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F&amp;O)'!$R$1:$R$339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95" i="6"/>
  <c r="M95" s="1"/>
  <c r="K95"/>
  <c r="M138"/>
  <c r="K138"/>
  <c r="M137"/>
  <c r="K137"/>
  <c r="M136"/>
  <c r="K136"/>
  <c r="L97"/>
  <c r="K97"/>
  <c r="M135"/>
  <c r="K135"/>
  <c r="K134"/>
  <c r="M134" s="1"/>
  <c r="M133"/>
  <c r="K133"/>
  <c r="K132"/>
  <c r="M132" s="1"/>
  <c r="K131"/>
  <c r="M131" s="1"/>
  <c r="L96"/>
  <c r="K96"/>
  <c r="L93"/>
  <c r="K93"/>
  <c r="L89"/>
  <c r="M89" s="1"/>
  <c r="K89"/>
  <c r="L48"/>
  <c r="K48"/>
  <c r="L17"/>
  <c r="K17"/>
  <c r="K130"/>
  <c r="M130" s="1"/>
  <c r="K128"/>
  <c r="M128" s="1"/>
  <c r="K129"/>
  <c r="M129" s="1"/>
  <c r="K127"/>
  <c r="M127" s="1"/>
  <c r="L94"/>
  <c r="K94"/>
  <c r="L92"/>
  <c r="M92" s="1"/>
  <c r="K92"/>
  <c r="L47"/>
  <c r="K47"/>
  <c r="L46"/>
  <c r="K46"/>
  <c r="L19"/>
  <c r="K19"/>
  <c r="L91"/>
  <c r="K91"/>
  <c r="L90"/>
  <c r="K90"/>
  <c r="L88"/>
  <c r="K88"/>
  <c r="K126"/>
  <c r="M126" s="1"/>
  <c r="L44"/>
  <c r="K44"/>
  <c r="M93" l="1"/>
  <c r="M48"/>
  <c r="M96"/>
  <c r="M47"/>
  <c r="M94"/>
  <c r="M97"/>
  <c r="M17"/>
  <c r="M46"/>
  <c r="M19"/>
  <c r="M88"/>
  <c r="M91"/>
  <c r="M90"/>
  <c r="M44"/>
  <c r="K125" l="1"/>
  <c r="M125" s="1"/>
  <c r="K124"/>
  <c r="M124" s="1"/>
  <c r="L87"/>
  <c r="K87"/>
  <c r="L43"/>
  <c r="K43"/>
  <c r="L41"/>
  <c r="L40"/>
  <c r="L42"/>
  <c r="K41"/>
  <c r="K40"/>
  <c r="K42"/>
  <c r="L74"/>
  <c r="K74"/>
  <c r="K331"/>
  <c r="L331" s="1"/>
  <c r="K114"/>
  <c r="M114" s="1"/>
  <c r="K123"/>
  <c r="M123" s="1"/>
  <c r="K121"/>
  <c r="K120"/>
  <c r="M120" s="1"/>
  <c r="L86"/>
  <c r="K86"/>
  <c r="L85"/>
  <c r="K85"/>
  <c r="L84"/>
  <c r="K84"/>
  <c r="K116"/>
  <c r="M116" s="1"/>
  <c r="K119"/>
  <c r="M119" s="1"/>
  <c r="K118"/>
  <c r="M118" s="1"/>
  <c r="L80"/>
  <c r="K80"/>
  <c r="L81"/>
  <c r="M81" s="1"/>
  <c r="K81"/>
  <c r="L39"/>
  <c r="K39"/>
  <c r="L83"/>
  <c r="K83"/>
  <c r="L82"/>
  <c r="K82"/>
  <c r="L79"/>
  <c r="M79" s="1"/>
  <c r="K79"/>
  <c r="L77"/>
  <c r="K77"/>
  <c r="L72"/>
  <c r="M72" s="1"/>
  <c r="K72"/>
  <c r="K112"/>
  <c r="M112" s="1"/>
  <c r="K117"/>
  <c r="M117" s="1"/>
  <c r="K115"/>
  <c r="M115" s="1"/>
  <c r="L78"/>
  <c r="K78"/>
  <c r="K113"/>
  <c r="M113" s="1"/>
  <c r="L37"/>
  <c r="M37" s="1"/>
  <c r="K37"/>
  <c r="L76"/>
  <c r="K76"/>
  <c r="L38"/>
  <c r="M38" s="1"/>
  <c r="K38"/>
  <c r="L33"/>
  <c r="K33"/>
  <c r="L15"/>
  <c r="M15" s="1"/>
  <c r="K15"/>
  <c r="L75"/>
  <c r="K75"/>
  <c r="L34"/>
  <c r="K34"/>
  <c r="L36"/>
  <c r="K36"/>
  <c r="K111"/>
  <c r="M111" s="1"/>
  <c r="L73"/>
  <c r="K73"/>
  <c r="L71"/>
  <c r="K71"/>
  <c r="L70"/>
  <c r="K70"/>
  <c r="L35"/>
  <c r="K35"/>
  <c r="L12"/>
  <c r="K12"/>
  <c r="M86" l="1"/>
  <c r="M74"/>
  <c r="M87"/>
  <c r="M42"/>
  <c r="M41"/>
  <c r="M40"/>
  <c r="M43"/>
  <c r="M82"/>
  <c r="M39"/>
  <c r="M80"/>
  <c r="M83"/>
  <c r="M85"/>
  <c r="M84"/>
  <c r="M33"/>
  <c r="M77"/>
  <c r="M34"/>
  <c r="M78"/>
  <c r="M76"/>
  <c r="M36"/>
  <c r="M75"/>
  <c r="M73"/>
  <c r="M35"/>
  <c r="M70"/>
  <c r="M12"/>
  <c r="M71"/>
  <c r="L63"/>
  <c r="K63"/>
  <c r="K110"/>
  <c r="M110" s="1"/>
  <c r="K109"/>
  <c r="M109" s="1"/>
  <c r="K108"/>
  <c r="M108" s="1"/>
  <c r="L10"/>
  <c r="K10"/>
  <c r="K66"/>
  <c r="L68"/>
  <c r="K68"/>
  <c r="L69"/>
  <c r="K69"/>
  <c r="L67"/>
  <c r="K67"/>
  <c r="L66"/>
  <c r="L14"/>
  <c r="K14"/>
  <c r="L32"/>
  <c r="K32"/>
  <c r="L13"/>
  <c r="K13"/>
  <c r="K65"/>
  <c r="L65"/>
  <c r="L64"/>
  <c r="K64"/>
  <c r="L31"/>
  <c r="K31"/>
  <c r="L30"/>
  <c r="K30"/>
  <c r="M61"/>
  <c r="L60"/>
  <c r="K60"/>
  <c r="L61"/>
  <c r="K61"/>
  <c r="K62"/>
  <c r="K107"/>
  <c r="M107" s="1"/>
  <c r="M10" l="1"/>
  <c r="M67"/>
  <c r="M13"/>
  <c r="M63"/>
  <c r="M66"/>
  <c r="M32"/>
  <c r="M69"/>
  <c r="M14"/>
  <c r="M68"/>
  <c r="M64"/>
  <c r="M30"/>
  <c r="M65"/>
  <c r="M60"/>
  <c r="M31"/>
  <c r="L11" l="1"/>
  <c r="K11"/>
  <c r="M11" l="1"/>
  <c r="H327" l="1"/>
  <c r="K327" l="1"/>
  <c r="L327" s="1"/>
  <c r="K316"/>
  <c r="L316" s="1"/>
  <c r="K306"/>
  <c r="L306" s="1"/>
  <c r="K322" l="1"/>
  <c r="L322" s="1"/>
  <c r="K323" l="1"/>
  <c r="L323" s="1"/>
  <c r="K320" l="1"/>
  <c r="L320" s="1"/>
  <c r="K299"/>
  <c r="L299" s="1"/>
  <c r="K319"/>
  <c r="L319" s="1"/>
  <c r="K318"/>
  <c r="L318" s="1"/>
  <c r="K317"/>
  <c r="L317" s="1"/>
  <c r="K314"/>
  <c r="L314" s="1"/>
  <c r="K313"/>
  <c r="L313" s="1"/>
  <c r="K312"/>
  <c r="L312" s="1"/>
  <c r="K311"/>
  <c r="L311" s="1"/>
  <c r="K310"/>
  <c r="L310" s="1"/>
  <c r="K309"/>
  <c r="L309" s="1"/>
  <c r="K308"/>
  <c r="L308" s="1"/>
  <c r="K307"/>
  <c r="L307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7"/>
  <c r="L297" s="1"/>
  <c r="K296"/>
  <c r="L296" s="1"/>
  <c r="F295"/>
  <c r="K295" s="1"/>
  <c r="L295" s="1"/>
  <c r="K294"/>
  <c r="L294" s="1"/>
  <c r="K293"/>
  <c r="L293" s="1"/>
  <c r="K292"/>
  <c r="L292" s="1"/>
  <c r="K291"/>
  <c r="L291" s="1"/>
  <c r="K290"/>
  <c r="L290" s="1"/>
  <c r="F289"/>
  <c r="K289" s="1"/>
  <c r="L289" s="1"/>
  <c r="F288"/>
  <c r="K288" s="1"/>
  <c r="L288" s="1"/>
  <c r="K287"/>
  <c r="L287" s="1"/>
  <c r="F286"/>
  <c r="K286" s="1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8"/>
  <c r="L268" s="1"/>
  <c r="K267"/>
  <c r="L267" s="1"/>
  <c r="F266"/>
  <c r="K266" s="1"/>
  <c r="L266" s="1"/>
  <c r="K265"/>
  <c r="L265" s="1"/>
  <c r="K262"/>
  <c r="L262" s="1"/>
  <c r="K261"/>
  <c r="L261" s="1"/>
  <c r="K260"/>
  <c r="L260" s="1"/>
  <c r="K257"/>
  <c r="L257" s="1"/>
  <c r="K256"/>
  <c r="L256" s="1"/>
  <c r="K255"/>
  <c r="L255" s="1"/>
  <c r="K254"/>
  <c r="L254" s="1"/>
  <c r="K253"/>
  <c r="L253" s="1"/>
  <c r="K252"/>
  <c r="L252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6"/>
  <c r="L236" s="1"/>
  <c r="K234"/>
  <c r="L234" s="1"/>
  <c r="K233"/>
  <c r="L233" s="1"/>
  <c r="K232"/>
  <c r="L232" s="1"/>
  <c r="K230"/>
  <c r="L230" s="1"/>
  <c r="K229"/>
  <c r="L229" s="1"/>
  <c r="K228"/>
  <c r="L228" s="1"/>
  <c r="K227"/>
  <c r="K226"/>
  <c r="L226" s="1"/>
  <c r="K225"/>
  <c r="L225" s="1"/>
  <c r="K223"/>
  <c r="L223" s="1"/>
  <c r="K222"/>
  <c r="L222" s="1"/>
  <c r="K221"/>
  <c r="L221" s="1"/>
  <c r="K220"/>
  <c r="L220" s="1"/>
  <c r="K219"/>
  <c r="L219" s="1"/>
  <c r="F218"/>
  <c r="K218" s="1"/>
  <c r="L218" s="1"/>
  <c r="H217"/>
  <c r="K217" s="1"/>
  <c r="L217" s="1"/>
  <c r="K214"/>
  <c r="L214" s="1"/>
  <c r="K213"/>
  <c r="L213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H183"/>
  <c r="K183" s="1"/>
  <c r="L183" s="1"/>
  <c r="F182"/>
  <c r="K182" s="1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M7"/>
  <c r="D7" i="5"/>
  <c r="K6" i="4"/>
  <c r="K6" i="3"/>
  <c r="L6" i="2"/>
</calcChain>
</file>

<file path=xl/sharedStrings.xml><?xml version="1.0" encoding="utf-8"?>
<sst xmlns="http://schemas.openxmlformats.org/spreadsheetml/2006/main" count="3261" uniqueCount="1221">
  <si>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</si>
  <si>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</si>
  <si>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</si>
  <si>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</si>
  <si>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</si>
  <si>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</si>
  <si>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</si>
  <si>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</si>
  <si>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</si>
  <si>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</si>
  <si>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</si>
  <si>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</si>
  <si>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</si>
  <si>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</si>
  <si>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</si>
  <si>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</si>
  <si>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</si>
  <si>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</si>
  <si>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</si>
  <si>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</si>
  <si>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</si>
  <si>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</si>
  <si>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</si>
  <si>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</si>
  <si>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</si>
  <si>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</si>
  <si>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</si>
  <si>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</si>
  <si>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</si>
  <si>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</si>
  <si>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</si>
  <si>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</si>
  <si>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</si>
  <si>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</si>
  <si>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</si>
  <si>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</si>
  <si>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</si>
  <si>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</si>
  <si>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</si>
  <si>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</si>
  <si>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</si>
  <si>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</si>
  <si>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</si>
  <si>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</si>
  <si>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</si>
  <si>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</si>
  <si>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</si>
  <si>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</si>
  <si>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</si>
  <si>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</si>
  <si>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</si>
  <si>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</si>
  <si>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</si>
  <si>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</si>
  <si>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</si>
  <si>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</si>
  <si>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</si>
  <si>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</si>
  <si>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</si>
  <si>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</si>
  <si>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</si>
  <si>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</si>
  <si>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</si>
  <si>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</si>
  <si>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</si>
  <si>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</si>
  <si>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</si>
  <si>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</si>
  <si>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</si>
  <si>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</si>
  <si>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</si>
  <si>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</si>
  <si>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</si>
  <si>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</si>
  <si>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</si>
  <si>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</si>
  <si>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</si>
  <si>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</si>
  <si>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</si>
  <si>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</si>
  <si>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</si>
  <si>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</si>
  <si>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</si>
  <si>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</si>
  <si>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</si>
  <si>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</si>
  <si>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</si>
  <si>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</si>
  <si>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</si>
  <si>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</si>
  <si>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</si>
  <si>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</si>
  <si>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</si>
  <si>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</si>
  <si>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</si>
  <si>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</si>
  <si>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</si>
  <si>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</si>
  <si>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</si>
  <si>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</si>
  <si>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</si>
  <si>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</si>
  <si>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</si>
  <si>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</si>
  <si>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</si>
  <si>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</si>
  <si>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</si>
  <si>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</si>
  <si>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</si>
  <si>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</si>
  <si>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</si>
  <si>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</si>
  <si>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</si>
  <si>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</si>
  <si>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</si>
  <si>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</si>
  <si>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</si>
  <si>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</si>
  <si>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</si>
  <si>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</si>
  <si>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</si>
  <si>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</si>
  <si>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</si>
  <si>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</si>
  <si>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</si>
  <si>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</si>
  <si>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</si>
  <si>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</si>
  <si>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</si>
  <si>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</si>
  <si>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</si>
  <si>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</si>
  <si>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</si>
  <si>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</si>
  <si>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</si>
  <si>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</si>
  <si>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</si>
  <si>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</si>
  <si>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</si>
  <si>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</si>
  <si>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</si>
  <si>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</si>
  <si>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</si>
  <si>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</si>
  <si>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</si>
  <si>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</si>
  <si>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</si>
  <si>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</si>
  <si>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</si>
  <si>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</si>
  <si>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</si>
  <si>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</si>
  <si>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</si>
  <si>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</si>
  <si>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</si>
  <si>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</si>
  <si>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</si>
  <si>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</si>
  <si>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</si>
  <si>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</si>
  <si>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</si>
  <si>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</si>
  <si>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</si>
  <si>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</si>
  <si>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</si>
  <si>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</si>
  <si>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</si>
  <si>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</si>
  <si>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</si>
  <si>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</si>
  <si>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</si>
  <si>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</si>
  <si>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</si>
  <si>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</si>
  <si>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</si>
  <si>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</si>
  <si>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</si>
  <si>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</si>
  <si>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</si>
  <si>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</si>
  <si>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</si>
  <si>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</si>
  <si>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</si>
  <si>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</si>
  <si>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</si>
  <si>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</si>
  <si>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</si>
  <si>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</si>
  <si>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</si>
  <si>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</si>
  <si>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</si>
  <si>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</si>
  <si>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</si>
  <si>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</si>
  <si>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</si>
  <si>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</si>
  <si>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</si>
  <si>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</si>
  <si>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</si>
  <si>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</si>
  <si>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</si>
  <si>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</si>
  <si>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</si>
  <si>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</si>
  <si>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</si>
  <si>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</si>
  <si>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</si>
  <si>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</si>
  <si>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</si>
  <si>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</si>
  <si>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</si>
  <si>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</si>
  <si>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</si>
  <si>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</si>
  <si>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</si>
  <si>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</si>
  <si>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</si>
  <si>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</si>
  <si>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</si>
  <si>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</si>
  <si>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</si>
  <si>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</si>
  <si>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</si>
  <si>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</si>
  <si>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</si>
  <si>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</si>
  <si>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</si>
  <si>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</si>
  <si>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</si>
  <si>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</si>
  <si>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</si>
  <si>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</si>
  <si>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</si>
  <si>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</si>
  <si>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</si>
  <si>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</si>
  <si>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</si>
  <si>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</si>
  <si>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</si>
  <si>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</si>
  <si>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</si>
  <si>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</si>
  <si>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</si>
  <si>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</si>
  <si>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</si>
  <si>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</si>
  <si>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</si>
  <si>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</si>
  <si>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</si>
  <si>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</si>
  <si>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</si>
  <si>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</si>
  <si>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</si>
  <si>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</si>
  <si>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</si>
  <si>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</si>
  <si>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</si>
  <si>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</si>
  <si>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</si>
  <si>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</si>
  <si>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</si>
  <si>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</si>
  <si>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</si>
  <si>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</si>
  <si>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</si>
  <si>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</si>
  <si>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</si>
  <si>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</si>
  <si>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</si>
  <si>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</si>
  <si>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</si>
  <si>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</si>
  <si>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</si>
  <si>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</si>
  <si>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</si>
  <si>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</si>
  <si>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</si>
  <si>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</si>
  <si>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</si>
  <si>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</si>
  <si>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</si>
  <si>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</si>
  <si>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</si>
  <si>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</si>
  <si>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</si>
  <si>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</si>
  <si>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</si>
  <si>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</si>
  <si>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</si>
  <si>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</si>
  <si>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</si>
  <si>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</si>
  <si>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</si>
  <si>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</si>
  <si>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</si>
  <si>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</si>
  <si>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</si>
  <si>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</si>
  <si>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</si>
  <si>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</si>
  <si>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</si>
  <si>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</si>
  <si>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</si>
  <si>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</si>
  <si>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</si>
  <si>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</si>
  <si>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</si>
  <si>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</si>
  <si>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</si>
  <si>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</si>
  <si>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</si>
  <si>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</si>
  <si>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</si>
  <si>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</si>
  <si>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</si>
  <si>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</si>
  <si>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</si>
  <si>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</si>
  <si>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</si>
  <si>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</si>
  <si>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</si>
  <si>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</si>
  <si>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</si>
  <si>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</si>
  <si>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</si>
  <si>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</si>
  <si>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</si>
  <si>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</si>
  <si>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</si>
  <si>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</si>
  <si>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</si>
  <si>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</si>
  <si>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</si>
  <si>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</si>
  <si>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</si>
  <si>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</si>
  <si>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</si>
  <si>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</si>
  <si>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</si>
  <si>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</si>
  <si>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</si>
  <si>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</si>
  <si>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</si>
  <si>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</si>
  <si>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</si>
  <si>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</si>
  <si>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</si>
  <si>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</si>
  <si>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</si>
  <si>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</si>
  <si>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</si>
  <si>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</si>
  <si>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</si>
  <si>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</si>
  <si>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</si>
  <si>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</si>
  <si>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</si>
  <si>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</si>
  <si>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</si>
  <si>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</si>
  <si>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</si>
  <si>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</si>
  <si>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</si>
  <si>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</si>
  <si>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</si>
  <si>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</si>
  <si>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</si>
  <si>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</si>
  <si>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</si>
  <si>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</si>
  <si>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</si>
  <si>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</si>
  <si>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</si>
  <si>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</si>
  <si>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</si>
  <si>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</si>
  <si>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</si>
  <si>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</si>
  <si>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</si>
  <si>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</si>
  <si>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</si>
  <si>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</si>
  <si>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</si>
  <si>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</si>
  <si>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</si>
  <si>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</si>
  <si>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</si>
  <si>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</si>
  <si>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</si>
  <si>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</si>
  <si>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</si>
  <si>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</si>
  <si>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</si>
  <si>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</si>
  <si>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</si>
  <si>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</si>
  <si>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</si>
  <si>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</si>
  <si>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</si>
  <si>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</si>
  <si>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</si>
  <si>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</si>
  <si>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</si>
  <si>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</si>
  <si>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</si>
  <si>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</si>
  <si>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</si>
  <si>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</si>
  <si>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</si>
  <si>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</si>
  <si>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</si>
  <si>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</si>
  <si>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</si>
  <si>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</si>
  <si>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</si>
  <si>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</si>
  <si>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</si>
  <si>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</si>
  <si>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</si>
  <si>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</si>
  <si>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</si>
  <si>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</si>
  <si>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</si>
  <si>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</si>
  <si>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</si>
  <si>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</si>
  <si>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</si>
  <si>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</si>
  <si>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</si>
  <si>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</si>
  <si>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</si>
  <si>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</si>
  <si>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</si>
  <si>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</si>
  <si>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</si>
  <si>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</si>
  <si>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</si>
  <si>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</si>
  <si>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</si>
  <si>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</si>
  <si>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</si>
  <si>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</si>
  <si>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</si>
  <si>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</si>
  <si>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</si>
  <si>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</si>
  <si>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</si>
  <si>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</si>
  <si>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</si>
  <si>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</si>
  <si>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</si>
  <si>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</si>
  <si>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</si>
  <si>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</si>
  <si>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</si>
  <si>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</si>
  <si>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</si>
  <si>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</si>
  <si>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</si>
  <si>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</si>
  <si>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</si>
  <si>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</si>
  <si>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</si>
  <si>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</si>
  <si>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</si>
  <si>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</si>
  <si>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</si>
  <si>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</si>
  <si>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</si>
  <si>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</si>
  <si>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</si>
  <si>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</si>
  <si>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SEQUENT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</si>
  <si>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</si>
  <si>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</si>
  <si>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</si>
  <si>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</si>
  <si>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</si>
  <si>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</si>
  <si>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</si>
  <si>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</si>
  <si>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SPICEJET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</si>
  <si>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</si>
  <si>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</si>
  <si>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</si>
  <si>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</si>
  <si>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</si>
  <si>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</si>
  <si>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</si>
  <si>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</si>
  <si>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</si>
  <si>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</si>
  <si>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</si>
  <si>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</si>
  <si>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</si>
  <si>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</si>
  <si>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</si>
  <si>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</si>
  <si>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</si>
  <si>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</si>
  <si>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</si>
  <si>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</si>
  <si>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</si>
  <si>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</si>
  <si>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</si>
  <si>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</si>
  <si>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</si>
  <si>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</si>
  <si>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</si>
  <si>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</si>
  <si>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</si>
  <si>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</si>
  <si>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</si>
  <si>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</si>
  <si>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</si>
  <si>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VMART</t>
  </si>
  <si>
    <t>VIPIND</t>
  </si>
  <si>
    <t>VAIBHAVGBL</t>
  </si>
  <si>
    <t>VAKRANGEE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</si>
  <si>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</si>
  <si>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</si>
  <si>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</si>
  <si>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</si>
  <si>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</si>
  <si>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</si>
  <si>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</si>
  <si>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</si>
  <si>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</si>
  <si>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</si>
  <si>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</si>
  <si>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</si>
  <si>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</si>
  <si>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</si>
  <si>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</si>
  <si>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</si>
  <si>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</si>
  <si>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</si>
  <si>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</si>
  <si>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</si>
  <si>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</si>
  <si>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</si>
  <si>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</si>
  <si>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</si>
  <si>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</si>
  <si>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</si>
  <si>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</si>
  <si>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</si>
  <si>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</si>
  <si>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</si>
  <si>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</si>
  <si>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</si>
  <si>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</si>
  <si>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</si>
  <si>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</si>
  <si>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</si>
  <si>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</si>
  <si>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</si>
  <si>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</si>
  <si>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</si>
  <si>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</si>
  <si>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</si>
  <si>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</si>
  <si>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</si>
  <si>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</si>
  <si>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</si>
  <si>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</si>
  <si>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</si>
  <si>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</si>
  <si>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</si>
  <si>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</si>
  <si>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</si>
  <si>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</si>
  <si>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</si>
  <si>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</si>
  <si>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</si>
  <si>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</si>
  <si>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</si>
  <si>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</si>
  <si>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</si>
  <si>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</si>
  <si>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</si>
  <si>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</si>
  <si>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</si>
  <si>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</si>
  <si>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</si>
  <si>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</si>
  <si>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</si>
  <si>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</si>
  <si>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</si>
  <si>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</si>
  <si>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</si>
  <si>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</si>
  <si>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</si>
  <si>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</si>
  <si>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</si>
  <si>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</si>
  <si>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</si>
  <si>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</si>
  <si>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</si>
  <si>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</si>
  <si>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</si>
  <si>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</si>
  <si>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</si>
  <si>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</si>
  <si>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</si>
  <si>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</si>
  <si>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</si>
  <si>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</si>
  <si>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</si>
  <si>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</si>
  <si>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</si>
  <si>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</si>
  <si>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</si>
  <si>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</si>
  <si>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</si>
  <si>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</si>
  <si>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</si>
  <si>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</si>
  <si>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</si>
  <si>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</si>
  <si>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</si>
  <si>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</si>
  <si>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</si>
  <si>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</si>
  <si>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</si>
  <si>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</si>
  <si>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</si>
  <si>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</si>
  <si>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</si>
  <si>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</si>
  <si>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</si>
  <si>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</si>
  <si>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</si>
  <si>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</si>
  <si>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</si>
  <si>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</si>
  <si>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</si>
  <si>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</si>
  <si>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</si>
  <si>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</si>
  <si>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</si>
  <si>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</si>
  <si>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</si>
  <si>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</si>
  <si>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</si>
  <si>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</si>
  <si>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</si>
  <si>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</si>
  <si>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</si>
  <si>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</si>
  <si>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</si>
  <si>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</si>
  <si>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</si>
  <si>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</si>
  <si>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</si>
  <si>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</si>
  <si>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</si>
  <si>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</si>
  <si>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</si>
  <si>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</si>
  <si>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</si>
  <si>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</si>
  <si>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</si>
  <si>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</si>
  <si>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</si>
  <si>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</si>
  <si>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</si>
  <si>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</si>
  <si>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</si>
  <si>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</si>
  <si>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</si>
  <si>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</si>
  <si>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</si>
  <si>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</si>
  <si>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</si>
  <si>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</si>
  <si>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</si>
  <si>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</si>
  <si>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</si>
  <si>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</si>
  <si>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</si>
  <si>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</si>
  <si>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</si>
  <si>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</si>
  <si>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</si>
  <si>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</si>
  <si>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</si>
  <si>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</si>
  <si>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</si>
  <si>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</si>
  <si>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</si>
  <si>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</si>
  <si>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</si>
  <si>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</si>
  <si>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</si>
  <si>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</si>
  <si>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</si>
  <si>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</si>
  <si>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</si>
  <si>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</si>
  <si>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</si>
  <si>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</si>
  <si>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</si>
  <si>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</si>
  <si>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</si>
  <si>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</si>
  <si>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</si>
  <si>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</si>
  <si>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</si>
  <si>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</si>
  <si>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</si>
  <si>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</si>
  <si>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</si>
  <si>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</si>
  <si>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</si>
  <si>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</si>
  <si>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</si>
  <si>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</si>
  <si>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</si>
  <si>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</si>
  <si>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</si>
  <si>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</si>
  <si>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</si>
  <si>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</si>
  <si>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</si>
  <si>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</si>
  <si>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</si>
  <si>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</si>
  <si>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</si>
  <si>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</si>
  <si>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</si>
  <si>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</si>
  <si>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</si>
  <si>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</si>
  <si>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</si>
  <si>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</si>
  <si>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</si>
  <si>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</si>
  <si>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</si>
  <si>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</si>
  <si>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</si>
  <si>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</si>
  <si>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</si>
  <si>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</si>
  <si>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</si>
  <si>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</si>
  <si>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</si>
  <si>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</si>
  <si>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</si>
  <si>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</si>
  <si>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</si>
  <si>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</si>
  <si>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</si>
  <si>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</si>
  <si>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</si>
  <si>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</si>
  <si>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</si>
  <si>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</si>
  <si>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</si>
  <si>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</si>
  <si>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</si>
  <si>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</si>
  <si>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</si>
  <si>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</si>
  <si>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</si>
  <si>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</si>
  <si>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</si>
  <si>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</si>
  <si>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</si>
  <si>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</si>
  <si>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</si>
  <si>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</si>
  <si>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</si>
  <si>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</si>
  <si>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</si>
  <si>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</si>
  <si>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</si>
  <si>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</si>
  <si>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</si>
  <si>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</si>
  <si>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</si>
  <si>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</si>
  <si>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</si>
  <si>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</si>
  <si>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</si>
  <si>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</si>
  <si>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</si>
  <si>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</si>
  <si>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</si>
  <si>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</si>
  <si>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</si>
  <si>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</si>
  <si>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</si>
  <si>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</si>
  <si>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</si>
  <si>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</si>
  <si>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</si>
  <si>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</si>
  <si>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</si>
  <si>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</si>
  <si>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</si>
  <si>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</si>
  <si>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</si>
  <si>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</si>
  <si>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</si>
  <si>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</si>
  <si>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</si>
  <si>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</si>
  <si>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</si>
  <si>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</si>
  <si>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</si>
  <si>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</si>
  <si>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</si>
  <si>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</si>
  <si>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</si>
  <si>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</si>
  <si>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</si>
  <si>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</si>
  <si>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</si>
  <si>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</si>
  <si>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</si>
  <si>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</si>
  <si>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</si>
  <si>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</si>
  <si>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</si>
  <si>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</si>
  <si>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</si>
  <si>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</si>
  <si>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</si>
  <si>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N</t>
  </si>
  <si>
    <t>440-450</t>
  </si>
  <si>
    <t>750-780</t>
  </si>
  <si>
    <t>Profit of Rs.20/-</t>
  </si>
  <si>
    <t>MOTHERSON</t>
  </si>
  <si>
    <t>1100-1150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</si>
  <si>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</si>
  <si>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</si>
  <si>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</si>
  <si>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</si>
  <si>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</si>
  <si>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</si>
  <si>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</si>
  <si>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</si>
  <si>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</si>
  <si>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</si>
  <si>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</si>
  <si>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</si>
  <si>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</si>
  <si>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</si>
  <si>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GLS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</si>
  <si>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</si>
  <si>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</si>
  <si>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</si>
  <si>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</si>
  <si>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</si>
  <si>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</si>
  <si>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</si>
  <si>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</si>
  <si>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</si>
  <si>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</si>
  <si>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</si>
  <si>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</si>
  <si>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</si>
  <si>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</si>
  <si>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</si>
  <si>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</si>
  <si>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</si>
  <si>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</si>
  <si>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3850-3900</t>
  </si>
  <si>
    <t>ACE</t>
  </si>
  <si>
    <t>Profit of Rs.22.5/-</t>
  </si>
  <si>
    <t>Profit of Rs.8/-</t>
  </si>
  <si>
    <t>Sell</t>
  </si>
  <si>
    <t>Profit of Rs.2.5/-</t>
  </si>
  <si>
    <t>Loss of Rs.13/-</t>
  </si>
  <si>
    <t>135-140</t>
  </si>
  <si>
    <t>Profit of Rs.7.5/-</t>
  </si>
  <si>
    <t>MPHASIS AUG FUT</t>
  </si>
  <si>
    <t>380-390</t>
  </si>
  <si>
    <t>Profit of Rs.50/-</t>
  </si>
  <si>
    <t>Profit of Rs.35/-</t>
  </si>
  <si>
    <t>Profit of Rs.5.5/-</t>
  </si>
  <si>
    <t>IEX AUG FUT</t>
  </si>
  <si>
    <t>164-166</t>
  </si>
  <si>
    <t>NIFTY AUG FUT</t>
  </si>
  <si>
    <t>NIFTY 16950 PE 4 AUG</t>
  </si>
  <si>
    <t>BHARTIARTL 700 CE AUG</t>
  </si>
  <si>
    <t>17-22</t>
  </si>
  <si>
    <t>2380-2420</t>
  </si>
  <si>
    <t>Profit of Rs.7.1/-</t>
  </si>
  <si>
    <t>Loss of Rs.171.5/-</t>
  </si>
  <si>
    <t>Profit of Rs.2.95/-</t>
  </si>
  <si>
    <t>COLPAL AUG FUT</t>
  </si>
  <si>
    <t>1630-1660</t>
  </si>
  <si>
    <t>Retail Research Technical Calls &amp; Fundamental Performance Report for the month of Aug-2022</t>
  </si>
  <si>
    <t>132-135</t>
  </si>
  <si>
    <t>Profit of Rs.63/-</t>
  </si>
  <si>
    <t>Profit of Rs.3.25/-</t>
  </si>
  <si>
    <t>2480-2530</t>
  </si>
  <si>
    <t xml:space="preserve">BALKRISIND </t>
  </si>
  <si>
    <t>560-570</t>
  </si>
  <si>
    <t>PIIND AUG FUT</t>
  </si>
  <si>
    <t>3150-3200</t>
  </si>
  <si>
    <t>31-31.5</t>
  </si>
  <si>
    <t>LT AUG FUT</t>
  </si>
  <si>
    <t>1750-1730</t>
  </si>
  <si>
    <t>INTELLECT AUG FUT</t>
  </si>
  <si>
    <t>650-660</t>
  </si>
  <si>
    <t>BALKRISIND AUG FUT</t>
  </si>
  <si>
    <t>2440-2480</t>
  </si>
  <si>
    <t>M&amp;MFIN 205 CE AUG</t>
  </si>
  <si>
    <t>1.5-0.5</t>
  </si>
  <si>
    <t>Loss of Rs.75/-</t>
  </si>
  <si>
    <t>Profit of Rs.130/-</t>
  </si>
  <si>
    <t>Loss of Rs.14/-</t>
  </si>
  <si>
    <t>NIFTY 17800 CE 25 AUG</t>
  </si>
  <si>
    <t>50-10</t>
  </si>
  <si>
    <t>Profit of Rs.12.50-</t>
  </si>
  <si>
    <t>ALOKINDS</t>
  </si>
  <si>
    <t>Loss of Rs.1.5/-</t>
  </si>
  <si>
    <t>Profit of Rs.22/-</t>
  </si>
  <si>
    <t>BANKNIFTY 37500 PE 11 AUG</t>
  </si>
  <si>
    <t>500-600</t>
  </si>
  <si>
    <t>Profit of Rs.23.5/-</t>
  </si>
  <si>
    <t>2230-2270</t>
  </si>
  <si>
    <t>Profit of Rs.64/-</t>
  </si>
  <si>
    <t xml:space="preserve">CARBORUNIV </t>
  </si>
  <si>
    <t>855-875</t>
  </si>
  <si>
    <t>Profit of Rs.9.5/-</t>
  </si>
  <si>
    <t>Loss of Rs.155/-</t>
  </si>
  <si>
    <t>AXISBANK AUG FUT</t>
  </si>
  <si>
    <t>720-710</t>
  </si>
  <si>
    <t>Loss of Rs.10/-</t>
  </si>
  <si>
    <t>HCLTECH AUG FUT</t>
  </si>
  <si>
    <t>930-920</t>
  </si>
  <si>
    <t>1640-1670</t>
  </si>
  <si>
    <t>CROMPTON AUG FUT</t>
  </si>
  <si>
    <t>383-390</t>
  </si>
  <si>
    <t>AXISBANK 750 CE AUG</t>
  </si>
  <si>
    <t>19-23</t>
  </si>
  <si>
    <t>Profit of Rs.41/-</t>
  </si>
  <si>
    <t>BHARTIARTL AUG FUT</t>
  </si>
  <si>
    <t>700-690</t>
  </si>
  <si>
    <t>Profit of Rs.2/-</t>
  </si>
  <si>
    <t>485-495</t>
  </si>
  <si>
    <t>MULTIPLIER SHARE &amp; STOCK ADVISORS PRIVATE LIMITED</t>
  </si>
  <si>
    <t>72.6-74.6</t>
  </si>
  <si>
    <t>BIRLACROPN</t>
  </si>
  <si>
    <t>980-1000</t>
  </si>
  <si>
    <t>Profit of Rs.12.5/-</t>
  </si>
  <si>
    <t>Profit of Rs.6/-</t>
  </si>
  <si>
    <t>2100-2200</t>
  </si>
  <si>
    <t>RELIANCE 2640 CE AUG</t>
  </si>
  <si>
    <t>60-80</t>
  </si>
  <si>
    <t>150-152</t>
  </si>
  <si>
    <t>Profit of Rs.4.10/-</t>
  </si>
  <si>
    <t>Part profit of Rs.77.5/-</t>
  </si>
  <si>
    <t>Profit of Rs.11.5/-</t>
  </si>
  <si>
    <t>17600-17500</t>
  </si>
  <si>
    <t>Profit of Rs.26.5/-</t>
  </si>
  <si>
    <t xml:space="preserve">BANKNIFY 39400 PE 18-AUG </t>
  </si>
  <si>
    <t>350-400</t>
  </si>
  <si>
    <t>MCDOWELL-N AUG FUT</t>
  </si>
  <si>
    <t>820-830</t>
  </si>
  <si>
    <t>Profit of Rs.8.5/-</t>
  </si>
  <si>
    <t>Profit of Rs.13/-</t>
  </si>
  <si>
    <t>GLENMARK AUG FUT</t>
  </si>
  <si>
    <t>400-405</t>
  </si>
  <si>
    <t>GSPL AUG FUT</t>
  </si>
  <si>
    <t>250-254</t>
  </si>
  <si>
    <t>CUMMINSIND AUG FUT</t>
  </si>
  <si>
    <t>1290-1305</t>
  </si>
  <si>
    <t>NIFTY 18000 CE AUG</t>
  </si>
  <si>
    <t>10-5.0</t>
  </si>
  <si>
    <t>GRAVITON RESEARCH CAPITAL LLP</t>
  </si>
  <si>
    <t>BANKNIFY 39400 PE 18-AUG</t>
  </si>
  <si>
    <t>BHARATFORG 790 CE AUG</t>
  </si>
  <si>
    <t>16-20</t>
  </si>
  <si>
    <t>HAVELLS 1340 AUG</t>
  </si>
  <si>
    <t>40-50</t>
  </si>
  <si>
    <t>Loss of Rs.14.5/-</t>
  </si>
  <si>
    <t>Loss of Rs.140/-</t>
  </si>
  <si>
    <t>2450-2500</t>
  </si>
  <si>
    <t>COFORGE AUG FUT</t>
  </si>
  <si>
    <t>3990-4050</t>
  </si>
  <si>
    <t xml:space="preserve">SUPREMEIND </t>
  </si>
  <si>
    <t>2030-2070</t>
  </si>
  <si>
    <t>Loss of Rs.20/-</t>
  </si>
  <si>
    <t>Profit of Rs.4/-</t>
  </si>
  <si>
    <t>BANKNIFY 39500 PE 18-AUG</t>
  </si>
  <si>
    <t>300-400</t>
  </si>
  <si>
    <t>NIFTY 17950 PE 18-AUG</t>
  </si>
  <si>
    <t>80-100</t>
  </si>
  <si>
    <t>HCLTECH 980 CE AUG</t>
  </si>
  <si>
    <t>20-25</t>
  </si>
  <si>
    <t>Profit of Rs.31/-</t>
  </si>
  <si>
    <t>Loss of Rs.4.5/-</t>
  </si>
  <si>
    <t>BANKNIFTY 39300 PE 25-AUG</t>
  </si>
  <si>
    <t xml:space="preserve">BANKNIFTY 39300 PE 18-AUG </t>
  </si>
  <si>
    <t>RELIANCE 2660 CE AUG</t>
  </si>
  <si>
    <t>3950-4000</t>
  </si>
  <si>
    <t xml:space="preserve">BHARATFORG AUG FUT </t>
  </si>
  <si>
    <t>775-785</t>
  </si>
  <si>
    <t>860-870</t>
  </si>
  <si>
    <t>2110-2150</t>
  </si>
  <si>
    <t>2400-2450</t>
  </si>
  <si>
    <t>Loss of Rs.21/-</t>
  </si>
  <si>
    <t>TCS 3460 CE AUG</t>
  </si>
  <si>
    <t>245-248</t>
  </si>
  <si>
    <t>270-280</t>
  </si>
  <si>
    <t>RELIANCE AUG FUT</t>
  </si>
  <si>
    <t>2680-2720</t>
  </si>
  <si>
    <t>3250-3200</t>
  </si>
  <si>
    <t>Profit of Rs.52.5/-</t>
  </si>
  <si>
    <t>Neutral/-</t>
  </si>
  <si>
    <t>360-390</t>
  </si>
  <si>
    <t xml:space="preserve">RELIANCE </t>
  </si>
  <si>
    <t>2580-2610</t>
  </si>
  <si>
    <t>2750-2800</t>
  </si>
  <si>
    <t>Loss of Rs.7.5/-</t>
  </si>
  <si>
    <t>Profit of Rs.12/-</t>
  </si>
  <si>
    <t>BHARTIARTL 730 CE AUG</t>
  </si>
  <si>
    <t>Loss of Rs.60/-</t>
  </si>
  <si>
    <t>BANASFN</t>
  </si>
  <si>
    <t>JETFREIGHT</t>
  </si>
  <si>
    <t>AJOONI</t>
  </si>
  <si>
    <t>Ajooni Biotech Limited</t>
  </si>
  <si>
    <t>Jet Freight Logistics Ltd</t>
  </si>
  <si>
    <t>SKSE SECURITIES LTD</t>
  </si>
  <si>
    <t>Profit of Rs.1.5/-</t>
  </si>
  <si>
    <t>10-13.0</t>
  </si>
  <si>
    <t>2000-2010</t>
  </si>
  <si>
    <t>2080-2120</t>
  </si>
  <si>
    <t>440-460</t>
  </si>
  <si>
    <t>BALKRISIND SEPT FUT</t>
  </si>
  <si>
    <t>2190-2210</t>
  </si>
  <si>
    <t>ZEEL SEPT FUT</t>
  </si>
  <si>
    <t>264-268</t>
  </si>
  <si>
    <t>GSPL SEPT FUT</t>
  </si>
  <si>
    <t>246-250</t>
  </si>
  <si>
    <t>Profit of Rs 4.35/-</t>
  </si>
  <si>
    <t>SW CAPITAL PRIVATE LIMITED</t>
  </si>
  <si>
    <t>Tembo Global Ind Ltd</t>
  </si>
  <si>
    <t>COLORCHIPS</t>
  </si>
  <si>
    <t>VINIATO ADVISORS PRIVATE LIMITED</t>
  </si>
  <si>
    <t>IFL</t>
  </si>
  <si>
    <t>Part profit of Rs.19/-</t>
  </si>
  <si>
    <t>390-395</t>
  </si>
  <si>
    <t>410-420</t>
  </si>
  <si>
    <t>BHARTIARTL SEPT FUT</t>
  </si>
  <si>
    <t>740-750</t>
  </si>
  <si>
    <t>SBIN SEP FUT</t>
  </si>
  <si>
    <t>530-535</t>
  </si>
  <si>
    <t>Profit of Rs 10/-</t>
  </si>
  <si>
    <t>Profit of Rs 11.5/-</t>
  </si>
  <si>
    <t>MCDOWELL-N SEP FUT</t>
  </si>
  <si>
    <t>795-810</t>
  </si>
  <si>
    <t>NIFTY 17500 PE AUG</t>
  </si>
  <si>
    <t>BANKNIFTY 38800 CE AUG</t>
  </si>
  <si>
    <t>200-250</t>
  </si>
  <si>
    <t>NIFTY 17700 CE AUG</t>
  </si>
  <si>
    <t>Loss of Rs.1/-</t>
  </si>
  <si>
    <t>Profit of Rs.6.5/-</t>
  </si>
  <si>
    <t>EARUM</t>
  </si>
  <si>
    <t>BHUMISHTH NARENDRABHAI PATEL</t>
  </si>
  <si>
    <t>GOEL</t>
  </si>
  <si>
    <t>VISAGAR FINANCIAL SERVICES LIMITED</t>
  </si>
  <si>
    <t>SONALBEN AMITBHAI KHALAS</t>
  </si>
  <si>
    <t>HENSEX SECURITIES PRIVATE LIMITED</t>
  </si>
  <si>
    <t>RBL Bank Limited</t>
  </si>
  <si>
    <t>JUMP TRADING FINANCIAL INDIA PRIVATE LIMITED</t>
  </si>
  <si>
    <t>HRTI PRIVATE LIMITED</t>
  </si>
  <si>
    <t>RUCHIRA</t>
  </si>
  <si>
    <t>Ruchira Papers Limited</t>
  </si>
  <si>
    <t>Part profit of Rs.17/-</t>
  </si>
  <si>
    <t>820-824</t>
  </si>
  <si>
    <t>850-870</t>
  </si>
  <si>
    <t>Loss of Rs.42/-</t>
  </si>
  <si>
    <t>Profit of Rs 15/-</t>
  </si>
  <si>
    <t>40-55</t>
  </si>
  <si>
    <t>BANKNIFTY 39300 CE AUG</t>
  </si>
  <si>
    <t>180-250</t>
  </si>
  <si>
    <t>NIFTY 17600 PE 1 SEP</t>
  </si>
  <si>
    <t>120-150</t>
  </si>
  <si>
    <t>NIFTY 17700 CE 1 SEP</t>
  </si>
  <si>
    <t>160-190</t>
  </si>
  <si>
    <t>Loss of Rs.32.5/-</t>
  </si>
  <si>
    <t>Profit of Rs.18.5/-</t>
  </si>
  <si>
    <t>ICICIBANK SEPT FUT</t>
  </si>
  <si>
    <t>870-860</t>
  </si>
  <si>
    <t>GULAB PRASAD</t>
  </si>
  <si>
    <t>CRESSAN</t>
  </si>
  <si>
    <t>YUVIKA TRADEWING LLP</t>
  </si>
  <si>
    <t>DHYAANI</t>
  </si>
  <si>
    <t>SUNIL GIRIDHARILAL RAHEJA</t>
  </si>
  <si>
    <t>ANKITA VISHAL SHAH</t>
  </si>
  <si>
    <t>SILVERO</t>
  </si>
  <si>
    <t>NATTAYA CHOWDHURY</t>
  </si>
  <si>
    <t>HARSHA ISHVARBHAI SOLANKI</t>
  </si>
  <si>
    <t>VIJAY SINGLA</t>
  </si>
  <si>
    <t>RAJAN GUPTA</t>
  </si>
  <si>
    <t>SAHNI BALVINDER SINGH</t>
  </si>
  <si>
    <t>150-180</t>
  </si>
  <si>
    <t>BANKNIFTY 39000 PE 1 SEP</t>
  </si>
  <si>
    <t>400-500</t>
  </si>
  <si>
    <t>NIFTY 17800 CE 1 SEP</t>
  </si>
  <si>
    <t>808-812</t>
  </si>
  <si>
    <t>840-850</t>
  </si>
  <si>
    <t>LICHSGFIN SEPT FUT</t>
  </si>
  <si>
    <t>SBIN SEPT FUT</t>
  </si>
  <si>
    <t>526.5-527.5</t>
  </si>
  <si>
    <t>518-510</t>
  </si>
  <si>
    <t>397.5-398.5</t>
  </si>
  <si>
    <t>392-388</t>
  </si>
  <si>
    <t>ZYDUSLIFE SEPT FUT</t>
  </si>
  <si>
    <t>384-386</t>
  </si>
  <si>
    <t>395-400</t>
  </si>
  <si>
    <t>Profit of Rs 4.5/-</t>
  </si>
  <si>
    <t>MINDAIND</t>
  </si>
  <si>
    <t>LOVE KUMAR BABURAM VARMA</t>
  </si>
  <si>
    <t>BILLWIN</t>
  </si>
  <si>
    <t>SCHUBERT JOSEPH VAZ</t>
  </si>
  <si>
    <t>DAVANGERE</t>
  </si>
  <si>
    <t>NNM SECURITIES PVT LTD</t>
  </si>
  <si>
    <t>UDAYSHIVAKUMAR</t>
  </si>
  <si>
    <t>GKPR TRADEX PRIVATE LIMITED</t>
  </si>
  <si>
    <t>CHINTA DEBI</t>
  </si>
  <si>
    <t>DYNAMIND</t>
  </si>
  <si>
    <t>PRIYADARSHAN PRABHAKAR SIRAS HUF</t>
  </si>
  <si>
    <t>EKENNIS</t>
  </si>
  <si>
    <t>VINOD DANMAL KOTHARI</t>
  </si>
  <si>
    <t>DILIP NANJI CHHEDA</t>
  </si>
  <si>
    <t>HARIAAPL</t>
  </si>
  <si>
    <t>HAZOOR</t>
  </si>
  <si>
    <t>JMP SECURITIES PVT LTD</t>
  </si>
  <si>
    <t>BABUBHAI SOMABHAI RATHOD</t>
  </si>
  <si>
    <t>BASANTIBEN ANKITKUMAR PARMAR</t>
  </si>
  <si>
    <t>RIDDHIBEN RAJESHKUMAR SHAH</t>
  </si>
  <si>
    <t>NAVODAYENT</t>
  </si>
  <si>
    <t>PRADHIN</t>
  </si>
  <si>
    <t>MITABEN ASHISHBHAI DESAI</t>
  </si>
  <si>
    <t>AJAY CHAUDHARI</t>
  </si>
  <si>
    <t>PRESSURS</t>
  </si>
  <si>
    <t>JAYANTI DAS</t>
  </si>
  <si>
    <t>PRISMX GLOBAL VENTURES LIMITED</t>
  </si>
  <si>
    <t>PARIKH HEENA ULLASH</t>
  </si>
  <si>
    <t>SEVENHILL</t>
  </si>
  <si>
    <t>MURUGESAN B</t>
  </si>
  <si>
    <t>NITIN BAKSHI</t>
  </si>
  <si>
    <t>SEEMA RANI</t>
  </si>
  <si>
    <t>SKYIND</t>
  </si>
  <si>
    <t>GEETABEN DHANESHBHAI SONI</t>
  </si>
  <si>
    <t>UNITINT</t>
  </si>
  <si>
    <t>MANMOHAN RATHI .</t>
  </si>
  <si>
    <t>VIDLI</t>
  </si>
  <si>
    <t>DARSHAN TRADING COMPANY</t>
  </si>
  <si>
    <t>RUSHABHRAJUBHAISHAH</t>
  </si>
  <si>
    <t>ABAN</t>
  </si>
  <si>
    <t>Aban Offshore Ltd.</t>
  </si>
  <si>
    <t>ARIHANTSUP</t>
  </si>
  <si>
    <t>Arihant Superstruct Ltd</t>
  </si>
  <si>
    <t>NAKSHATRA GARMENTS PRIVATE LIMITED</t>
  </si>
  <si>
    <t>FIDEL</t>
  </si>
  <si>
    <t>Fidel Softech Limited</t>
  </si>
  <si>
    <t>ANCHAL BANSAL</t>
  </si>
  <si>
    <t>GODHA</t>
  </si>
  <si>
    <t>Godha Cabcon Insulat Ltd</t>
  </si>
  <si>
    <t>LEMERITE</t>
  </si>
  <si>
    <t>Le Merite Exports Limited</t>
  </si>
  <si>
    <t>VINEY PARKASH AGARWAL</t>
  </si>
  <si>
    <t>PARTYCRUS</t>
  </si>
  <si>
    <t>Party Cruisers Limited</t>
  </si>
  <si>
    <t>TOWER RESEARCH CAPITAL MARKETS INDIA PRIVATE LIMITED</t>
  </si>
  <si>
    <t>SURJECTIVE RESEARCH CAPITAL LLP</t>
  </si>
  <si>
    <t>RELINFRA</t>
  </si>
  <si>
    <t>Reliance Infrastructu Ltd</t>
  </si>
  <si>
    <t>ROLEXRINGS</t>
  </si>
  <si>
    <t>Rolex Rings Limited</t>
  </si>
  <si>
    <t>PGIM INDIA MIDCAP OPPORTUNITIES FUND</t>
  </si>
  <si>
    <t>PGIM INDIA SMALL CAP FUND</t>
  </si>
  <si>
    <t>KOTAK FUNDS - INDIA MIDCAP FUND</t>
  </si>
  <si>
    <t>ICICI PRUDENTIAL LIFE INSURANCE COMPANY LTD</t>
  </si>
  <si>
    <t>ICICI PRUDENTIAL FLEXICAP FUND</t>
  </si>
  <si>
    <t>ICICI PRUDENTIAL BHARAT CONSUMPTION FUND</t>
  </si>
  <si>
    <t>DSP MUTUAL FUND</t>
  </si>
  <si>
    <t>CANARA ROBECO SMALL CAP FUND</t>
  </si>
  <si>
    <t>ADITYA BIRLA SUN LIFE EQUITY HYBRID 95 FUND</t>
  </si>
  <si>
    <t>ADITYA BIRLA SUN LIFE EQUITY ADVANTAGE FUND</t>
  </si>
  <si>
    <t>SECURCRED</t>
  </si>
  <si>
    <t>SecUR Credentials Limited</t>
  </si>
  <si>
    <t>JYOTIBEN JASHWANTRAY MEHTA</t>
  </si>
  <si>
    <t>HASTIN JIGNESHBHAI SANGHANI</t>
  </si>
  <si>
    <t>SYRMA</t>
  </si>
  <si>
    <t>Syrma SGS Technology Ltd</t>
  </si>
  <si>
    <t>NK SECURITIES RESEARCH PRIVATE LIMITED</t>
  </si>
  <si>
    <t>TWO ROADS TRADING PRIVATE LIMITED</t>
  </si>
  <si>
    <t>MUSIGMA SECURITIES</t>
  </si>
  <si>
    <t>TOTAL</t>
  </si>
  <si>
    <t>Total Transport Sys Ltd</t>
  </si>
  <si>
    <t>VEEKAYEM</t>
  </si>
  <si>
    <t>Veekayem Fash &amp; App Ltd</t>
  </si>
  <si>
    <t>ASTRAMICRO</t>
  </si>
  <si>
    <t>Astra Microwave Products</t>
  </si>
  <si>
    <t>GEE BEE SECURITIES PRIVATE LIMITED</t>
  </si>
  <si>
    <t>MARK CORPORATE ADVISORS PRIVATE LIMITED.</t>
  </si>
  <si>
    <t>KBCGLOBAL</t>
  </si>
  <si>
    <t>KBC Global Limited</t>
  </si>
  <si>
    <t>DAYAL TAHILRAM PARWANI</t>
  </si>
  <si>
    <t>ANANT AGGARWAL</t>
  </si>
  <si>
    <t>Orient Electric Limited</t>
  </si>
  <si>
    <t>PGIM INDIA MUTUAL FUND</t>
  </si>
  <si>
    <t>MEGHKUMAR MAHENDRAKUMAR SHAH</t>
  </si>
  <si>
    <t>RIVENDELL PE LLC</t>
  </si>
  <si>
    <t>Sapphire Foods India Ltd</t>
  </si>
  <si>
    <t>EDELWEISS FINANCE AND INVESTMENTS LTD</t>
  </si>
  <si>
    <t>ANUSTUP TRADING  PRIVATE LIMITED</t>
  </si>
  <si>
    <t>SIKKO</t>
  </si>
  <si>
    <t>Sikko Industries Limited</t>
  </si>
  <si>
    <t>RAJVEE PRAKASH SHAH</t>
  </si>
  <si>
    <t>TEMBO</t>
  </si>
  <si>
    <t>PIYUSH JASHBHAI PATEL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</si>
</sst>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515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9" fillId="13" borderId="20" xfId="0" applyFont="1" applyFill="1" applyBorder="1" applyAlignment="1"/>
    <xf numFmtId="0" fontId="31" fillId="13" borderId="20" xfId="0" applyFont="1" applyFill="1" applyBorder="1" applyAlignment="1">
      <alignment horizontal="left" vertical="center"/>
    </xf>
    <xf numFmtId="0" fontId="32" fillId="13" borderId="20" xfId="0" applyFont="1" applyFill="1" applyBorder="1" applyAlignment="1">
      <alignment horizontal="center" vertical="center"/>
    </xf>
    <xf numFmtId="17" fontId="32" fillId="13" borderId="20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0" fontId="0" fillId="0" borderId="21" xfId="0" applyFont="1" applyBorder="1" applyAlignment="1"/>
    <xf numFmtId="0" fontId="1" fillId="0" borderId="22" xfId="0" applyFont="1" applyBorder="1"/>
    <xf numFmtId="165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3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31" fillId="12" borderId="23" xfId="0" applyNumberFormat="1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left"/>
    </xf>
    <xf numFmtId="0" fontId="31" fillId="12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2" fontId="32" fillId="14" borderId="23" xfId="0" applyNumberFormat="1" applyFont="1" applyFill="1" applyBorder="1" applyAlignment="1">
      <alignment horizontal="center" vertical="center"/>
    </xf>
    <xf numFmtId="10" fontId="32" fillId="14" borderId="23" xfId="0" applyNumberFormat="1" applyFont="1" applyFill="1" applyBorder="1" applyAlignment="1">
      <alignment horizontal="center" vertical="center" wrapText="1"/>
    </xf>
    <xf numFmtId="16" fontId="32" fillId="14" borderId="23" xfId="0" applyNumberFormat="1" applyFont="1" applyFill="1" applyBorder="1" applyAlignment="1">
      <alignment horizontal="center" vertical="center"/>
    </xf>
    <xf numFmtId="0" fontId="1" fillId="12" borderId="24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5" fontId="31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/>
    <xf numFmtId="43" fontId="31" fillId="12" borderId="23" xfId="0" applyNumberFormat="1" applyFont="1" applyFill="1" applyBorder="1" applyAlignment="1">
      <alignment horizontal="center" vertical="top"/>
    </xf>
    <xf numFmtId="0" fontId="31" fillId="12" borderId="23" xfId="0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center"/>
    </xf>
    <xf numFmtId="16" fontId="32" fillId="6" borderId="20" xfId="0" applyNumberFormat="1" applyFont="1" applyFill="1" applyBorder="1" applyAlignment="1">
      <alignment horizontal="center" vertical="center"/>
    </xf>
    <xf numFmtId="165" fontId="40" fillId="12" borderId="23" xfId="0" applyNumberFormat="1" applyFont="1" applyFill="1" applyBorder="1" applyAlignment="1">
      <alignment horizontal="center" vertical="center"/>
    </xf>
    <xf numFmtId="0" fontId="1" fillId="18" borderId="23" xfId="0" applyFont="1" applyFill="1" applyBorder="1"/>
    <xf numFmtId="0" fontId="0" fillId="19" borderId="23" xfId="0" applyFont="1" applyFill="1" applyBorder="1" applyAlignment="1"/>
    <xf numFmtId="165" fontId="40" fillId="11" borderId="23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3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40" fillId="11" borderId="20" xfId="0" applyNumberFormat="1" applyFont="1" applyFill="1" applyBorder="1" applyAlignment="1">
      <alignment horizontal="center" vertical="center"/>
    </xf>
    <xf numFmtId="165" fontId="40" fillId="20" borderId="23" xfId="0" applyNumberFormat="1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0" fillId="13" borderId="20" xfId="0" applyFont="1" applyFill="1" applyBorder="1" applyAlignment="1"/>
    <xf numFmtId="0" fontId="32" fillId="23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5" fontId="31" fillId="11" borderId="23" xfId="0" applyNumberFormat="1" applyFont="1" applyFill="1" applyBorder="1" applyAlignment="1">
      <alignment horizontal="center" vertical="center"/>
    </xf>
    <xf numFmtId="0" fontId="32" fillId="11" borderId="23" xfId="0" applyFont="1" applyFill="1" applyBorder="1"/>
    <xf numFmtId="43" fontId="31" fillId="11" borderId="23" xfId="0" applyNumberFormat="1" applyFont="1" applyFill="1" applyBorder="1" applyAlignment="1">
      <alignment horizontal="center" vertical="top"/>
    </xf>
    <xf numFmtId="0" fontId="31" fillId="11" borderId="23" xfId="0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 applyAlignment="1">
      <alignment horizontal="center" vertical="center"/>
    </xf>
    <xf numFmtId="0" fontId="31" fillId="22" borderId="20" xfId="0" applyFont="1" applyFill="1" applyBorder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" fontId="31" fillId="11" borderId="20" xfId="0" applyNumberFormat="1" applyFont="1" applyFill="1" applyBorder="1" applyAlignment="1">
      <alignment horizontal="center" vertical="center"/>
    </xf>
    <xf numFmtId="16" fontId="31" fillId="11" borderId="20" xfId="0" applyNumberFormat="1" applyFont="1" applyFill="1" applyBorder="1" applyAlignment="1">
      <alignment horizontal="center" vertical="center"/>
    </xf>
    <xf numFmtId="0" fontId="31" fillId="11" borderId="20" xfId="0" applyFont="1" applyFill="1" applyBorder="1" applyAlignment="1">
      <alignment horizontal="left"/>
    </xf>
    <xf numFmtId="1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2" fillId="11" borderId="23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2" fillId="21" borderId="1" xfId="0" applyFont="1" applyFill="1" applyBorder="1" applyAlignment="1">
      <alignment horizontal="center" vertical="center"/>
    </xf>
    <xf numFmtId="2" fontId="32" fillId="21" borderId="1" xfId="0" applyNumberFormat="1" applyFont="1" applyFill="1" applyBorder="1" applyAlignment="1">
      <alignment horizontal="center" vertical="center"/>
    </xf>
    <xf numFmtId="10" fontId="32" fillId="21" borderId="3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0" borderId="20" xfId="0" applyFont="1" applyFill="1" applyBorder="1" applyAlignment="1">
      <alignment horizontal="center" vertical="center"/>
    </xf>
    <xf numFmtId="0" fontId="40" fillId="20" borderId="20" xfId="0" applyFont="1" applyFill="1" applyBorder="1"/>
    <xf numFmtId="165" fontId="40" fillId="20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1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/>
    <xf numFmtId="43" fontId="31" fillId="11" borderId="20" xfId="0" applyNumberFormat="1" applyFont="1" applyFill="1" applyBorder="1" applyAlignment="1">
      <alignment horizontal="center" vertical="top"/>
    </xf>
    <xf numFmtId="0" fontId="31" fillId="11" borderId="20" xfId="0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center"/>
    </xf>
    <xf numFmtId="165" fontId="31" fillId="11" borderId="25" xfId="0" applyNumberFormat="1" applyFont="1" applyFill="1" applyBorder="1" applyAlignment="1">
      <alignment horizontal="center" vertical="center"/>
    </xf>
    <xf numFmtId="15" fontId="31" fillId="11" borderId="25" xfId="0" applyNumberFormat="1" applyFont="1" applyFill="1" applyBorder="1" applyAlignment="1">
      <alignment horizontal="center" vertical="center"/>
    </xf>
    <xf numFmtId="0" fontId="32" fillId="11" borderId="25" xfId="0" applyFont="1" applyFill="1" applyBorder="1"/>
    <xf numFmtId="43" fontId="31" fillId="11" borderId="25" xfId="0" applyNumberFormat="1" applyFont="1" applyFill="1" applyBorder="1" applyAlignment="1">
      <alignment horizontal="center" vertical="top"/>
    </xf>
    <xf numFmtId="0" fontId="31" fillId="11" borderId="25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5" xfId="0" applyNumberFormat="1" applyFont="1" applyFill="1" applyBorder="1" applyAlignment="1">
      <alignment horizontal="center" vertical="center" wrapText="1"/>
    </xf>
    <xf numFmtId="0" fontId="32" fillId="6" borderId="21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" xfId="0" applyFont="1" applyFill="1" applyBorder="1" applyAlignment="1">
      <alignment horizontal="center" vertical="center"/>
    </xf>
    <xf numFmtId="2" fontId="32" fillId="25" borderId="2" xfId="0" applyNumberFormat="1" applyFont="1" applyFill="1" applyBorder="1" applyAlignment="1">
      <alignment horizontal="center" vertical="center"/>
    </xf>
    <xf numFmtId="10" fontId="32" fillId="25" borderId="5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9" fillId="17" borderId="20" xfId="0" applyFont="1" applyFill="1" applyBorder="1" applyAlignment="1"/>
    <xf numFmtId="0" fontId="31" fillId="17" borderId="20" xfId="0" applyFont="1" applyFill="1" applyBorder="1" applyAlignment="1">
      <alignment horizontal="left" vertical="center"/>
    </xf>
    <xf numFmtId="0" fontId="32" fillId="17" borderId="20" xfId="0" applyFont="1" applyFill="1" applyBorder="1" applyAlignment="1">
      <alignment horizontal="center" vertical="center"/>
    </xf>
    <xf numFmtId="17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0" fontId="39" fillId="26" borderId="20" xfId="0" applyFont="1" applyFill="1" applyBorder="1" applyAlignment="1"/>
    <xf numFmtId="0" fontId="31" fillId="26" borderId="20" xfId="0" applyFont="1" applyFill="1" applyBorder="1" applyAlignment="1">
      <alignment horizontal="left" vertical="center"/>
    </xf>
    <xf numFmtId="0" fontId="32" fillId="26" borderId="20" xfId="0" applyFont="1" applyFill="1" applyBorder="1" applyAlignment="1">
      <alignment horizontal="center" vertical="center"/>
    </xf>
    <xf numFmtId="17" fontId="32" fillId="26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6" borderId="20" xfId="0" applyFont="1" applyFill="1" applyBorder="1" applyAlignment="1">
      <alignment horizontal="center" vertical="center"/>
    </xf>
    <xf numFmtId="0" fontId="40" fillId="26" borderId="20" xfId="0" applyFont="1" applyFill="1" applyBorder="1" applyAlignment="1"/>
    <xf numFmtId="0" fontId="40" fillId="26" borderId="20" xfId="0" applyFont="1" applyFill="1" applyBorder="1" applyAlignment="1">
      <alignment horizontal="left" vertical="center"/>
    </xf>
    <xf numFmtId="17" fontId="40" fillId="26" borderId="20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2" borderId="23" xfId="0" applyFont="1" applyFill="1" applyBorder="1" applyAlignment="1">
      <alignment horizontal="center" vertical="center"/>
    </xf>
    <xf numFmtId="165" fontId="31" fillId="22" borderId="23" xfId="0" applyNumberFormat="1" applyFont="1" applyFill="1" applyBorder="1" applyAlignment="1">
      <alignment horizontal="center" vertical="center"/>
    </xf>
    <xf numFmtId="0" fontId="32" fillId="1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0" fontId="39" fillId="27" borderId="20" xfId="0" applyFont="1" applyFill="1" applyBorder="1" applyAlignment="1"/>
    <xf numFmtId="0" fontId="31" fillId="27" borderId="20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0" fontId="32" fillId="27" borderId="20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31" fillId="24" borderId="23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15" fontId="31" fillId="24" borderId="23" xfId="0" applyNumberFormat="1" applyFont="1" applyFill="1" applyBorder="1" applyAlignment="1">
      <alignment horizontal="center" vertical="center"/>
    </xf>
    <xf numFmtId="0" fontId="32" fillId="24" borderId="23" xfId="0" applyFont="1" applyFill="1" applyBorder="1"/>
    <xf numFmtId="43" fontId="31" fillId="24" borderId="23" xfId="0" applyNumberFormat="1" applyFont="1" applyFill="1" applyBorder="1" applyAlignment="1">
      <alignment horizontal="center" vertical="top"/>
    </xf>
    <xf numFmtId="0" fontId="31" fillId="24" borderId="23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/>
    <xf numFmtId="0" fontId="31" fillId="0" borderId="20" xfId="0" applyFont="1" applyFill="1" applyBorder="1" applyAlignment="1">
      <alignment horizontal="left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NumberFormat="1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7" borderId="21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17" fontId="32" fillId="17" borderId="21" xfId="0" applyNumberFormat="1" applyFont="1" applyFill="1" applyBorder="1" applyAlignment="1">
      <alignment horizontal="center" vertical="center"/>
    </xf>
    <xf numFmtId="17" fontId="32" fillId="17" borderId="23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0" fontId="32" fillId="11" borderId="23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66" fontId="32" fillId="11" borderId="23" xfId="0" applyNumberFormat="1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21" borderId="23" xfId="0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2" fillId="20" borderId="21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513</xdr:row>
      <xdr:rowOff>4482</xdr:rowOff>
    </xdr:from>
    <xdr:to>
      <xdr:col>12</xdr:col>
      <xdr:colOff>208430</xdr:colOff>
      <xdr:row>522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8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8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8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8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8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D16" sqref="D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8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4" t="s">
        <v>16</v>
      </c>
      <c r="B9" s="486" t="s">
        <v>17</v>
      </c>
      <c r="C9" s="486" t="s">
        <v>18</v>
      </c>
      <c r="D9" s="486" t="s">
        <v>19</v>
      </c>
      <c r="E9" s="23" t="s">
        <v>20</v>
      </c>
      <c r="F9" s="23" t="s">
        <v>21</v>
      </c>
      <c r="G9" s="481" t="s">
        <v>22</v>
      </c>
      <c r="H9" s="482"/>
      <c r="I9" s="483"/>
      <c r="J9" s="481" t="s">
        <v>23</v>
      </c>
      <c r="K9" s="482"/>
      <c r="L9" s="483"/>
      <c r="M9" s="23"/>
      <c r="N9" s="24"/>
      <c r="O9" s="24"/>
      <c r="P9" s="24"/>
    </row>
    <row r="10" spans="1:16" ht="59.25" customHeight="1">
      <c r="A10" s="485"/>
      <c r="B10" s="487"/>
      <c r="C10" s="487"/>
      <c r="D10" s="48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44833</v>
      </c>
      <c r="E11" s="32">
        <v>17653.75</v>
      </c>
      <c r="F11" s="32">
        <v>17673.600000000002</v>
      </c>
      <c r="G11" s="33">
        <v>17582.200000000004</v>
      </c>
      <c r="H11" s="33">
        <v>17510.650000000001</v>
      </c>
      <c r="I11" s="33">
        <v>17419.250000000004</v>
      </c>
      <c r="J11" s="33">
        <v>17745.150000000005</v>
      </c>
      <c r="K11" s="33">
        <v>17836.550000000007</v>
      </c>
      <c r="L11" s="33">
        <v>17908.100000000006</v>
      </c>
      <c r="M11" s="34">
        <v>17765</v>
      </c>
      <c r="N11" s="34">
        <v>17602.05</v>
      </c>
      <c r="O11" s="35">
        <v>11500250</v>
      </c>
      <c r="P11" s="36">
        <v>8.7009529824007437E-3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44833</v>
      </c>
      <c r="E12" s="37">
        <v>39221.85</v>
      </c>
      <c r="F12" s="37">
        <v>39261.35</v>
      </c>
      <c r="G12" s="38">
        <v>38997.699999999997</v>
      </c>
      <c r="H12" s="38">
        <v>38773.549999999996</v>
      </c>
      <c r="I12" s="38">
        <v>38509.899999999994</v>
      </c>
      <c r="J12" s="38">
        <v>39485.5</v>
      </c>
      <c r="K12" s="38">
        <v>39749.150000000009</v>
      </c>
      <c r="L12" s="38">
        <v>39973.300000000003</v>
      </c>
      <c r="M12" s="28">
        <v>39525</v>
      </c>
      <c r="N12" s="28">
        <v>39037.199999999997</v>
      </c>
      <c r="O12" s="39">
        <v>2227900</v>
      </c>
      <c r="P12" s="40">
        <v>1.3995403135880572E-2</v>
      </c>
    </row>
    <row r="13" spans="1:16" ht="12.75" customHeight="1">
      <c r="A13" s="28">
        <v>3</v>
      </c>
      <c r="B13" s="29" t="s">
        <v>35</v>
      </c>
      <c r="C13" s="30" t="s">
        <v>791</v>
      </c>
      <c r="D13" s="31">
        <v>44831</v>
      </c>
      <c r="E13" s="37">
        <v>18053.3</v>
      </c>
      <c r="F13" s="37">
        <v>18097.733333333334</v>
      </c>
      <c r="G13" s="38">
        <v>17955.566666666666</v>
      </c>
      <c r="H13" s="38">
        <v>17857.833333333332</v>
      </c>
      <c r="I13" s="38">
        <v>17715.666666666664</v>
      </c>
      <c r="J13" s="38">
        <v>18195.466666666667</v>
      </c>
      <c r="K13" s="38">
        <v>18337.633333333331</v>
      </c>
      <c r="L13" s="38">
        <v>18435.366666666669</v>
      </c>
      <c r="M13" s="28">
        <v>18239.900000000001</v>
      </c>
      <c r="N13" s="28">
        <v>18000</v>
      </c>
      <c r="O13" s="39">
        <v>3960</v>
      </c>
      <c r="P13" s="40">
        <v>0.83333333333333337</v>
      </c>
    </row>
    <row r="14" spans="1:16" ht="12.75" customHeight="1">
      <c r="A14" s="28">
        <v>4</v>
      </c>
      <c r="B14" s="29" t="s">
        <v>35</v>
      </c>
      <c r="C14" s="30" t="s">
        <v>820</v>
      </c>
      <c r="D14" s="31">
        <v>44831</v>
      </c>
      <c r="E14" s="37">
        <v>7466.8</v>
      </c>
      <c r="F14" s="37">
        <v>7460.166666666667</v>
      </c>
      <c r="G14" s="38">
        <v>7430.3833333333341</v>
      </c>
      <c r="H14" s="38">
        <v>7393.9666666666672</v>
      </c>
      <c r="I14" s="38">
        <v>7364.1833333333343</v>
      </c>
      <c r="J14" s="38">
        <v>7496.5833333333339</v>
      </c>
      <c r="K14" s="38">
        <v>7526.3666666666668</v>
      </c>
      <c r="L14" s="38">
        <v>7562.7833333333338</v>
      </c>
      <c r="M14" s="28">
        <v>7489.95</v>
      </c>
      <c r="N14" s="28">
        <v>7423.75</v>
      </c>
      <c r="O14" s="39">
        <v>1050</v>
      </c>
      <c r="P14" s="40">
        <v>0.16666666666666666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44833</v>
      </c>
      <c r="E15" s="37">
        <v>811.8</v>
      </c>
      <c r="F15" s="37">
        <v>808.13333333333333</v>
      </c>
      <c r="G15" s="38">
        <v>799.41666666666663</v>
      </c>
      <c r="H15" s="38">
        <v>787.0333333333333</v>
      </c>
      <c r="I15" s="38">
        <v>778.31666666666661</v>
      </c>
      <c r="J15" s="38">
        <v>820.51666666666665</v>
      </c>
      <c r="K15" s="38">
        <v>829.23333333333335</v>
      </c>
      <c r="L15" s="38">
        <v>841.61666666666667</v>
      </c>
      <c r="M15" s="28">
        <v>816.85</v>
      </c>
      <c r="N15" s="28">
        <v>795.75</v>
      </c>
      <c r="O15" s="39">
        <v>2691950</v>
      </c>
      <c r="P15" s="40">
        <v>2.849905003166561E-3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44833</v>
      </c>
      <c r="E16" s="37">
        <v>3184.85</v>
      </c>
      <c r="F16" s="37">
        <v>3171.8666666666668</v>
      </c>
      <c r="G16" s="38">
        <v>3124.2333333333336</v>
      </c>
      <c r="H16" s="38">
        <v>3063.6166666666668</v>
      </c>
      <c r="I16" s="38">
        <v>3015.9833333333336</v>
      </c>
      <c r="J16" s="38">
        <v>3232.4833333333336</v>
      </c>
      <c r="K16" s="38">
        <v>3280.1166666666668</v>
      </c>
      <c r="L16" s="38">
        <v>3340.7333333333336</v>
      </c>
      <c r="M16" s="28">
        <v>3219.5</v>
      </c>
      <c r="N16" s="28">
        <v>3111.25</v>
      </c>
      <c r="O16" s="39">
        <v>1043250</v>
      </c>
      <c r="P16" s="40">
        <v>4.1167664670658681E-2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44833</v>
      </c>
      <c r="E17" s="37">
        <v>18692.2</v>
      </c>
      <c r="F17" s="37">
        <v>18847.383333333335</v>
      </c>
      <c r="G17" s="38">
        <v>18494.816666666669</v>
      </c>
      <c r="H17" s="38">
        <v>18297.433333333334</v>
      </c>
      <c r="I17" s="38">
        <v>17944.866666666669</v>
      </c>
      <c r="J17" s="38">
        <v>19044.76666666667</v>
      </c>
      <c r="K17" s="38">
        <v>19397.333333333336</v>
      </c>
      <c r="L17" s="38">
        <v>19594.716666666671</v>
      </c>
      <c r="M17" s="28">
        <v>19199.95</v>
      </c>
      <c r="N17" s="28">
        <v>18650</v>
      </c>
      <c r="O17" s="39">
        <v>34520</v>
      </c>
      <c r="P17" s="40">
        <v>0.10499359795134443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44833</v>
      </c>
      <c r="E18" s="37">
        <v>116.75</v>
      </c>
      <c r="F18" s="37">
        <v>116.21666666666665</v>
      </c>
      <c r="G18" s="38">
        <v>115.23333333333331</v>
      </c>
      <c r="H18" s="38">
        <v>113.71666666666665</v>
      </c>
      <c r="I18" s="38">
        <v>112.73333333333331</v>
      </c>
      <c r="J18" s="38">
        <v>117.73333333333331</v>
      </c>
      <c r="K18" s="38">
        <v>118.71666666666665</v>
      </c>
      <c r="L18" s="38">
        <v>120.23333333333331</v>
      </c>
      <c r="M18" s="28">
        <v>117.2</v>
      </c>
      <c r="N18" s="28">
        <v>114.7</v>
      </c>
      <c r="O18" s="39">
        <v>22167000</v>
      </c>
      <c r="P18" s="40">
        <v>1.9622454048683558E-2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44833</v>
      </c>
      <c r="E19" s="37">
        <v>306.39999999999998</v>
      </c>
      <c r="F19" s="37">
        <v>305.76666666666665</v>
      </c>
      <c r="G19" s="38">
        <v>302.13333333333333</v>
      </c>
      <c r="H19" s="38">
        <v>297.86666666666667</v>
      </c>
      <c r="I19" s="38">
        <v>294.23333333333335</v>
      </c>
      <c r="J19" s="38">
        <v>310.0333333333333</v>
      </c>
      <c r="K19" s="38">
        <v>313.66666666666663</v>
      </c>
      <c r="L19" s="38">
        <v>317.93333333333328</v>
      </c>
      <c r="M19" s="28">
        <v>309.39999999999998</v>
      </c>
      <c r="N19" s="28">
        <v>301.5</v>
      </c>
      <c r="O19" s="39">
        <v>11151400</v>
      </c>
      <c r="P19" s="40">
        <v>-3.4009009009009009E-2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44833</v>
      </c>
      <c r="E20" s="37">
        <v>2303.9499999999998</v>
      </c>
      <c r="F20" s="37">
        <v>2304.8166666666666</v>
      </c>
      <c r="G20" s="38">
        <v>2286.6333333333332</v>
      </c>
      <c r="H20" s="38">
        <v>2269.3166666666666</v>
      </c>
      <c r="I20" s="38">
        <v>2251.1333333333332</v>
      </c>
      <c r="J20" s="38">
        <v>2322.1333333333332</v>
      </c>
      <c r="K20" s="38">
        <v>2340.3166666666666</v>
      </c>
      <c r="L20" s="38">
        <v>2357.6333333333332</v>
      </c>
      <c r="M20" s="28">
        <v>2323</v>
      </c>
      <c r="N20" s="28">
        <v>2287.5</v>
      </c>
      <c r="O20" s="39">
        <v>2232000</v>
      </c>
      <c r="P20" s="40">
        <v>2.3383768913342505E-2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44833</v>
      </c>
      <c r="E21" s="37">
        <v>3158.9</v>
      </c>
      <c r="F21" s="37">
        <v>3147.5166666666664</v>
      </c>
      <c r="G21" s="38">
        <v>3105.3833333333328</v>
      </c>
      <c r="H21" s="38">
        <v>3051.8666666666663</v>
      </c>
      <c r="I21" s="38">
        <v>3009.7333333333327</v>
      </c>
      <c r="J21" s="38">
        <v>3201.0333333333328</v>
      </c>
      <c r="K21" s="38">
        <v>3243.1666666666661</v>
      </c>
      <c r="L21" s="38">
        <v>3296.6833333333329</v>
      </c>
      <c r="M21" s="28">
        <v>3189.65</v>
      </c>
      <c r="N21" s="28">
        <v>3094</v>
      </c>
      <c r="O21" s="39">
        <v>17182000</v>
      </c>
      <c r="P21" s="40">
        <v>-3.186364276658684E-2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44833</v>
      </c>
      <c r="E22" s="37">
        <v>842.7</v>
      </c>
      <c r="F22" s="37">
        <v>837.83333333333337</v>
      </c>
      <c r="G22" s="38">
        <v>827.16666666666674</v>
      </c>
      <c r="H22" s="38">
        <v>811.63333333333333</v>
      </c>
      <c r="I22" s="38">
        <v>800.9666666666667</v>
      </c>
      <c r="J22" s="38">
        <v>853.36666666666679</v>
      </c>
      <c r="K22" s="38">
        <v>864.03333333333353</v>
      </c>
      <c r="L22" s="38">
        <v>879.56666666666683</v>
      </c>
      <c r="M22" s="28">
        <v>848.5</v>
      </c>
      <c r="N22" s="28">
        <v>822.3</v>
      </c>
      <c r="O22" s="39">
        <v>74293750</v>
      </c>
      <c r="P22" s="40">
        <v>1.105724249383346E-2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44833</v>
      </c>
      <c r="E23" s="37">
        <v>2918</v>
      </c>
      <c r="F23" s="37">
        <v>2926.6666666666665</v>
      </c>
      <c r="G23" s="38">
        <v>2903.833333333333</v>
      </c>
      <c r="H23" s="38">
        <v>2889.6666666666665</v>
      </c>
      <c r="I23" s="38">
        <v>2866.833333333333</v>
      </c>
      <c r="J23" s="38">
        <v>2940.833333333333</v>
      </c>
      <c r="K23" s="38">
        <v>2963.6666666666661</v>
      </c>
      <c r="L23" s="38">
        <v>2977.833333333333</v>
      </c>
      <c r="M23" s="28">
        <v>2949.5</v>
      </c>
      <c r="N23" s="28">
        <v>2912.5</v>
      </c>
      <c r="O23" s="39">
        <v>507600</v>
      </c>
      <c r="P23" s="40">
        <v>-1.8181818181818181E-2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44833</v>
      </c>
      <c r="E24" s="37">
        <v>520.25</v>
      </c>
      <c r="F24" s="37">
        <v>522.98333333333335</v>
      </c>
      <c r="G24" s="38">
        <v>515.26666666666665</v>
      </c>
      <c r="H24" s="38">
        <v>510.2833333333333</v>
      </c>
      <c r="I24" s="38">
        <v>502.56666666666661</v>
      </c>
      <c r="J24" s="38">
        <v>527.9666666666667</v>
      </c>
      <c r="K24" s="38">
        <v>535.68333333333339</v>
      </c>
      <c r="L24" s="38">
        <v>540.66666666666674</v>
      </c>
      <c r="M24" s="28">
        <v>530.70000000000005</v>
      </c>
      <c r="N24" s="28">
        <v>518</v>
      </c>
      <c r="O24" s="39">
        <v>6014000</v>
      </c>
      <c r="P24" s="40">
        <v>2.6104760279815731E-2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44833</v>
      </c>
      <c r="E25" s="37">
        <v>406.3</v>
      </c>
      <c r="F25" s="37">
        <v>404</v>
      </c>
      <c r="G25" s="38">
        <v>397.8</v>
      </c>
      <c r="H25" s="38">
        <v>389.3</v>
      </c>
      <c r="I25" s="38">
        <v>383.1</v>
      </c>
      <c r="J25" s="38">
        <v>412.5</v>
      </c>
      <c r="K25" s="38">
        <v>418.70000000000005</v>
      </c>
      <c r="L25" s="38">
        <v>427.2</v>
      </c>
      <c r="M25" s="28">
        <v>410.2</v>
      </c>
      <c r="N25" s="28">
        <v>395.5</v>
      </c>
      <c r="O25" s="39">
        <v>75538800</v>
      </c>
      <c r="P25" s="40">
        <v>6.1114061038205769E-2</v>
      </c>
    </row>
    <row r="26" spans="1:16" ht="12.75" customHeight="1">
      <c r="A26" s="28">
        <v>16</v>
      </c>
      <c r="B26" s="227" t="s">
        <v>44</v>
      </c>
      <c r="C26" s="30" t="s">
        <v>53</v>
      </c>
      <c r="D26" s="31">
        <v>44833</v>
      </c>
      <c r="E26" s="37">
        <v>4236.55</v>
      </c>
      <c r="F26" s="37">
        <v>4227.8666666666659</v>
      </c>
      <c r="G26" s="38">
        <v>4192.2333333333318</v>
      </c>
      <c r="H26" s="38">
        <v>4147.9166666666661</v>
      </c>
      <c r="I26" s="38">
        <v>4112.2833333333319</v>
      </c>
      <c r="J26" s="38">
        <v>4272.1833333333316</v>
      </c>
      <c r="K26" s="38">
        <v>4307.8166666666648</v>
      </c>
      <c r="L26" s="38">
        <v>4352.1333333333314</v>
      </c>
      <c r="M26" s="28">
        <v>4263.5</v>
      </c>
      <c r="N26" s="28">
        <v>4183.55</v>
      </c>
      <c r="O26" s="39">
        <v>1855625</v>
      </c>
      <c r="P26" s="40">
        <v>1.7756753050870697E-2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44833</v>
      </c>
      <c r="E27" s="37">
        <v>247.1</v>
      </c>
      <c r="F27" s="37">
        <v>248.26666666666665</v>
      </c>
      <c r="G27" s="38">
        <v>245.23333333333329</v>
      </c>
      <c r="H27" s="38">
        <v>243.36666666666665</v>
      </c>
      <c r="I27" s="38">
        <v>240.33333333333329</v>
      </c>
      <c r="J27" s="38">
        <v>250.1333333333333</v>
      </c>
      <c r="K27" s="38">
        <v>253.16666666666666</v>
      </c>
      <c r="L27" s="38">
        <v>255.0333333333333</v>
      </c>
      <c r="M27" s="28">
        <v>251.3</v>
      </c>
      <c r="N27" s="28">
        <v>246.4</v>
      </c>
      <c r="O27" s="39">
        <v>13832000</v>
      </c>
      <c r="P27" s="40">
        <v>4.1095890410958902E-2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44833</v>
      </c>
      <c r="E28" s="37">
        <v>150.6</v>
      </c>
      <c r="F28" s="37">
        <v>150.9</v>
      </c>
      <c r="G28" s="38">
        <v>148.9</v>
      </c>
      <c r="H28" s="38">
        <v>147.19999999999999</v>
      </c>
      <c r="I28" s="38">
        <v>145.19999999999999</v>
      </c>
      <c r="J28" s="38">
        <v>152.60000000000002</v>
      </c>
      <c r="K28" s="38">
        <v>154.60000000000002</v>
      </c>
      <c r="L28" s="38">
        <v>156.30000000000004</v>
      </c>
      <c r="M28" s="28">
        <v>152.9</v>
      </c>
      <c r="N28" s="28">
        <v>149.19999999999999</v>
      </c>
      <c r="O28" s="39">
        <v>41300000</v>
      </c>
      <c r="P28" s="40">
        <v>1.7116118704593029E-2</v>
      </c>
    </row>
    <row r="29" spans="1:16" ht="12.75" customHeight="1">
      <c r="A29" s="28">
        <v>19</v>
      </c>
      <c r="B29" s="228" t="s">
        <v>56</v>
      </c>
      <c r="C29" s="30" t="s">
        <v>57</v>
      </c>
      <c r="D29" s="31">
        <v>44833</v>
      </c>
      <c r="E29" s="37">
        <v>3348.55</v>
      </c>
      <c r="F29" s="37">
        <v>3359.4333333333329</v>
      </c>
      <c r="G29" s="38">
        <v>3320.3666666666659</v>
      </c>
      <c r="H29" s="38">
        <v>3292.1833333333329</v>
      </c>
      <c r="I29" s="38">
        <v>3253.1166666666659</v>
      </c>
      <c r="J29" s="38">
        <v>3387.6166666666659</v>
      </c>
      <c r="K29" s="38">
        <v>3426.6833333333325</v>
      </c>
      <c r="L29" s="38">
        <v>3454.8666666666659</v>
      </c>
      <c r="M29" s="28">
        <v>3398.5</v>
      </c>
      <c r="N29" s="28">
        <v>3331.25</v>
      </c>
      <c r="O29" s="39">
        <v>5595600</v>
      </c>
      <c r="P29" s="40">
        <v>2.2214103032517356E-2</v>
      </c>
    </row>
    <row r="30" spans="1:16" ht="12.75" customHeight="1">
      <c r="A30" s="28">
        <v>20</v>
      </c>
      <c r="B30" s="29" t="s">
        <v>44</v>
      </c>
      <c r="C30" s="30" t="s">
        <v>302</v>
      </c>
      <c r="D30" s="31">
        <v>44833</v>
      </c>
      <c r="E30" s="37">
        <v>2098.65</v>
      </c>
      <c r="F30" s="37">
        <v>2109.0499999999997</v>
      </c>
      <c r="G30" s="38">
        <v>2081.1999999999994</v>
      </c>
      <c r="H30" s="38">
        <v>2063.7499999999995</v>
      </c>
      <c r="I30" s="38">
        <v>2035.8999999999992</v>
      </c>
      <c r="J30" s="38">
        <v>2126.4999999999995</v>
      </c>
      <c r="K30" s="38">
        <v>2154.35</v>
      </c>
      <c r="L30" s="38">
        <v>2171.7999999999997</v>
      </c>
      <c r="M30" s="28">
        <v>2136.9</v>
      </c>
      <c r="N30" s="28">
        <v>2091.6</v>
      </c>
      <c r="O30" s="39">
        <v>598400</v>
      </c>
      <c r="P30" s="40">
        <v>2.6899480887210947E-2</v>
      </c>
    </row>
    <row r="31" spans="1:16" ht="12.75" customHeight="1">
      <c r="A31" s="28">
        <v>21</v>
      </c>
      <c r="B31" s="29" t="s">
        <v>44</v>
      </c>
      <c r="C31" s="30" t="s">
        <v>303</v>
      </c>
      <c r="D31" s="31">
        <v>44833</v>
      </c>
      <c r="E31" s="37">
        <v>9161.15</v>
      </c>
      <c r="F31" s="37">
        <v>9199.3666666666668</v>
      </c>
      <c r="G31" s="38">
        <v>9106.0833333333339</v>
      </c>
      <c r="H31" s="38">
        <v>9051.0166666666664</v>
      </c>
      <c r="I31" s="38">
        <v>8957.7333333333336</v>
      </c>
      <c r="J31" s="38">
        <v>9254.4333333333343</v>
      </c>
      <c r="K31" s="38">
        <v>9347.7166666666672</v>
      </c>
      <c r="L31" s="38">
        <v>9402.7833333333347</v>
      </c>
      <c r="M31" s="28">
        <v>9292.65</v>
      </c>
      <c r="N31" s="28">
        <v>9144.2999999999993</v>
      </c>
      <c r="O31" s="39">
        <v>135975</v>
      </c>
      <c r="P31" s="40">
        <v>1.3415315818893237E-2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44833</v>
      </c>
      <c r="E32" s="37">
        <v>645.1</v>
      </c>
      <c r="F32" s="37">
        <v>648.9</v>
      </c>
      <c r="G32" s="38">
        <v>636.79999999999995</v>
      </c>
      <c r="H32" s="38">
        <v>628.5</v>
      </c>
      <c r="I32" s="38">
        <v>616.4</v>
      </c>
      <c r="J32" s="38">
        <v>657.19999999999993</v>
      </c>
      <c r="K32" s="38">
        <v>669.30000000000007</v>
      </c>
      <c r="L32" s="38">
        <v>677.59999999999991</v>
      </c>
      <c r="M32" s="28">
        <v>661</v>
      </c>
      <c r="N32" s="28">
        <v>640.6</v>
      </c>
      <c r="O32" s="39">
        <v>5896000</v>
      </c>
      <c r="P32" s="40">
        <v>-2.1410788381742738E-2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44833</v>
      </c>
      <c r="E33" s="37">
        <v>554</v>
      </c>
      <c r="F33" s="37">
        <v>556.05000000000007</v>
      </c>
      <c r="G33" s="38">
        <v>550.10000000000014</v>
      </c>
      <c r="H33" s="38">
        <v>546.20000000000005</v>
      </c>
      <c r="I33" s="38">
        <v>540.25000000000011</v>
      </c>
      <c r="J33" s="38">
        <v>559.95000000000016</v>
      </c>
      <c r="K33" s="38">
        <v>565.9000000000002</v>
      </c>
      <c r="L33" s="38">
        <v>569.80000000000018</v>
      </c>
      <c r="M33" s="28">
        <v>562</v>
      </c>
      <c r="N33" s="28">
        <v>552.15</v>
      </c>
      <c r="O33" s="39">
        <v>12689000</v>
      </c>
      <c r="P33" s="40">
        <v>3.0202159616789803E-2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44833</v>
      </c>
      <c r="E34" s="37">
        <v>750.3</v>
      </c>
      <c r="F34" s="37">
        <v>750.83333333333337</v>
      </c>
      <c r="G34" s="38">
        <v>741.66666666666674</v>
      </c>
      <c r="H34" s="38">
        <v>733.03333333333342</v>
      </c>
      <c r="I34" s="38">
        <v>723.86666666666679</v>
      </c>
      <c r="J34" s="38">
        <v>759.4666666666667</v>
      </c>
      <c r="K34" s="38">
        <v>768.63333333333344</v>
      </c>
      <c r="L34" s="38">
        <v>777.26666666666665</v>
      </c>
      <c r="M34" s="28">
        <v>760</v>
      </c>
      <c r="N34" s="28">
        <v>742.2</v>
      </c>
      <c r="O34" s="39">
        <v>43754400</v>
      </c>
      <c r="P34" s="40">
        <v>2.0686952383618396E-2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44833</v>
      </c>
      <c r="E35" s="37">
        <v>4040</v>
      </c>
      <c r="F35" s="37">
        <v>4060.2000000000003</v>
      </c>
      <c r="G35" s="38">
        <v>4009.7000000000007</v>
      </c>
      <c r="H35" s="38">
        <v>3979.4000000000005</v>
      </c>
      <c r="I35" s="38">
        <v>3928.900000000001</v>
      </c>
      <c r="J35" s="38">
        <v>4090.5000000000005</v>
      </c>
      <c r="K35" s="38">
        <v>4141</v>
      </c>
      <c r="L35" s="38">
        <v>4171.3</v>
      </c>
      <c r="M35" s="28">
        <v>4110.7</v>
      </c>
      <c r="N35" s="28">
        <v>4029.9</v>
      </c>
      <c r="O35" s="39">
        <v>1798750</v>
      </c>
      <c r="P35" s="40">
        <v>4.1998551774076756E-2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44833</v>
      </c>
      <c r="E36" s="37">
        <v>16378.75</v>
      </c>
      <c r="F36" s="37">
        <v>16389.100000000002</v>
      </c>
      <c r="G36" s="38">
        <v>16235.950000000004</v>
      </c>
      <c r="H36" s="38">
        <v>16093.150000000001</v>
      </c>
      <c r="I36" s="38">
        <v>15940.000000000004</v>
      </c>
      <c r="J36" s="38">
        <v>16531.900000000005</v>
      </c>
      <c r="K36" s="38">
        <v>16685.050000000007</v>
      </c>
      <c r="L36" s="38">
        <v>16827.850000000006</v>
      </c>
      <c r="M36" s="28">
        <v>16542.25</v>
      </c>
      <c r="N36" s="28">
        <v>16246.3</v>
      </c>
      <c r="O36" s="39">
        <v>692900</v>
      </c>
      <c r="P36" s="40">
        <v>-6.7373853211009178E-3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44833</v>
      </c>
      <c r="E37" s="37">
        <v>7106.15</v>
      </c>
      <c r="F37" s="37">
        <v>7120.55</v>
      </c>
      <c r="G37" s="38">
        <v>7053.1</v>
      </c>
      <c r="H37" s="38">
        <v>7000.05</v>
      </c>
      <c r="I37" s="38">
        <v>6932.6</v>
      </c>
      <c r="J37" s="38">
        <v>7173.6</v>
      </c>
      <c r="K37" s="38">
        <v>7241.0499999999993</v>
      </c>
      <c r="L37" s="38">
        <v>7294.1</v>
      </c>
      <c r="M37" s="28">
        <v>7188</v>
      </c>
      <c r="N37" s="28">
        <v>7067.5</v>
      </c>
      <c r="O37" s="39">
        <v>4644000</v>
      </c>
      <c r="P37" s="40">
        <v>1.3558859637157278E-2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44833</v>
      </c>
      <c r="E38" s="37">
        <v>2063.1999999999998</v>
      </c>
      <c r="F38" s="37">
        <v>2073.4</v>
      </c>
      <c r="G38" s="38">
        <v>2047.8000000000002</v>
      </c>
      <c r="H38" s="38">
        <v>2032.4</v>
      </c>
      <c r="I38" s="38">
        <v>2006.8000000000002</v>
      </c>
      <c r="J38" s="38">
        <v>2088.8000000000002</v>
      </c>
      <c r="K38" s="38">
        <v>2114.3999999999996</v>
      </c>
      <c r="L38" s="38">
        <v>2129.8000000000002</v>
      </c>
      <c r="M38" s="28">
        <v>2099</v>
      </c>
      <c r="N38" s="28">
        <v>2058</v>
      </c>
      <c r="O38" s="39">
        <v>2141100</v>
      </c>
      <c r="P38" s="40">
        <v>3.0167436489607392E-2</v>
      </c>
    </row>
    <row r="39" spans="1:16" ht="12.75" customHeight="1">
      <c r="A39" s="28">
        <v>29</v>
      </c>
      <c r="B39" s="29" t="s">
        <v>44</v>
      </c>
      <c r="C39" s="30" t="s">
        <v>309</v>
      </c>
      <c r="D39" s="31">
        <v>44833</v>
      </c>
      <c r="E39" s="37">
        <v>353</v>
      </c>
      <c r="F39" s="37">
        <v>354.48333333333335</v>
      </c>
      <c r="G39" s="38">
        <v>350.36666666666667</v>
      </c>
      <c r="H39" s="38">
        <v>347.73333333333335</v>
      </c>
      <c r="I39" s="38">
        <v>343.61666666666667</v>
      </c>
      <c r="J39" s="38">
        <v>357.11666666666667</v>
      </c>
      <c r="K39" s="38">
        <v>361.23333333333335</v>
      </c>
      <c r="L39" s="38">
        <v>363.86666666666667</v>
      </c>
      <c r="M39" s="28">
        <v>358.6</v>
      </c>
      <c r="N39" s="28">
        <v>351.85</v>
      </c>
      <c r="O39" s="39">
        <v>7859200</v>
      </c>
      <c r="P39" s="40">
        <v>3.1499370012599746E-2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44833</v>
      </c>
      <c r="E40" s="37">
        <v>288.39999999999998</v>
      </c>
      <c r="F40" s="37">
        <v>292.91666666666669</v>
      </c>
      <c r="G40" s="38">
        <v>282.58333333333337</v>
      </c>
      <c r="H40" s="38">
        <v>276.76666666666671</v>
      </c>
      <c r="I40" s="38">
        <v>266.43333333333339</v>
      </c>
      <c r="J40" s="38">
        <v>298.73333333333335</v>
      </c>
      <c r="K40" s="38">
        <v>309.06666666666672</v>
      </c>
      <c r="L40" s="38">
        <v>314.88333333333333</v>
      </c>
      <c r="M40" s="28">
        <v>303.25</v>
      </c>
      <c r="N40" s="28">
        <v>287.10000000000002</v>
      </c>
      <c r="O40" s="39">
        <v>27478800</v>
      </c>
      <c r="P40" s="40">
        <v>9.5357680993040109E-2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44833</v>
      </c>
      <c r="E41" s="37">
        <v>128.9</v>
      </c>
      <c r="F41" s="37">
        <v>128.78333333333333</v>
      </c>
      <c r="G41" s="38">
        <v>127.36666666666667</v>
      </c>
      <c r="H41" s="38">
        <v>125.83333333333334</v>
      </c>
      <c r="I41" s="38">
        <v>124.41666666666669</v>
      </c>
      <c r="J41" s="38">
        <v>130.31666666666666</v>
      </c>
      <c r="K41" s="38">
        <v>131.73333333333335</v>
      </c>
      <c r="L41" s="38">
        <v>133.26666666666665</v>
      </c>
      <c r="M41" s="28">
        <v>130.19999999999999</v>
      </c>
      <c r="N41" s="28">
        <v>127.25</v>
      </c>
      <c r="O41" s="39">
        <v>89434800</v>
      </c>
      <c r="P41" s="40">
        <v>-8.1100369817686362E-3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44833</v>
      </c>
      <c r="E42" s="37">
        <v>1885.4</v>
      </c>
      <c r="F42" s="37">
        <v>1892.2</v>
      </c>
      <c r="G42" s="38">
        <v>1873.45</v>
      </c>
      <c r="H42" s="38">
        <v>1861.5</v>
      </c>
      <c r="I42" s="38">
        <v>1842.75</v>
      </c>
      <c r="J42" s="38">
        <v>1904.15</v>
      </c>
      <c r="K42" s="38">
        <v>1922.9</v>
      </c>
      <c r="L42" s="38">
        <v>1934.8500000000001</v>
      </c>
      <c r="M42" s="28">
        <v>1910.95</v>
      </c>
      <c r="N42" s="28">
        <v>1880.25</v>
      </c>
      <c r="O42" s="39">
        <v>1981375</v>
      </c>
      <c r="P42" s="40">
        <v>1.2364760432766615E-2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44833</v>
      </c>
      <c r="E43" s="37">
        <v>306.89999999999998</v>
      </c>
      <c r="F43" s="37">
        <v>305.48333333333329</v>
      </c>
      <c r="G43" s="38">
        <v>301.76666666666659</v>
      </c>
      <c r="H43" s="38">
        <v>296.63333333333333</v>
      </c>
      <c r="I43" s="38">
        <v>292.91666666666663</v>
      </c>
      <c r="J43" s="38">
        <v>310.61666666666656</v>
      </c>
      <c r="K43" s="38">
        <v>314.33333333333326</v>
      </c>
      <c r="L43" s="38">
        <v>319.46666666666653</v>
      </c>
      <c r="M43" s="28">
        <v>309.2</v>
      </c>
      <c r="N43" s="28">
        <v>300.35000000000002</v>
      </c>
      <c r="O43" s="39">
        <v>23263600</v>
      </c>
      <c r="P43" s="40">
        <v>5.770559778852799E-2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44833</v>
      </c>
      <c r="E44" s="37">
        <v>664.1</v>
      </c>
      <c r="F44" s="37">
        <v>664.56666666666672</v>
      </c>
      <c r="G44" s="38">
        <v>659.33333333333348</v>
      </c>
      <c r="H44" s="38">
        <v>654.56666666666672</v>
      </c>
      <c r="I44" s="38">
        <v>649.33333333333348</v>
      </c>
      <c r="J44" s="38">
        <v>669.33333333333348</v>
      </c>
      <c r="K44" s="38">
        <v>674.56666666666683</v>
      </c>
      <c r="L44" s="38">
        <v>679.33333333333348</v>
      </c>
      <c r="M44" s="28">
        <v>669.8</v>
      </c>
      <c r="N44" s="28">
        <v>659.8</v>
      </c>
      <c r="O44" s="39">
        <v>6131400</v>
      </c>
      <c r="P44" s="40">
        <v>-2.021444893654421E-2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44833</v>
      </c>
      <c r="E45" s="37">
        <v>735.9</v>
      </c>
      <c r="F45" s="37">
        <v>737.58333333333337</v>
      </c>
      <c r="G45" s="38">
        <v>732.4666666666667</v>
      </c>
      <c r="H45" s="38">
        <v>729.0333333333333</v>
      </c>
      <c r="I45" s="38">
        <v>723.91666666666663</v>
      </c>
      <c r="J45" s="38">
        <v>741.01666666666677</v>
      </c>
      <c r="K45" s="38">
        <v>746.13333333333333</v>
      </c>
      <c r="L45" s="38">
        <v>749.56666666666683</v>
      </c>
      <c r="M45" s="28">
        <v>742.7</v>
      </c>
      <c r="N45" s="28">
        <v>734.15</v>
      </c>
      <c r="O45" s="39">
        <v>7246000</v>
      </c>
      <c r="P45" s="40">
        <v>1.3001537816300852E-2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44833</v>
      </c>
      <c r="E46" s="37">
        <v>730.35</v>
      </c>
      <c r="F46" s="37">
        <v>733.4</v>
      </c>
      <c r="G46" s="38">
        <v>723.94999999999993</v>
      </c>
      <c r="H46" s="38">
        <v>717.55</v>
      </c>
      <c r="I46" s="38">
        <v>708.09999999999991</v>
      </c>
      <c r="J46" s="38">
        <v>739.8</v>
      </c>
      <c r="K46" s="38">
        <v>749.25</v>
      </c>
      <c r="L46" s="38">
        <v>755.65</v>
      </c>
      <c r="M46" s="28">
        <v>742.85</v>
      </c>
      <c r="N46" s="28">
        <v>727</v>
      </c>
      <c r="O46" s="39">
        <v>43627800</v>
      </c>
      <c r="P46" s="40">
        <v>1.0140113938807382E-2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44833</v>
      </c>
      <c r="E47" s="37">
        <v>57.95</v>
      </c>
      <c r="F47" s="37">
        <v>58.033333333333331</v>
      </c>
      <c r="G47" s="38">
        <v>57.316666666666663</v>
      </c>
      <c r="H47" s="38">
        <v>56.68333333333333</v>
      </c>
      <c r="I47" s="38">
        <v>55.966666666666661</v>
      </c>
      <c r="J47" s="38">
        <v>58.666666666666664</v>
      </c>
      <c r="K47" s="38">
        <v>59.383333333333333</v>
      </c>
      <c r="L47" s="38">
        <v>60.016666666666666</v>
      </c>
      <c r="M47" s="28">
        <v>58.75</v>
      </c>
      <c r="N47" s="28">
        <v>57.4</v>
      </c>
      <c r="O47" s="39">
        <v>115615500</v>
      </c>
      <c r="P47" s="40">
        <v>3.5744520741228483E-2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44833</v>
      </c>
      <c r="E48" s="37">
        <v>308.64999999999998</v>
      </c>
      <c r="F48" s="37">
        <v>308.78333333333336</v>
      </c>
      <c r="G48" s="38">
        <v>306.76666666666671</v>
      </c>
      <c r="H48" s="38">
        <v>304.88333333333333</v>
      </c>
      <c r="I48" s="38">
        <v>302.86666666666667</v>
      </c>
      <c r="J48" s="38">
        <v>310.66666666666674</v>
      </c>
      <c r="K48" s="38">
        <v>312.68333333333339</v>
      </c>
      <c r="L48" s="38">
        <v>314.56666666666678</v>
      </c>
      <c r="M48" s="28">
        <v>310.8</v>
      </c>
      <c r="N48" s="28">
        <v>306.89999999999998</v>
      </c>
      <c r="O48" s="39">
        <v>16746300</v>
      </c>
      <c r="P48" s="40">
        <v>1.9034289713086076E-2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44833</v>
      </c>
      <c r="E49" s="37">
        <v>17406.650000000001</v>
      </c>
      <c r="F49" s="37">
        <v>17412.216666666667</v>
      </c>
      <c r="G49" s="38">
        <v>17344.433333333334</v>
      </c>
      <c r="H49" s="38">
        <v>17282.216666666667</v>
      </c>
      <c r="I49" s="38">
        <v>17214.433333333334</v>
      </c>
      <c r="J49" s="38">
        <v>17474.433333333334</v>
      </c>
      <c r="K49" s="38">
        <v>17542.216666666667</v>
      </c>
      <c r="L49" s="38">
        <v>17604.433333333334</v>
      </c>
      <c r="M49" s="28">
        <v>17480</v>
      </c>
      <c r="N49" s="28">
        <v>17350</v>
      </c>
      <c r="O49" s="39">
        <v>186800</v>
      </c>
      <c r="P49" s="40">
        <v>1.3289937618660158E-2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44833</v>
      </c>
      <c r="E50" s="37">
        <v>331.7</v>
      </c>
      <c r="F50" s="37">
        <v>332.61666666666662</v>
      </c>
      <c r="G50" s="38">
        <v>330.13333333333321</v>
      </c>
      <c r="H50" s="38">
        <v>328.56666666666661</v>
      </c>
      <c r="I50" s="38">
        <v>326.0833333333332</v>
      </c>
      <c r="J50" s="38">
        <v>334.18333333333322</v>
      </c>
      <c r="K50" s="38">
        <v>336.66666666666669</v>
      </c>
      <c r="L50" s="38">
        <v>338.23333333333323</v>
      </c>
      <c r="M50" s="28">
        <v>335.1</v>
      </c>
      <c r="N50" s="28">
        <v>331.05</v>
      </c>
      <c r="O50" s="39">
        <v>14443200</v>
      </c>
      <c r="P50" s="40">
        <v>2.2817080943275971E-2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44833</v>
      </c>
      <c r="E51" s="37">
        <v>3667.75</v>
      </c>
      <c r="F51" s="37">
        <v>3671.5833333333335</v>
      </c>
      <c r="G51" s="38">
        <v>3651.166666666667</v>
      </c>
      <c r="H51" s="38">
        <v>3634.5833333333335</v>
      </c>
      <c r="I51" s="38">
        <v>3614.166666666667</v>
      </c>
      <c r="J51" s="38">
        <v>3688.166666666667</v>
      </c>
      <c r="K51" s="38">
        <v>3708.5833333333339</v>
      </c>
      <c r="L51" s="38">
        <v>3725.166666666667</v>
      </c>
      <c r="M51" s="28">
        <v>3692</v>
      </c>
      <c r="N51" s="28">
        <v>3655</v>
      </c>
      <c r="O51" s="39">
        <v>1596200</v>
      </c>
      <c r="P51" s="40">
        <v>4.2783440291934063E-3</v>
      </c>
    </row>
    <row r="52" spans="1:16" ht="12.75" customHeight="1">
      <c r="A52" s="28">
        <v>42</v>
      </c>
      <c r="B52" s="29" t="s">
        <v>86</v>
      </c>
      <c r="C52" s="30" t="s">
        <v>314</v>
      </c>
      <c r="D52" s="31">
        <v>44833</v>
      </c>
      <c r="E52" s="37">
        <v>322.89999999999998</v>
      </c>
      <c r="F52" s="37">
        <v>324.88333333333333</v>
      </c>
      <c r="G52" s="38">
        <v>319.01666666666665</v>
      </c>
      <c r="H52" s="38">
        <v>315.13333333333333</v>
      </c>
      <c r="I52" s="38">
        <v>309.26666666666665</v>
      </c>
      <c r="J52" s="38">
        <v>328.76666666666665</v>
      </c>
      <c r="K52" s="38">
        <v>334.63333333333333</v>
      </c>
      <c r="L52" s="38">
        <v>338.51666666666665</v>
      </c>
      <c r="M52" s="28">
        <v>330.75</v>
      </c>
      <c r="N52" s="28">
        <v>321</v>
      </c>
      <c r="O52" s="39">
        <v>6908200</v>
      </c>
      <c r="P52" s="40">
        <v>9.4984802431610938E-3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44833</v>
      </c>
      <c r="E53" s="37">
        <v>241.4</v>
      </c>
      <c r="F53" s="37">
        <v>242.76666666666668</v>
      </c>
      <c r="G53" s="38">
        <v>239.23333333333335</v>
      </c>
      <c r="H53" s="38">
        <v>237.06666666666666</v>
      </c>
      <c r="I53" s="38">
        <v>233.53333333333333</v>
      </c>
      <c r="J53" s="38">
        <v>244.93333333333337</v>
      </c>
      <c r="K53" s="38">
        <v>248.46666666666673</v>
      </c>
      <c r="L53" s="38">
        <v>250.63333333333338</v>
      </c>
      <c r="M53" s="28">
        <v>246.3</v>
      </c>
      <c r="N53" s="28">
        <v>240.6</v>
      </c>
      <c r="O53" s="39">
        <v>38966400</v>
      </c>
      <c r="P53" s="40">
        <v>3.4700315457413249E-2</v>
      </c>
    </row>
    <row r="54" spans="1:16" ht="12.75" customHeight="1">
      <c r="A54" s="28">
        <v>44</v>
      </c>
      <c r="B54" s="29" t="s">
        <v>63</v>
      </c>
      <c r="C54" s="30" t="s">
        <v>321</v>
      </c>
      <c r="D54" s="31">
        <v>44833</v>
      </c>
      <c r="E54" s="37">
        <v>639.35</v>
      </c>
      <c r="F54" s="37">
        <v>642.01666666666677</v>
      </c>
      <c r="G54" s="38">
        <v>632.33333333333348</v>
      </c>
      <c r="H54" s="38">
        <v>625.31666666666672</v>
      </c>
      <c r="I54" s="38">
        <v>615.63333333333344</v>
      </c>
      <c r="J54" s="38">
        <v>649.03333333333353</v>
      </c>
      <c r="K54" s="38">
        <v>658.7166666666667</v>
      </c>
      <c r="L54" s="38">
        <v>665.73333333333358</v>
      </c>
      <c r="M54" s="28">
        <v>651.70000000000005</v>
      </c>
      <c r="N54" s="28">
        <v>635</v>
      </c>
      <c r="O54" s="39">
        <v>2333175</v>
      </c>
      <c r="P54" s="40">
        <v>2.0034100596760442E-2</v>
      </c>
    </row>
    <row r="55" spans="1:16" ht="12.75" customHeight="1">
      <c r="A55" s="28">
        <v>45</v>
      </c>
      <c r="B55" s="29" t="s">
        <v>44</v>
      </c>
      <c r="C55" s="30" t="s">
        <v>332</v>
      </c>
      <c r="D55" s="31">
        <v>44833</v>
      </c>
      <c r="E55" s="37">
        <v>350.75</v>
      </c>
      <c r="F55" s="37">
        <v>345.5333333333333</v>
      </c>
      <c r="G55" s="38">
        <v>337.31666666666661</v>
      </c>
      <c r="H55" s="38">
        <v>323.88333333333333</v>
      </c>
      <c r="I55" s="38">
        <v>315.66666666666663</v>
      </c>
      <c r="J55" s="38">
        <v>358.96666666666658</v>
      </c>
      <c r="K55" s="38">
        <v>367.18333333333328</v>
      </c>
      <c r="L55" s="38">
        <v>380.61666666666656</v>
      </c>
      <c r="M55" s="28">
        <v>353.75</v>
      </c>
      <c r="N55" s="28">
        <v>332.1</v>
      </c>
      <c r="O55" s="39">
        <v>6349500</v>
      </c>
      <c r="P55" s="40">
        <v>2.5436046511627907E-2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44833</v>
      </c>
      <c r="E56" s="37">
        <v>800.25</v>
      </c>
      <c r="F56" s="37">
        <v>798.53333333333342</v>
      </c>
      <c r="G56" s="38">
        <v>794.41666666666686</v>
      </c>
      <c r="H56" s="38">
        <v>788.58333333333348</v>
      </c>
      <c r="I56" s="38">
        <v>784.46666666666692</v>
      </c>
      <c r="J56" s="38">
        <v>804.36666666666679</v>
      </c>
      <c r="K56" s="38">
        <v>808.48333333333335</v>
      </c>
      <c r="L56" s="38">
        <v>814.31666666666672</v>
      </c>
      <c r="M56" s="28">
        <v>802.65</v>
      </c>
      <c r="N56" s="28">
        <v>792.7</v>
      </c>
      <c r="O56" s="39">
        <v>6360000</v>
      </c>
      <c r="P56" s="40">
        <v>8.92325996430696E-3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44833</v>
      </c>
      <c r="E57" s="37">
        <v>1028.55</v>
      </c>
      <c r="F57" s="37">
        <v>1031.2333333333333</v>
      </c>
      <c r="G57" s="38">
        <v>1022.9666666666667</v>
      </c>
      <c r="H57" s="38">
        <v>1017.3833333333334</v>
      </c>
      <c r="I57" s="38">
        <v>1009.1166666666668</v>
      </c>
      <c r="J57" s="38">
        <v>1036.8166666666666</v>
      </c>
      <c r="K57" s="38">
        <v>1045.0833333333335</v>
      </c>
      <c r="L57" s="38">
        <v>1050.6666666666665</v>
      </c>
      <c r="M57" s="28">
        <v>1039.5</v>
      </c>
      <c r="N57" s="28">
        <v>1025.6500000000001</v>
      </c>
      <c r="O57" s="39">
        <v>7782450</v>
      </c>
      <c r="P57" s="40">
        <v>-1.4973262032085561E-2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44833</v>
      </c>
      <c r="E58" s="37">
        <v>231.15</v>
      </c>
      <c r="F58" s="37">
        <v>230.6</v>
      </c>
      <c r="G58" s="38">
        <v>228</v>
      </c>
      <c r="H58" s="38">
        <v>224.85</v>
      </c>
      <c r="I58" s="38">
        <v>222.25</v>
      </c>
      <c r="J58" s="38">
        <v>233.75</v>
      </c>
      <c r="K58" s="38">
        <v>236.34999999999997</v>
      </c>
      <c r="L58" s="38">
        <v>239.5</v>
      </c>
      <c r="M58" s="28">
        <v>233.2</v>
      </c>
      <c r="N58" s="28">
        <v>227.45</v>
      </c>
      <c r="O58" s="39">
        <v>33591600</v>
      </c>
      <c r="P58" s="40">
        <v>3.9511307512347285E-2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44833</v>
      </c>
      <c r="E59" s="37">
        <v>3569.35</v>
      </c>
      <c r="F59" s="37">
        <v>3593.1</v>
      </c>
      <c r="G59" s="38">
        <v>3536.2</v>
      </c>
      <c r="H59" s="38">
        <v>3503.0499999999997</v>
      </c>
      <c r="I59" s="38">
        <v>3446.1499999999996</v>
      </c>
      <c r="J59" s="38">
        <v>3626.25</v>
      </c>
      <c r="K59" s="38">
        <v>3683.1500000000005</v>
      </c>
      <c r="L59" s="38">
        <v>3716.3</v>
      </c>
      <c r="M59" s="28">
        <v>3650</v>
      </c>
      <c r="N59" s="28">
        <v>3559.95</v>
      </c>
      <c r="O59" s="39">
        <v>780750</v>
      </c>
      <c r="P59" s="40">
        <v>1.1072261072261072E-2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44833</v>
      </c>
      <c r="E60" s="37">
        <v>1582.55</v>
      </c>
      <c r="F60" s="37">
        <v>1584.4166666666667</v>
      </c>
      <c r="G60" s="38">
        <v>1574.6333333333334</v>
      </c>
      <c r="H60" s="38">
        <v>1566.7166666666667</v>
      </c>
      <c r="I60" s="38">
        <v>1556.9333333333334</v>
      </c>
      <c r="J60" s="38">
        <v>1592.3333333333335</v>
      </c>
      <c r="K60" s="38">
        <v>1602.1166666666668</v>
      </c>
      <c r="L60" s="38">
        <v>1610.0333333333335</v>
      </c>
      <c r="M60" s="28">
        <v>1594.2</v>
      </c>
      <c r="N60" s="28">
        <v>1576.5</v>
      </c>
      <c r="O60" s="39">
        <v>2515100</v>
      </c>
      <c r="P60" s="40">
        <v>4.6134489025583675E-3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44833</v>
      </c>
      <c r="E61" s="37">
        <v>713.9</v>
      </c>
      <c r="F61" s="37">
        <v>714.06666666666661</v>
      </c>
      <c r="G61" s="38">
        <v>704.68333333333317</v>
      </c>
      <c r="H61" s="38">
        <v>695.46666666666658</v>
      </c>
      <c r="I61" s="38">
        <v>686.08333333333314</v>
      </c>
      <c r="J61" s="38">
        <v>723.28333333333319</v>
      </c>
      <c r="K61" s="38">
        <v>732.66666666666663</v>
      </c>
      <c r="L61" s="38">
        <v>741.88333333333321</v>
      </c>
      <c r="M61" s="28">
        <v>723.45</v>
      </c>
      <c r="N61" s="28">
        <v>704.85</v>
      </c>
      <c r="O61" s="39">
        <v>4763000</v>
      </c>
      <c r="P61" s="40">
        <v>4.7043306221147503E-2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44833</v>
      </c>
      <c r="E62" s="37">
        <v>1046.1500000000001</v>
      </c>
      <c r="F62" s="37">
        <v>1045.4333333333334</v>
      </c>
      <c r="G62" s="38">
        <v>1023.4666666666667</v>
      </c>
      <c r="H62" s="38">
        <v>1000.7833333333333</v>
      </c>
      <c r="I62" s="38">
        <v>978.81666666666661</v>
      </c>
      <c r="J62" s="38">
        <v>1068.1166666666668</v>
      </c>
      <c r="K62" s="38">
        <v>1090.0833333333335</v>
      </c>
      <c r="L62" s="38">
        <v>1112.7666666666669</v>
      </c>
      <c r="M62" s="28">
        <v>1067.4000000000001</v>
      </c>
      <c r="N62" s="28">
        <v>1022.75</v>
      </c>
      <c r="O62" s="39">
        <v>1213800</v>
      </c>
      <c r="P62" s="40">
        <v>-1.152073732718894E-3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44833</v>
      </c>
      <c r="E63" s="37">
        <v>414.7</v>
      </c>
      <c r="F63" s="37">
        <v>416.2833333333333</v>
      </c>
      <c r="G63" s="38">
        <v>406.61666666666662</v>
      </c>
      <c r="H63" s="38">
        <v>398.5333333333333</v>
      </c>
      <c r="I63" s="38">
        <v>388.86666666666662</v>
      </c>
      <c r="J63" s="38">
        <v>424.36666666666662</v>
      </c>
      <c r="K63" s="38">
        <v>434.03333333333336</v>
      </c>
      <c r="L63" s="38">
        <v>442.11666666666662</v>
      </c>
      <c r="M63" s="28">
        <v>425.95</v>
      </c>
      <c r="N63" s="28">
        <v>408.2</v>
      </c>
      <c r="O63" s="39">
        <v>4570500</v>
      </c>
      <c r="P63" s="40">
        <v>3.3231603933536795E-2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44833</v>
      </c>
      <c r="E64" s="37">
        <v>186.65</v>
      </c>
      <c r="F64" s="37">
        <v>186.58333333333334</v>
      </c>
      <c r="G64" s="38">
        <v>183.41666666666669</v>
      </c>
      <c r="H64" s="38">
        <v>180.18333333333334</v>
      </c>
      <c r="I64" s="38">
        <v>177.01666666666668</v>
      </c>
      <c r="J64" s="38">
        <v>189.81666666666669</v>
      </c>
      <c r="K64" s="38">
        <v>192.98333333333338</v>
      </c>
      <c r="L64" s="38">
        <v>196.2166666666667</v>
      </c>
      <c r="M64" s="28">
        <v>189.75</v>
      </c>
      <c r="N64" s="28">
        <v>183.35</v>
      </c>
      <c r="O64" s="39">
        <v>8000000</v>
      </c>
      <c r="P64" s="40">
        <v>0.35021097046413502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44833</v>
      </c>
      <c r="E65" s="37">
        <v>1218.25</v>
      </c>
      <c r="F65" s="37">
        <v>1218.6166666666668</v>
      </c>
      <c r="G65" s="38">
        <v>1207.8333333333335</v>
      </c>
      <c r="H65" s="38">
        <v>1197.4166666666667</v>
      </c>
      <c r="I65" s="38">
        <v>1186.6333333333334</v>
      </c>
      <c r="J65" s="38">
        <v>1229.0333333333335</v>
      </c>
      <c r="K65" s="38">
        <v>1239.8166666666668</v>
      </c>
      <c r="L65" s="38">
        <v>1250.2333333333336</v>
      </c>
      <c r="M65" s="28">
        <v>1229.4000000000001</v>
      </c>
      <c r="N65" s="28">
        <v>1208.2</v>
      </c>
      <c r="O65" s="39">
        <v>3330600</v>
      </c>
      <c r="P65" s="40">
        <v>-8.9992800575953926E-4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44833</v>
      </c>
      <c r="E66" s="37">
        <v>576.35</v>
      </c>
      <c r="F66" s="37">
        <v>577.4</v>
      </c>
      <c r="G66" s="38">
        <v>570.4</v>
      </c>
      <c r="H66" s="38">
        <v>564.45000000000005</v>
      </c>
      <c r="I66" s="38">
        <v>557.45000000000005</v>
      </c>
      <c r="J66" s="38">
        <v>583.34999999999991</v>
      </c>
      <c r="K66" s="38">
        <v>590.34999999999991</v>
      </c>
      <c r="L66" s="38">
        <v>596.29999999999984</v>
      </c>
      <c r="M66" s="28">
        <v>584.4</v>
      </c>
      <c r="N66" s="28">
        <v>571.45000000000005</v>
      </c>
      <c r="O66" s="39">
        <v>9401250</v>
      </c>
      <c r="P66" s="40">
        <v>2.4938675388389207E-2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44833</v>
      </c>
      <c r="E67" s="37">
        <v>1543.5</v>
      </c>
      <c r="F67" s="37">
        <v>1548.5833333333333</v>
      </c>
      <c r="G67" s="38">
        <v>1532.1666666666665</v>
      </c>
      <c r="H67" s="38">
        <v>1520.8333333333333</v>
      </c>
      <c r="I67" s="38">
        <v>1504.4166666666665</v>
      </c>
      <c r="J67" s="38">
        <v>1559.9166666666665</v>
      </c>
      <c r="K67" s="38">
        <v>1576.333333333333</v>
      </c>
      <c r="L67" s="38">
        <v>1587.6666666666665</v>
      </c>
      <c r="M67" s="28">
        <v>1565</v>
      </c>
      <c r="N67" s="28">
        <v>1537.25</v>
      </c>
      <c r="O67" s="39">
        <v>1403500</v>
      </c>
      <c r="P67" s="40">
        <v>3.3505154639175257E-2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44833</v>
      </c>
      <c r="E68" s="37">
        <v>1970.2</v>
      </c>
      <c r="F68" s="37">
        <v>1979</v>
      </c>
      <c r="G68" s="38">
        <v>1953.3</v>
      </c>
      <c r="H68" s="38">
        <v>1936.3999999999999</v>
      </c>
      <c r="I68" s="38">
        <v>1910.6999999999998</v>
      </c>
      <c r="J68" s="38">
        <v>1995.9</v>
      </c>
      <c r="K68" s="38">
        <v>2021.6</v>
      </c>
      <c r="L68" s="38">
        <v>2038.5000000000002</v>
      </c>
      <c r="M68" s="28">
        <v>2004.7</v>
      </c>
      <c r="N68" s="28">
        <v>1962.1</v>
      </c>
      <c r="O68" s="39">
        <v>1919750</v>
      </c>
      <c r="P68" s="40">
        <v>-1.9495710943592409E-3</v>
      </c>
    </row>
    <row r="69" spans="1:16" ht="12.75" customHeight="1">
      <c r="A69" s="28">
        <v>59</v>
      </c>
      <c r="B69" s="29" t="s">
        <v>44</v>
      </c>
      <c r="C69" s="30" t="s">
        <v>340</v>
      </c>
      <c r="D69" s="31">
        <v>44833</v>
      </c>
      <c r="E69" s="37">
        <v>216</v>
      </c>
      <c r="F69" s="37">
        <v>215.96666666666667</v>
      </c>
      <c r="G69" s="38">
        <v>212.43333333333334</v>
      </c>
      <c r="H69" s="38">
        <v>208.86666666666667</v>
      </c>
      <c r="I69" s="38">
        <v>205.33333333333334</v>
      </c>
      <c r="J69" s="38">
        <v>219.53333333333333</v>
      </c>
      <c r="K69" s="38">
        <v>223.06666666666669</v>
      </c>
      <c r="L69" s="38">
        <v>226.63333333333333</v>
      </c>
      <c r="M69" s="28">
        <v>219.5</v>
      </c>
      <c r="N69" s="28">
        <v>212.4</v>
      </c>
      <c r="O69" s="39">
        <v>18986500</v>
      </c>
      <c r="P69" s="40">
        <v>0.10051993067590988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44833</v>
      </c>
      <c r="E70" s="37">
        <v>3603.9</v>
      </c>
      <c r="F70" s="37">
        <v>3591.4666666666667</v>
      </c>
      <c r="G70" s="38">
        <v>3566.4333333333334</v>
      </c>
      <c r="H70" s="38">
        <v>3528.9666666666667</v>
      </c>
      <c r="I70" s="38">
        <v>3503.9333333333334</v>
      </c>
      <c r="J70" s="38">
        <v>3628.9333333333334</v>
      </c>
      <c r="K70" s="38">
        <v>3653.9666666666672</v>
      </c>
      <c r="L70" s="38">
        <v>3691.4333333333334</v>
      </c>
      <c r="M70" s="28">
        <v>3616.5</v>
      </c>
      <c r="N70" s="28">
        <v>3554</v>
      </c>
      <c r="O70" s="39">
        <v>3327900</v>
      </c>
      <c r="P70" s="40">
        <v>-5.4022939496013306E-2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44833</v>
      </c>
      <c r="E71" s="37">
        <v>4079.65</v>
      </c>
      <c r="F71" s="37">
        <v>4107.55</v>
      </c>
      <c r="G71" s="38">
        <v>4035.1000000000004</v>
      </c>
      <c r="H71" s="38">
        <v>3990.55</v>
      </c>
      <c r="I71" s="38">
        <v>3918.1000000000004</v>
      </c>
      <c r="J71" s="38">
        <v>4152.1000000000004</v>
      </c>
      <c r="K71" s="38">
        <v>4224.5499999999993</v>
      </c>
      <c r="L71" s="38">
        <v>4269.1000000000004</v>
      </c>
      <c r="M71" s="28">
        <v>4180</v>
      </c>
      <c r="N71" s="28">
        <v>4063</v>
      </c>
      <c r="O71" s="39">
        <v>693250</v>
      </c>
      <c r="P71" s="40">
        <v>6.0217931561842859E-2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44833</v>
      </c>
      <c r="E72" s="37">
        <v>382.45</v>
      </c>
      <c r="F72" s="37">
        <v>383.2833333333333</v>
      </c>
      <c r="G72" s="38">
        <v>380.21666666666658</v>
      </c>
      <c r="H72" s="38">
        <v>377.98333333333329</v>
      </c>
      <c r="I72" s="38">
        <v>374.91666666666657</v>
      </c>
      <c r="J72" s="38">
        <v>385.51666666666659</v>
      </c>
      <c r="K72" s="38">
        <v>388.58333333333331</v>
      </c>
      <c r="L72" s="38">
        <v>390.81666666666661</v>
      </c>
      <c r="M72" s="28">
        <v>386.35</v>
      </c>
      <c r="N72" s="28">
        <v>381.05</v>
      </c>
      <c r="O72" s="39">
        <v>36092100</v>
      </c>
      <c r="P72" s="40">
        <v>5.3775796295445141E-3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44833</v>
      </c>
      <c r="E73" s="37">
        <v>4238.3</v>
      </c>
      <c r="F73" s="37">
        <v>4256.166666666667</v>
      </c>
      <c r="G73" s="38">
        <v>4212.3333333333339</v>
      </c>
      <c r="H73" s="38">
        <v>4186.3666666666668</v>
      </c>
      <c r="I73" s="38">
        <v>4142.5333333333338</v>
      </c>
      <c r="J73" s="38">
        <v>4282.1333333333341</v>
      </c>
      <c r="K73" s="38">
        <v>4325.9666666666681</v>
      </c>
      <c r="L73" s="38">
        <v>4351.9333333333343</v>
      </c>
      <c r="M73" s="28">
        <v>4300</v>
      </c>
      <c r="N73" s="28">
        <v>4230.2</v>
      </c>
      <c r="O73" s="39">
        <v>1703875</v>
      </c>
      <c r="P73" s="40">
        <v>9.5541401273885346E-3</v>
      </c>
    </row>
    <row r="74" spans="1:16" ht="12.75" customHeight="1">
      <c r="A74" s="28">
        <v>64</v>
      </c>
      <c r="B74" s="29" t="s">
        <v>49</v>
      </c>
      <c r="C74" s="252" t="s">
        <v>99</v>
      </c>
      <c r="D74" s="31">
        <v>44833</v>
      </c>
      <c r="E74" s="37">
        <v>3355.4</v>
      </c>
      <c r="F74" s="37">
        <v>3377.1333333333332</v>
      </c>
      <c r="G74" s="38">
        <v>3314.2666666666664</v>
      </c>
      <c r="H74" s="38">
        <v>3273.1333333333332</v>
      </c>
      <c r="I74" s="38">
        <v>3210.2666666666664</v>
      </c>
      <c r="J74" s="38">
        <v>3418.2666666666664</v>
      </c>
      <c r="K74" s="38">
        <v>3481.1333333333332</v>
      </c>
      <c r="L74" s="38">
        <v>3522.2666666666664</v>
      </c>
      <c r="M74" s="28">
        <v>3440</v>
      </c>
      <c r="N74" s="28">
        <v>3336</v>
      </c>
      <c r="O74" s="39">
        <v>3488800</v>
      </c>
      <c r="P74" s="40">
        <v>0.14311926605504588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44833</v>
      </c>
      <c r="E75" s="37">
        <v>1805.95</v>
      </c>
      <c r="F75" s="37">
        <v>1792.75</v>
      </c>
      <c r="G75" s="38">
        <v>1753.5</v>
      </c>
      <c r="H75" s="38">
        <v>1701.05</v>
      </c>
      <c r="I75" s="38">
        <v>1661.8</v>
      </c>
      <c r="J75" s="38">
        <v>1845.2</v>
      </c>
      <c r="K75" s="38">
        <v>1884.45</v>
      </c>
      <c r="L75" s="38">
        <v>1936.9</v>
      </c>
      <c r="M75" s="28">
        <v>1832</v>
      </c>
      <c r="N75" s="28">
        <v>1740.3</v>
      </c>
      <c r="O75" s="39">
        <v>1632950</v>
      </c>
      <c r="P75" s="40">
        <v>2.2735101619014812E-2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44833</v>
      </c>
      <c r="E76" s="37">
        <v>161.85</v>
      </c>
      <c r="F76" s="37">
        <v>161.71666666666667</v>
      </c>
      <c r="G76" s="38">
        <v>159.93333333333334</v>
      </c>
      <c r="H76" s="38">
        <v>158.01666666666668</v>
      </c>
      <c r="I76" s="38">
        <v>156.23333333333335</v>
      </c>
      <c r="J76" s="38">
        <v>163.63333333333333</v>
      </c>
      <c r="K76" s="38">
        <v>165.41666666666669</v>
      </c>
      <c r="L76" s="38">
        <v>167.33333333333331</v>
      </c>
      <c r="M76" s="28">
        <v>163.5</v>
      </c>
      <c r="N76" s="28">
        <v>159.80000000000001</v>
      </c>
      <c r="O76" s="39">
        <v>23144400</v>
      </c>
      <c r="P76" s="40">
        <v>1.0690143059267411E-2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44833</v>
      </c>
      <c r="E77" s="37">
        <v>114.4</v>
      </c>
      <c r="F77" s="37">
        <v>114.75</v>
      </c>
      <c r="G77" s="38">
        <v>113.3</v>
      </c>
      <c r="H77" s="38">
        <v>112.2</v>
      </c>
      <c r="I77" s="38">
        <v>110.75</v>
      </c>
      <c r="J77" s="38">
        <v>115.85</v>
      </c>
      <c r="K77" s="38">
        <v>117.29999999999998</v>
      </c>
      <c r="L77" s="38">
        <v>118.39999999999999</v>
      </c>
      <c r="M77" s="28">
        <v>116.2</v>
      </c>
      <c r="N77" s="28">
        <v>113.65</v>
      </c>
      <c r="O77" s="39">
        <v>87260000</v>
      </c>
      <c r="P77" s="40">
        <v>9.3695777906304227E-3</v>
      </c>
    </row>
    <row r="78" spans="1:16" ht="12.75" customHeight="1">
      <c r="A78" s="28">
        <v>68</v>
      </c>
      <c r="B78" s="29" t="s">
        <v>86</v>
      </c>
      <c r="C78" s="30" t="s">
        <v>354</v>
      </c>
      <c r="D78" s="31">
        <v>44833</v>
      </c>
      <c r="E78" s="37">
        <v>107.5</v>
      </c>
      <c r="F78" s="37">
        <v>108.45</v>
      </c>
      <c r="G78" s="38">
        <v>105</v>
      </c>
      <c r="H78" s="38">
        <v>102.5</v>
      </c>
      <c r="I78" s="38">
        <v>99.05</v>
      </c>
      <c r="J78" s="38">
        <v>110.95</v>
      </c>
      <c r="K78" s="38">
        <v>114.40000000000002</v>
      </c>
      <c r="L78" s="38">
        <v>116.9</v>
      </c>
      <c r="M78" s="28">
        <v>111.9</v>
      </c>
      <c r="N78" s="28">
        <v>105.95</v>
      </c>
      <c r="O78" s="39">
        <v>15839200</v>
      </c>
      <c r="P78" s="40">
        <v>0.13192121887774061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44833</v>
      </c>
      <c r="E79" s="37">
        <v>135.65</v>
      </c>
      <c r="F79" s="37">
        <v>135.78333333333333</v>
      </c>
      <c r="G79" s="38">
        <v>134.16666666666666</v>
      </c>
      <c r="H79" s="38">
        <v>132.68333333333334</v>
      </c>
      <c r="I79" s="38">
        <v>131.06666666666666</v>
      </c>
      <c r="J79" s="38">
        <v>137.26666666666665</v>
      </c>
      <c r="K79" s="38">
        <v>138.88333333333333</v>
      </c>
      <c r="L79" s="38">
        <v>140.36666666666665</v>
      </c>
      <c r="M79" s="28">
        <v>137.4</v>
      </c>
      <c r="N79" s="28">
        <v>134.30000000000001</v>
      </c>
      <c r="O79" s="39">
        <v>45682900</v>
      </c>
      <c r="P79" s="40">
        <v>-1.2786712364882678E-2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44833</v>
      </c>
      <c r="E80" s="37">
        <v>377.1</v>
      </c>
      <c r="F80" s="37">
        <v>379.65000000000003</v>
      </c>
      <c r="G80" s="38">
        <v>373.75000000000006</v>
      </c>
      <c r="H80" s="38">
        <v>370.40000000000003</v>
      </c>
      <c r="I80" s="38">
        <v>364.50000000000006</v>
      </c>
      <c r="J80" s="38">
        <v>383.00000000000006</v>
      </c>
      <c r="K80" s="38">
        <v>388.90000000000003</v>
      </c>
      <c r="L80" s="38">
        <v>392.25000000000006</v>
      </c>
      <c r="M80" s="28">
        <v>385.55</v>
      </c>
      <c r="N80" s="28">
        <v>376.3</v>
      </c>
      <c r="O80" s="39">
        <v>8175350</v>
      </c>
      <c r="P80" s="40">
        <v>1.0231632798067358E-2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44833</v>
      </c>
      <c r="E81" s="37">
        <v>35.4</v>
      </c>
      <c r="F81" s="37">
        <v>35.4</v>
      </c>
      <c r="G81" s="38">
        <v>35.15</v>
      </c>
      <c r="H81" s="38">
        <v>34.9</v>
      </c>
      <c r="I81" s="38">
        <v>34.65</v>
      </c>
      <c r="J81" s="38">
        <v>35.65</v>
      </c>
      <c r="K81" s="38">
        <v>35.9</v>
      </c>
      <c r="L81" s="38">
        <v>36.15</v>
      </c>
      <c r="M81" s="28">
        <v>35.65</v>
      </c>
      <c r="N81" s="28">
        <v>35.15</v>
      </c>
      <c r="O81" s="39">
        <v>117000000</v>
      </c>
      <c r="P81" s="40">
        <v>-1.2720713878868426E-2</v>
      </c>
    </row>
    <row r="82" spans="1:16" ht="12.75" customHeight="1">
      <c r="A82" s="28">
        <v>72</v>
      </c>
      <c r="B82" s="29" t="s">
        <v>44</v>
      </c>
      <c r="C82" s="30" t="s">
        <v>369</v>
      </c>
      <c r="D82" s="31">
        <v>44833</v>
      </c>
      <c r="E82" s="37">
        <v>741.95</v>
      </c>
      <c r="F82" s="37">
        <v>732.61666666666667</v>
      </c>
      <c r="G82" s="38">
        <v>715.33333333333337</v>
      </c>
      <c r="H82" s="38">
        <v>688.7166666666667</v>
      </c>
      <c r="I82" s="38">
        <v>671.43333333333339</v>
      </c>
      <c r="J82" s="38">
        <v>759.23333333333335</v>
      </c>
      <c r="K82" s="38">
        <v>776.51666666666665</v>
      </c>
      <c r="L82" s="38">
        <v>803.13333333333333</v>
      </c>
      <c r="M82" s="28">
        <v>749.9</v>
      </c>
      <c r="N82" s="28">
        <v>706</v>
      </c>
      <c r="O82" s="39">
        <v>5083000</v>
      </c>
      <c r="P82" s="40">
        <v>0.10016882386043895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44833</v>
      </c>
      <c r="E83" s="37">
        <v>902.8</v>
      </c>
      <c r="F83" s="37">
        <v>907.11666666666667</v>
      </c>
      <c r="G83" s="38">
        <v>890.2833333333333</v>
      </c>
      <c r="H83" s="38">
        <v>877.76666666666665</v>
      </c>
      <c r="I83" s="38">
        <v>860.93333333333328</v>
      </c>
      <c r="J83" s="38">
        <v>919.63333333333333</v>
      </c>
      <c r="K83" s="38">
        <v>936.46666666666658</v>
      </c>
      <c r="L83" s="38">
        <v>948.98333333333335</v>
      </c>
      <c r="M83" s="28">
        <v>923.95</v>
      </c>
      <c r="N83" s="28">
        <v>894.6</v>
      </c>
      <c r="O83" s="39">
        <v>5935000</v>
      </c>
      <c r="P83" s="40">
        <v>8.3248386000679582E-3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44833</v>
      </c>
      <c r="E84" s="37">
        <v>1392.4</v>
      </c>
      <c r="F84" s="37">
        <v>1395.7833333333335</v>
      </c>
      <c r="G84" s="38">
        <v>1381.616666666667</v>
      </c>
      <c r="H84" s="38">
        <v>1370.8333333333335</v>
      </c>
      <c r="I84" s="38">
        <v>1356.666666666667</v>
      </c>
      <c r="J84" s="38">
        <v>1406.5666666666671</v>
      </c>
      <c r="K84" s="38">
        <v>1420.7333333333336</v>
      </c>
      <c r="L84" s="38">
        <v>1431.5166666666671</v>
      </c>
      <c r="M84" s="28">
        <v>1409.95</v>
      </c>
      <c r="N84" s="28">
        <v>1385</v>
      </c>
      <c r="O84" s="39">
        <v>3655600</v>
      </c>
      <c r="P84" s="40">
        <v>-1.6267273045303482E-2</v>
      </c>
    </row>
    <row r="85" spans="1:16" ht="12.75" customHeight="1">
      <c r="A85" s="28">
        <v>75</v>
      </c>
      <c r="B85" s="29" t="s">
        <v>47</v>
      </c>
      <c r="C85" s="229" t="s">
        <v>109</v>
      </c>
      <c r="D85" s="31">
        <v>44833</v>
      </c>
      <c r="E85" s="37">
        <v>309.85000000000002</v>
      </c>
      <c r="F85" s="37">
        <v>311.16666666666669</v>
      </c>
      <c r="G85" s="38">
        <v>307.48333333333335</v>
      </c>
      <c r="H85" s="38">
        <v>305.11666666666667</v>
      </c>
      <c r="I85" s="38">
        <v>301.43333333333334</v>
      </c>
      <c r="J85" s="38">
        <v>313.53333333333336</v>
      </c>
      <c r="K85" s="38">
        <v>317.21666666666664</v>
      </c>
      <c r="L85" s="38">
        <v>319.58333333333337</v>
      </c>
      <c r="M85" s="28">
        <v>314.85000000000002</v>
      </c>
      <c r="N85" s="28">
        <v>308.8</v>
      </c>
      <c r="O85" s="39">
        <v>9416000</v>
      </c>
      <c r="P85" s="40">
        <v>-7.5885328836424954E-3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44833</v>
      </c>
      <c r="E86" s="37">
        <v>1683.5</v>
      </c>
      <c r="F86" s="37">
        <v>1672.9833333333336</v>
      </c>
      <c r="G86" s="38">
        <v>1650.1666666666672</v>
      </c>
      <c r="H86" s="38">
        <v>1616.8333333333337</v>
      </c>
      <c r="I86" s="38">
        <v>1594.0166666666673</v>
      </c>
      <c r="J86" s="38">
        <v>1706.3166666666671</v>
      </c>
      <c r="K86" s="38">
        <v>1729.1333333333337</v>
      </c>
      <c r="L86" s="38">
        <v>1762.4666666666669</v>
      </c>
      <c r="M86" s="28">
        <v>1695.8</v>
      </c>
      <c r="N86" s="28">
        <v>1639.65</v>
      </c>
      <c r="O86" s="39">
        <v>8422225</v>
      </c>
      <c r="P86" s="40">
        <v>-2.9241410335713886E-3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44833</v>
      </c>
      <c r="E87" s="37">
        <v>241.55</v>
      </c>
      <c r="F87" s="37">
        <v>242.29999999999998</v>
      </c>
      <c r="G87" s="38">
        <v>240.09999999999997</v>
      </c>
      <c r="H87" s="38">
        <v>238.64999999999998</v>
      </c>
      <c r="I87" s="38">
        <v>236.44999999999996</v>
      </c>
      <c r="J87" s="38">
        <v>243.74999999999997</v>
      </c>
      <c r="K87" s="38">
        <v>245.94999999999996</v>
      </c>
      <c r="L87" s="38">
        <v>247.39999999999998</v>
      </c>
      <c r="M87" s="28">
        <v>244.5</v>
      </c>
      <c r="N87" s="28">
        <v>240.85</v>
      </c>
      <c r="O87" s="39">
        <v>3820000</v>
      </c>
      <c r="P87" s="40">
        <v>2.1390374331550801E-2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44833</v>
      </c>
      <c r="E88" s="37">
        <v>456.6</v>
      </c>
      <c r="F88" s="37">
        <v>461.3</v>
      </c>
      <c r="G88" s="38">
        <v>450.3</v>
      </c>
      <c r="H88" s="38">
        <v>444</v>
      </c>
      <c r="I88" s="38">
        <v>433</v>
      </c>
      <c r="J88" s="38">
        <v>467.6</v>
      </c>
      <c r="K88" s="38">
        <v>478.6</v>
      </c>
      <c r="L88" s="38">
        <v>484.90000000000003</v>
      </c>
      <c r="M88" s="28">
        <v>472.3</v>
      </c>
      <c r="N88" s="28">
        <v>455</v>
      </c>
      <c r="O88" s="39">
        <v>5460000</v>
      </c>
      <c r="P88" s="40">
        <v>8.0920564216778026E-2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44833</v>
      </c>
      <c r="E89" s="37">
        <v>2289.85</v>
      </c>
      <c r="F89" s="37">
        <v>2278.1833333333334</v>
      </c>
      <c r="G89" s="38">
        <v>2250.3666666666668</v>
      </c>
      <c r="H89" s="38">
        <v>2210.8833333333332</v>
      </c>
      <c r="I89" s="38">
        <v>2183.0666666666666</v>
      </c>
      <c r="J89" s="38">
        <v>2317.666666666667</v>
      </c>
      <c r="K89" s="38">
        <v>2345.4833333333336</v>
      </c>
      <c r="L89" s="38">
        <v>2384.9666666666672</v>
      </c>
      <c r="M89" s="28">
        <v>2306</v>
      </c>
      <c r="N89" s="28">
        <v>2238.6999999999998</v>
      </c>
      <c r="O89" s="39">
        <v>3087025</v>
      </c>
      <c r="P89" s="40">
        <v>6.7334537690918045E-2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44833</v>
      </c>
      <c r="E90" s="37">
        <v>1331.85</v>
      </c>
      <c r="F90" s="37">
        <v>1329.1166666666666</v>
      </c>
      <c r="G90" s="38">
        <v>1320.4333333333332</v>
      </c>
      <c r="H90" s="38">
        <v>1309.0166666666667</v>
      </c>
      <c r="I90" s="38">
        <v>1300.3333333333333</v>
      </c>
      <c r="J90" s="38">
        <v>1340.5333333333331</v>
      </c>
      <c r="K90" s="38">
        <v>1349.2166666666665</v>
      </c>
      <c r="L90" s="38">
        <v>1360.633333333333</v>
      </c>
      <c r="M90" s="28">
        <v>1337.8</v>
      </c>
      <c r="N90" s="28">
        <v>1317.7</v>
      </c>
      <c r="O90" s="39">
        <v>4386500</v>
      </c>
      <c r="P90" s="40">
        <v>1.7159420289855072E-2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44833</v>
      </c>
      <c r="E91" s="37">
        <v>949.95</v>
      </c>
      <c r="F91" s="37">
        <v>953.06666666666661</v>
      </c>
      <c r="G91" s="38">
        <v>945.13333333333321</v>
      </c>
      <c r="H91" s="38">
        <v>940.31666666666661</v>
      </c>
      <c r="I91" s="38">
        <v>932.38333333333321</v>
      </c>
      <c r="J91" s="38">
        <v>957.88333333333321</v>
      </c>
      <c r="K91" s="38">
        <v>965.81666666666661</v>
      </c>
      <c r="L91" s="38">
        <v>970.63333333333321</v>
      </c>
      <c r="M91" s="28">
        <v>961</v>
      </c>
      <c r="N91" s="28">
        <v>948.25</v>
      </c>
      <c r="O91" s="39">
        <v>20279000</v>
      </c>
      <c r="P91" s="40">
        <v>-6.8223113579485069E-3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44833</v>
      </c>
      <c r="E92" s="37">
        <v>2415.5</v>
      </c>
      <c r="F92" s="37">
        <v>2428.0666666666666</v>
      </c>
      <c r="G92" s="38">
        <v>2396.4833333333331</v>
      </c>
      <c r="H92" s="38">
        <v>2377.4666666666667</v>
      </c>
      <c r="I92" s="38">
        <v>2345.8833333333332</v>
      </c>
      <c r="J92" s="38">
        <v>2447.083333333333</v>
      </c>
      <c r="K92" s="38">
        <v>2478.666666666667</v>
      </c>
      <c r="L92" s="38">
        <v>2497.6833333333329</v>
      </c>
      <c r="M92" s="28">
        <v>2459.65</v>
      </c>
      <c r="N92" s="28">
        <v>2409.0500000000002</v>
      </c>
      <c r="O92" s="39">
        <v>18430500</v>
      </c>
      <c r="P92" s="40">
        <v>1.7908309455587392E-4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44833</v>
      </c>
      <c r="E93" s="37">
        <v>2106.6999999999998</v>
      </c>
      <c r="F93" s="37">
        <v>2119.8833333333332</v>
      </c>
      <c r="G93" s="38">
        <v>2087.8166666666666</v>
      </c>
      <c r="H93" s="38">
        <v>2068.9333333333334</v>
      </c>
      <c r="I93" s="38">
        <v>2036.8666666666668</v>
      </c>
      <c r="J93" s="38">
        <v>2138.7666666666664</v>
      </c>
      <c r="K93" s="38">
        <v>2170.833333333333</v>
      </c>
      <c r="L93" s="38">
        <v>2189.7166666666662</v>
      </c>
      <c r="M93" s="28">
        <v>2151.9499999999998</v>
      </c>
      <c r="N93" s="28">
        <v>2101</v>
      </c>
      <c r="O93" s="39">
        <v>2025600</v>
      </c>
      <c r="P93" s="40">
        <v>-4.1297935103244837E-3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44833</v>
      </c>
      <c r="E94" s="37">
        <v>1474.4</v>
      </c>
      <c r="F94" s="37">
        <v>1477.1833333333334</v>
      </c>
      <c r="G94" s="38">
        <v>1465.2166666666667</v>
      </c>
      <c r="H94" s="38">
        <v>1456.0333333333333</v>
      </c>
      <c r="I94" s="38">
        <v>1444.0666666666666</v>
      </c>
      <c r="J94" s="38">
        <v>1486.3666666666668</v>
      </c>
      <c r="K94" s="38">
        <v>1498.3333333333335</v>
      </c>
      <c r="L94" s="38">
        <v>1507.5166666666669</v>
      </c>
      <c r="M94" s="28">
        <v>1489.15</v>
      </c>
      <c r="N94" s="28">
        <v>1468</v>
      </c>
      <c r="O94" s="39">
        <v>58022800</v>
      </c>
      <c r="P94" s="40">
        <v>-7.8341750604256598E-3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44833</v>
      </c>
      <c r="E95" s="37">
        <v>571.35</v>
      </c>
      <c r="F95" s="37">
        <v>574.56666666666672</v>
      </c>
      <c r="G95" s="38">
        <v>565.33333333333348</v>
      </c>
      <c r="H95" s="38">
        <v>559.31666666666672</v>
      </c>
      <c r="I95" s="38">
        <v>550.08333333333348</v>
      </c>
      <c r="J95" s="38">
        <v>580.58333333333348</v>
      </c>
      <c r="K95" s="38">
        <v>589.81666666666683</v>
      </c>
      <c r="L95" s="38">
        <v>595.83333333333348</v>
      </c>
      <c r="M95" s="28">
        <v>583.79999999999995</v>
      </c>
      <c r="N95" s="28">
        <v>568.54999999999995</v>
      </c>
      <c r="O95" s="39">
        <v>22334400</v>
      </c>
      <c r="P95" s="40">
        <v>2.5609940900136383E-2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44833</v>
      </c>
      <c r="E96" s="37">
        <v>2841.15</v>
      </c>
      <c r="F96" s="37">
        <v>2839.9833333333336</v>
      </c>
      <c r="G96" s="38">
        <v>2829.166666666667</v>
      </c>
      <c r="H96" s="38">
        <v>2817.1833333333334</v>
      </c>
      <c r="I96" s="38">
        <v>2806.3666666666668</v>
      </c>
      <c r="J96" s="38">
        <v>2851.9666666666672</v>
      </c>
      <c r="K96" s="38">
        <v>2862.7833333333338</v>
      </c>
      <c r="L96" s="38">
        <v>2874.7666666666673</v>
      </c>
      <c r="M96" s="28">
        <v>2850.8</v>
      </c>
      <c r="N96" s="28">
        <v>2828</v>
      </c>
      <c r="O96" s="39">
        <v>3262500</v>
      </c>
      <c r="P96" s="40">
        <v>-5.1230445521910162E-3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44833</v>
      </c>
      <c r="E97" s="37">
        <v>443.25</v>
      </c>
      <c r="F97" s="37">
        <v>443.68333333333334</v>
      </c>
      <c r="G97" s="38">
        <v>438.51666666666665</v>
      </c>
      <c r="H97" s="38">
        <v>433.7833333333333</v>
      </c>
      <c r="I97" s="38">
        <v>428.61666666666662</v>
      </c>
      <c r="J97" s="38">
        <v>448.41666666666669</v>
      </c>
      <c r="K97" s="38">
        <v>453.58333333333331</v>
      </c>
      <c r="L97" s="38">
        <v>458.31666666666672</v>
      </c>
      <c r="M97" s="28">
        <v>448.85</v>
      </c>
      <c r="N97" s="28">
        <v>438.95</v>
      </c>
      <c r="O97" s="39">
        <v>23857475</v>
      </c>
      <c r="P97" s="40">
        <v>3.5604293047130191E-2</v>
      </c>
    </row>
    <row r="98" spans="1:16" ht="12.75" customHeight="1">
      <c r="A98" s="28">
        <v>88</v>
      </c>
      <c r="B98" s="29" t="s">
        <v>119</v>
      </c>
      <c r="C98" s="30" t="s">
        <v>379</v>
      </c>
      <c r="D98" s="31">
        <v>44833</v>
      </c>
      <c r="E98" s="37">
        <v>117.75</v>
      </c>
      <c r="F98" s="37">
        <v>117.51666666666667</v>
      </c>
      <c r="G98" s="38">
        <v>115.78333333333333</v>
      </c>
      <c r="H98" s="38">
        <v>113.81666666666666</v>
      </c>
      <c r="I98" s="38">
        <v>112.08333333333333</v>
      </c>
      <c r="J98" s="38">
        <v>119.48333333333333</v>
      </c>
      <c r="K98" s="38">
        <v>121.21666666666665</v>
      </c>
      <c r="L98" s="38">
        <v>123.18333333333334</v>
      </c>
      <c r="M98" s="28">
        <v>119.25</v>
      </c>
      <c r="N98" s="28">
        <v>115.55</v>
      </c>
      <c r="O98" s="39">
        <v>16331400</v>
      </c>
      <c r="P98" s="40">
        <v>9.5471589270262475E-2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44833</v>
      </c>
      <c r="E99" s="37">
        <v>243.15</v>
      </c>
      <c r="F99" s="37">
        <v>243.01666666666665</v>
      </c>
      <c r="G99" s="38">
        <v>241.33333333333331</v>
      </c>
      <c r="H99" s="38">
        <v>239.51666666666665</v>
      </c>
      <c r="I99" s="38">
        <v>237.83333333333331</v>
      </c>
      <c r="J99" s="38">
        <v>244.83333333333331</v>
      </c>
      <c r="K99" s="38">
        <v>246.51666666666665</v>
      </c>
      <c r="L99" s="38">
        <v>248.33333333333331</v>
      </c>
      <c r="M99" s="28">
        <v>244.7</v>
      </c>
      <c r="N99" s="28">
        <v>241.2</v>
      </c>
      <c r="O99" s="39">
        <v>17215200</v>
      </c>
      <c r="P99" s="40">
        <v>8.5416007592534014E-3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44833</v>
      </c>
      <c r="E100" s="37">
        <v>2588.1</v>
      </c>
      <c r="F100" s="37">
        <v>2598.65</v>
      </c>
      <c r="G100" s="38">
        <v>2569.75</v>
      </c>
      <c r="H100" s="38">
        <v>2551.4</v>
      </c>
      <c r="I100" s="38">
        <v>2522.5</v>
      </c>
      <c r="J100" s="38">
        <v>2617</v>
      </c>
      <c r="K100" s="38">
        <v>2645.9000000000005</v>
      </c>
      <c r="L100" s="38">
        <v>2664.25</v>
      </c>
      <c r="M100" s="28">
        <v>2627.55</v>
      </c>
      <c r="N100" s="28">
        <v>2580.3000000000002</v>
      </c>
      <c r="O100" s="39">
        <v>9210000</v>
      </c>
      <c r="P100" s="40">
        <v>4.9757758282047921E-3</v>
      </c>
    </row>
    <row r="101" spans="1:16" ht="12.75" customHeight="1">
      <c r="A101" s="28">
        <v>91</v>
      </c>
      <c r="B101" s="29" t="s">
        <v>44</v>
      </c>
      <c r="C101" s="30" t="s">
        <v>380</v>
      </c>
      <c r="D101" s="31">
        <v>44833</v>
      </c>
      <c r="E101" s="37">
        <v>42942.1</v>
      </c>
      <c r="F101" s="37">
        <v>42996.833333333328</v>
      </c>
      <c r="G101" s="38">
        <v>42493.71666666666</v>
      </c>
      <c r="H101" s="38">
        <v>42045.333333333328</v>
      </c>
      <c r="I101" s="38">
        <v>41542.21666666666</v>
      </c>
      <c r="J101" s="38">
        <v>43445.21666666666</v>
      </c>
      <c r="K101" s="38">
        <v>43948.333333333328</v>
      </c>
      <c r="L101" s="38">
        <v>44396.71666666666</v>
      </c>
      <c r="M101" s="28">
        <v>43499.95</v>
      </c>
      <c r="N101" s="28">
        <v>42548.45</v>
      </c>
      <c r="O101" s="39">
        <v>9840</v>
      </c>
      <c r="P101" s="40">
        <v>3.6334913112164295E-2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44833</v>
      </c>
      <c r="E102" s="37">
        <v>138.1</v>
      </c>
      <c r="F102" s="37">
        <v>137.91666666666666</v>
      </c>
      <c r="G102" s="38">
        <v>135.33333333333331</v>
      </c>
      <c r="H102" s="38">
        <v>132.56666666666666</v>
      </c>
      <c r="I102" s="38">
        <v>129.98333333333332</v>
      </c>
      <c r="J102" s="38">
        <v>140.68333333333331</v>
      </c>
      <c r="K102" s="38">
        <v>143.26666666666662</v>
      </c>
      <c r="L102" s="38">
        <v>146.0333333333333</v>
      </c>
      <c r="M102" s="28">
        <v>140.5</v>
      </c>
      <c r="N102" s="28">
        <v>135.15</v>
      </c>
      <c r="O102" s="39">
        <v>37276000</v>
      </c>
      <c r="P102" s="40">
        <v>6.4906867786538675E-2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44833</v>
      </c>
      <c r="E103" s="37">
        <v>877.2</v>
      </c>
      <c r="F103" s="37">
        <v>877.2833333333333</v>
      </c>
      <c r="G103" s="38">
        <v>872.51666666666665</v>
      </c>
      <c r="H103" s="38">
        <v>867.83333333333337</v>
      </c>
      <c r="I103" s="38">
        <v>863.06666666666672</v>
      </c>
      <c r="J103" s="38">
        <v>881.96666666666658</v>
      </c>
      <c r="K103" s="38">
        <v>886.73333333333323</v>
      </c>
      <c r="L103" s="38">
        <v>891.41666666666652</v>
      </c>
      <c r="M103" s="28">
        <v>882.05</v>
      </c>
      <c r="N103" s="28">
        <v>872.6</v>
      </c>
      <c r="O103" s="39">
        <v>87734625</v>
      </c>
      <c r="P103" s="40">
        <v>-7.559143297092996E-3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44833</v>
      </c>
      <c r="E104" s="37">
        <v>1268.8</v>
      </c>
      <c r="F104" s="37">
        <v>1275.5666666666666</v>
      </c>
      <c r="G104" s="38">
        <v>1255.5833333333333</v>
      </c>
      <c r="H104" s="38">
        <v>1242.3666666666666</v>
      </c>
      <c r="I104" s="38">
        <v>1222.3833333333332</v>
      </c>
      <c r="J104" s="38">
        <v>1288.7833333333333</v>
      </c>
      <c r="K104" s="38">
        <v>1308.7666666666669</v>
      </c>
      <c r="L104" s="38">
        <v>1321.9833333333333</v>
      </c>
      <c r="M104" s="28">
        <v>1295.55</v>
      </c>
      <c r="N104" s="28">
        <v>1262.3499999999999</v>
      </c>
      <c r="O104" s="39">
        <v>3843275</v>
      </c>
      <c r="P104" s="40">
        <v>1.435782389231632E-2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44833</v>
      </c>
      <c r="E105" s="37">
        <v>586.15</v>
      </c>
      <c r="F105" s="37">
        <v>589.65</v>
      </c>
      <c r="G105" s="38">
        <v>580.9</v>
      </c>
      <c r="H105" s="38">
        <v>575.65</v>
      </c>
      <c r="I105" s="38">
        <v>566.9</v>
      </c>
      <c r="J105" s="38">
        <v>594.9</v>
      </c>
      <c r="K105" s="38">
        <v>603.65</v>
      </c>
      <c r="L105" s="38">
        <v>608.9</v>
      </c>
      <c r="M105" s="28">
        <v>598.4</v>
      </c>
      <c r="N105" s="28">
        <v>584.4</v>
      </c>
      <c r="O105" s="39">
        <v>7924500</v>
      </c>
      <c r="P105" s="40">
        <v>3.7713612256923983E-2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44833</v>
      </c>
      <c r="E106" s="37">
        <v>9.1999999999999993</v>
      </c>
      <c r="F106" s="37">
        <v>9.2333333333333343</v>
      </c>
      <c r="G106" s="38">
        <v>9.0666666666666682</v>
      </c>
      <c r="H106" s="38">
        <v>8.9333333333333336</v>
      </c>
      <c r="I106" s="38">
        <v>8.7666666666666675</v>
      </c>
      <c r="J106" s="38">
        <v>9.3666666666666689</v>
      </c>
      <c r="K106" s="38">
        <v>9.5333333333333332</v>
      </c>
      <c r="L106" s="38">
        <v>9.6666666666666696</v>
      </c>
      <c r="M106" s="28">
        <v>9.4</v>
      </c>
      <c r="N106" s="28">
        <v>9.1</v>
      </c>
      <c r="O106" s="39">
        <v>612010000</v>
      </c>
      <c r="P106" s="40">
        <v>-9.8527746319365794E-3</v>
      </c>
    </row>
    <row r="107" spans="1:16" ht="12.75" customHeight="1">
      <c r="A107" s="28">
        <v>97</v>
      </c>
      <c r="B107" s="29" t="s">
        <v>63</v>
      </c>
      <c r="C107" s="30" t="s">
        <v>384</v>
      </c>
      <c r="D107" s="31">
        <v>44833</v>
      </c>
      <c r="E107" s="37">
        <v>66.95</v>
      </c>
      <c r="F107" s="37">
        <v>67.083333333333329</v>
      </c>
      <c r="G107" s="38">
        <v>65.916666666666657</v>
      </c>
      <c r="H107" s="38">
        <v>64.883333333333326</v>
      </c>
      <c r="I107" s="38">
        <v>63.716666666666654</v>
      </c>
      <c r="J107" s="38">
        <v>68.11666666666666</v>
      </c>
      <c r="K107" s="38">
        <v>69.283333333333317</v>
      </c>
      <c r="L107" s="38">
        <v>70.316666666666663</v>
      </c>
      <c r="M107" s="28">
        <v>68.25</v>
      </c>
      <c r="N107" s="28">
        <v>66.05</v>
      </c>
      <c r="O107" s="39">
        <v>119580000</v>
      </c>
      <c r="P107" s="40">
        <v>4.5279720279720277E-2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44833</v>
      </c>
      <c r="E108" s="37">
        <v>48.65</v>
      </c>
      <c r="F108" s="37">
        <v>49.1</v>
      </c>
      <c r="G108" s="38">
        <v>47.800000000000004</v>
      </c>
      <c r="H108" s="38">
        <v>46.95</v>
      </c>
      <c r="I108" s="38">
        <v>45.650000000000006</v>
      </c>
      <c r="J108" s="38">
        <v>49.95</v>
      </c>
      <c r="K108" s="38">
        <v>51.25</v>
      </c>
      <c r="L108" s="38">
        <v>52.1</v>
      </c>
      <c r="M108" s="28">
        <v>50.4</v>
      </c>
      <c r="N108" s="28">
        <v>48.25</v>
      </c>
      <c r="O108" s="39">
        <v>152235000</v>
      </c>
      <c r="P108" s="40">
        <v>-4.48E-2</v>
      </c>
    </row>
    <row r="109" spans="1:16" ht="12.75" customHeight="1">
      <c r="A109" s="28">
        <v>99</v>
      </c>
      <c r="B109" s="29" t="s">
        <v>44</v>
      </c>
      <c r="C109" s="30" t="s">
        <v>394</v>
      </c>
      <c r="D109" s="31">
        <v>44833</v>
      </c>
      <c r="E109" s="37">
        <v>160.5</v>
      </c>
      <c r="F109" s="37">
        <v>161.33333333333334</v>
      </c>
      <c r="G109" s="38">
        <v>159.16666666666669</v>
      </c>
      <c r="H109" s="38">
        <v>157.83333333333334</v>
      </c>
      <c r="I109" s="38">
        <v>155.66666666666669</v>
      </c>
      <c r="J109" s="38">
        <v>162.66666666666669</v>
      </c>
      <c r="K109" s="38">
        <v>164.83333333333337</v>
      </c>
      <c r="L109" s="38">
        <v>166.16666666666669</v>
      </c>
      <c r="M109" s="28">
        <v>163.5</v>
      </c>
      <c r="N109" s="28">
        <v>160</v>
      </c>
      <c r="O109" s="39">
        <v>59677500</v>
      </c>
      <c r="P109" s="40">
        <v>1.6089899118886478E-2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44833</v>
      </c>
      <c r="E110" s="37">
        <v>416.3</v>
      </c>
      <c r="F110" s="37">
        <v>416.60000000000008</v>
      </c>
      <c r="G110" s="38">
        <v>413.85000000000014</v>
      </c>
      <c r="H110" s="38">
        <v>411.40000000000003</v>
      </c>
      <c r="I110" s="38">
        <v>408.65000000000009</v>
      </c>
      <c r="J110" s="38">
        <v>419.05000000000018</v>
      </c>
      <c r="K110" s="38">
        <v>421.80000000000007</v>
      </c>
      <c r="L110" s="38">
        <v>424.25000000000023</v>
      </c>
      <c r="M110" s="28">
        <v>419.35</v>
      </c>
      <c r="N110" s="28">
        <v>414.15</v>
      </c>
      <c r="O110" s="39">
        <v>13329250</v>
      </c>
      <c r="P110" s="40">
        <v>1.5184836108493036E-2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44833</v>
      </c>
      <c r="E111" s="37">
        <v>282.2</v>
      </c>
      <c r="F111" s="37">
        <v>280.84999999999997</v>
      </c>
      <c r="G111" s="38">
        <v>277.99999999999994</v>
      </c>
      <c r="H111" s="38">
        <v>273.79999999999995</v>
      </c>
      <c r="I111" s="38">
        <v>270.94999999999993</v>
      </c>
      <c r="J111" s="38">
        <v>285.04999999999995</v>
      </c>
      <c r="K111" s="38">
        <v>287.89999999999998</v>
      </c>
      <c r="L111" s="38">
        <v>292.09999999999997</v>
      </c>
      <c r="M111" s="28">
        <v>283.7</v>
      </c>
      <c r="N111" s="28">
        <v>276.64999999999998</v>
      </c>
      <c r="O111" s="39">
        <v>23182808</v>
      </c>
      <c r="P111" s="40">
        <v>7.164074785951424E-3</v>
      </c>
    </row>
    <row r="112" spans="1:16" ht="12.75" customHeight="1">
      <c r="A112" s="28">
        <v>102</v>
      </c>
      <c r="B112" s="29" t="s">
        <v>42</v>
      </c>
      <c r="C112" s="30" t="s">
        <v>391</v>
      </c>
      <c r="D112" s="31">
        <v>44833</v>
      </c>
      <c r="E112" s="37">
        <v>210.4</v>
      </c>
      <c r="F112" s="37">
        <v>209.56666666666669</v>
      </c>
      <c r="G112" s="38">
        <v>207.38333333333338</v>
      </c>
      <c r="H112" s="38">
        <v>204.3666666666667</v>
      </c>
      <c r="I112" s="38">
        <v>202.18333333333339</v>
      </c>
      <c r="J112" s="38">
        <v>212.58333333333337</v>
      </c>
      <c r="K112" s="38">
        <v>214.76666666666671</v>
      </c>
      <c r="L112" s="38">
        <v>217.78333333333336</v>
      </c>
      <c r="M112" s="28">
        <v>211.75</v>
      </c>
      <c r="N112" s="28">
        <v>206.55</v>
      </c>
      <c r="O112" s="39">
        <v>11892900</v>
      </c>
      <c r="P112" s="40">
        <v>3.9016974917658979E-2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44833</v>
      </c>
      <c r="E113" s="37">
        <v>4411.3</v>
      </c>
      <c r="F113" s="37">
        <v>4392.8166666666666</v>
      </c>
      <c r="G113" s="38">
        <v>4335.6333333333332</v>
      </c>
      <c r="H113" s="38">
        <v>4259.9666666666662</v>
      </c>
      <c r="I113" s="38">
        <v>4202.7833333333328</v>
      </c>
      <c r="J113" s="38">
        <v>4468.4833333333336</v>
      </c>
      <c r="K113" s="38">
        <v>4525.6666666666661</v>
      </c>
      <c r="L113" s="38">
        <v>4601.3333333333339</v>
      </c>
      <c r="M113" s="28">
        <v>4450</v>
      </c>
      <c r="N113" s="28">
        <v>4317.1499999999996</v>
      </c>
      <c r="O113" s="39">
        <v>330750</v>
      </c>
      <c r="P113" s="40">
        <v>5.1000953288846518E-2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44833</v>
      </c>
      <c r="E114" s="37">
        <v>1990.15</v>
      </c>
      <c r="F114" s="37">
        <v>1994.2833333333335</v>
      </c>
      <c r="G114" s="38">
        <v>1978.916666666667</v>
      </c>
      <c r="H114" s="38">
        <v>1967.6833333333334</v>
      </c>
      <c r="I114" s="38">
        <v>1952.3166666666668</v>
      </c>
      <c r="J114" s="38">
        <v>2005.5166666666671</v>
      </c>
      <c r="K114" s="38">
        <v>2020.8833333333334</v>
      </c>
      <c r="L114" s="38">
        <v>2032.1166666666672</v>
      </c>
      <c r="M114" s="28">
        <v>2009.65</v>
      </c>
      <c r="N114" s="28">
        <v>1983.05</v>
      </c>
      <c r="O114" s="39">
        <v>2243100</v>
      </c>
      <c r="P114" s="40">
        <v>7.9536263143704499E-3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44833</v>
      </c>
      <c r="E115" s="37">
        <v>1077.75</v>
      </c>
      <c r="F115" s="37">
        <v>1085.8166666666666</v>
      </c>
      <c r="G115" s="38">
        <v>1064.1833333333332</v>
      </c>
      <c r="H115" s="38">
        <v>1050.6166666666666</v>
      </c>
      <c r="I115" s="38">
        <v>1028.9833333333331</v>
      </c>
      <c r="J115" s="38">
        <v>1099.3833333333332</v>
      </c>
      <c r="K115" s="38">
        <v>1121.0166666666664</v>
      </c>
      <c r="L115" s="38">
        <v>1134.5833333333333</v>
      </c>
      <c r="M115" s="28">
        <v>1107.45</v>
      </c>
      <c r="N115" s="28">
        <v>1072.25</v>
      </c>
      <c r="O115" s="39">
        <v>20929500</v>
      </c>
      <c r="P115" s="40">
        <v>-1.1687207819804505E-2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44833</v>
      </c>
      <c r="E116" s="37">
        <v>201.95</v>
      </c>
      <c r="F116" s="37">
        <v>201.88333333333335</v>
      </c>
      <c r="G116" s="38">
        <v>200.6166666666667</v>
      </c>
      <c r="H116" s="38">
        <v>199.28333333333336</v>
      </c>
      <c r="I116" s="38">
        <v>198.01666666666671</v>
      </c>
      <c r="J116" s="38">
        <v>203.2166666666667</v>
      </c>
      <c r="K116" s="38">
        <v>204.48333333333335</v>
      </c>
      <c r="L116" s="38">
        <v>205.81666666666669</v>
      </c>
      <c r="M116" s="28">
        <v>203.15</v>
      </c>
      <c r="N116" s="28">
        <v>200.55</v>
      </c>
      <c r="O116" s="39">
        <v>16394000</v>
      </c>
      <c r="P116" s="40">
        <v>-4.657221950822342E-2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44833</v>
      </c>
      <c r="E117" s="37">
        <v>1533.15</v>
      </c>
      <c r="F117" s="37">
        <v>1537.4000000000003</v>
      </c>
      <c r="G117" s="38">
        <v>1524.1500000000005</v>
      </c>
      <c r="H117" s="38">
        <v>1515.1500000000003</v>
      </c>
      <c r="I117" s="38">
        <v>1501.9000000000005</v>
      </c>
      <c r="J117" s="38">
        <v>1546.4000000000005</v>
      </c>
      <c r="K117" s="38">
        <v>1559.65</v>
      </c>
      <c r="L117" s="38">
        <v>1568.6500000000005</v>
      </c>
      <c r="M117" s="28">
        <v>1550.65</v>
      </c>
      <c r="N117" s="28">
        <v>1528.4</v>
      </c>
      <c r="O117" s="39">
        <v>35709900</v>
      </c>
      <c r="P117" s="40">
        <v>-1.4790597583181592E-2</v>
      </c>
    </row>
    <row r="118" spans="1:16" ht="12.75" customHeight="1">
      <c r="A118" s="28">
        <v>108</v>
      </c>
      <c r="B118" s="29" t="s">
        <v>86</v>
      </c>
      <c r="C118" s="30" t="s">
        <v>400</v>
      </c>
      <c r="D118" s="31">
        <v>44833</v>
      </c>
      <c r="E118" s="37">
        <v>592.1</v>
      </c>
      <c r="F118" s="37">
        <v>595.19999999999993</v>
      </c>
      <c r="G118" s="38">
        <v>586.49999999999989</v>
      </c>
      <c r="H118" s="38">
        <v>580.9</v>
      </c>
      <c r="I118" s="38">
        <v>572.19999999999993</v>
      </c>
      <c r="J118" s="38">
        <v>600.79999999999984</v>
      </c>
      <c r="K118" s="38">
        <v>609.49999999999989</v>
      </c>
      <c r="L118" s="38">
        <v>615.0999999999998</v>
      </c>
      <c r="M118" s="28">
        <v>603.9</v>
      </c>
      <c r="N118" s="28">
        <v>589.6</v>
      </c>
      <c r="O118" s="39">
        <v>1914750</v>
      </c>
      <c r="P118" s="40">
        <v>1.9976028765481421E-2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44833</v>
      </c>
      <c r="E119" s="37">
        <v>72.45</v>
      </c>
      <c r="F119" s="37">
        <v>72.5</v>
      </c>
      <c r="G119" s="38">
        <v>72.150000000000006</v>
      </c>
      <c r="H119" s="38">
        <v>71.850000000000009</v>
      </c>
      <c r="I119" s="38">
        <v>71.500000000000014</v>
      </c>
      <c r="J119" s="38">
        <v>72.8</v>
      </c>
      <c r="K119" s="38">
        <v>73.149999999999991</v>
      </c>
      <c r="L119" s="38">
        <v>73.449999999999989</v>
      </c>
      <c r="M119" s="28">
        <v>72.849999999999994</v>
      </c>
      <c r="N119" s="28">
        <v>72.2</v>
      </c>
      <c r="O119" s="39">
        <v>84649500</v>
      </c>
      <c r="P119" s="40">
        <v>9.182843194234569E-3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44833</v>
      </c>
      <c r="E120" s="37">
        <v>902.3</v>
      </c>
      <c r="F120" s="37">
        <v>906.44999999999993</v>
      </c>
      <c r="G120" s="38">
        <v>896.89999999999986</v>
      </c>
      <c r="H120" s="38">
        <v>891.49999999999989</v>
      </c>
      <c r="I120" s="38">
        <v>881.94999999999982</v>
      </c>
      <c r="J120" s="38">
        <v>911.84999999999991</v>
      </c>
      <c r="K120" s="38">
        <v>921.39999999999986</v>
      </c>
      <c r="L120" s="38">
        <v>926.8</v>
      </c>
      <c r="M120" s="28">
        <v>916</v>
      </c>
      <c r="N120" s="28">
        <v>901.05</v>
      </c>
      <c r="O120" s="39">
        <v>1312350</v>
      </c>
      <c r="P120" s="40">
        <v>2.5393600812595226E-2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44833</v>
      </c>
      <c r="E121" s="37">
        <v>720.8</v>
      </c>
      <c r="F121" s="37">
        <v>721.5333333333333</v>
      </c>
      <c r="G121" s="38">
        <v>716.51666666666665</v>
      </c>
      <c r="H121" s="38">
        <v>712.23333333333335</v>
      </c>
      <c r="I121" s="38">
        <v>707.2166666666667</v>
      </c>
      <c r="J121" s="38">
        <v>725.81666666666661</v>
      </c>
      <c r="K121" s="38">
        <v>730.83333333333326</v>
      </c>
      <c r="L121" s="38">
        <v>735.11666666666656</v>
      </c>
      <c r="M121" s="28">
        <v>726.55</v>
      </c>
      <c r="N121" s="28">
        <v>717.25</v>
      </c>
      <c r="O121" s="39">
        <v>13120625</v>
      </c>
      <c r="P121" s="40">
        <v>-1.8780264363303233E-2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44833</v>
      </c>
      <c r="E122" s="37">
        <v>314.60000000000002</v>
      </c>
      <c r="F122" s="37">
        <v>314.95</v>
      </c>
      <c r="G122" s="38">
        <v>313.04999999999995</v>
      </c>
      <c r="H122" s="38">
        <v>311.49999999999994</v>
      </c>
      <c r="I122" s="38">
        <v>309.59999999999991</v>
      </c>
      <c r="J122" s="38">
        <v>316.5</v>
      </c>
      <c r="K122" s="38">
        <v>318.39999999999998</v>
      </c>
      <c r="L122" s="38">
        <v>319.95000000000005</v>
      </c>
      <c r="M122" s="28">
        <v>316.85000000000002</v>
      </c>
      <c r="N122" s="28">
        <v>313.39999999999998</v>
      </c>
      <c r="O122" s="39">
        <v>69923200</v>
      </c>
      <c r="P122" s="40">
        <v>4.3666115094686524E-3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44833</v>
      </c>
      <c r="E123" s="37">
        <v>419.2</v>
      </c>
      <c r="F123" s="37">
        <v>415.60000000000008</v>
      </c>
      <c r="G123" s="38">
        <v>409.70000000000016</v>
      </c>
      <c r="H123" s="38">
        <v>400.2000000000001</v>
      </c>
      <c r="I123" s="38">
        <v>394.30000000000018</v>
      </c>
      <c r="J123" s="38">
        <v>425.10000000000014</v>
      </c>
      <c r="K123" s="38">
        <v>431.00000000000011</v>
      </c>
      <c r="L123" s="38">
        <v>440.50000000000011</v>
      </c>
      <c r="M123" s="28">
        <v>421.5</v>
      </c>
      <c r="N123" s="28">
        <v>406.1</v>
      </c>
      <c r="O123" s="39">
        <v>29217500</v>
      </c>
      <c r="P123" s="40">
        <v>-4.4399018806214226E-2</v>
      </c>
    </row>
    <row r="124" spans="1:16" ht="12.75" customHeight="1">
      <c r="A124" s="28">
        <v>114</v>
      </c>
      <c r="B124" s="29" t="s">
        <v>42</v>
      </c>
      <c r="C124" s="30" t="s">
        <v>402</v>
      </c>
      <c r="D124" s="31">
        <v>44833</v>
      </c>
      <c r="E124" s="37">
        <v>2662.7</v>
      </c>
      <c r="F124" s="37">
        <v>2659.2333333333331</v>
      </c>
      <c r="G124" s="38">
        <v>2633.4666666666662</v>
      </c>
      <c r="H124" s="38">
        <v>2604.2333333333331</v>
      </c>
      <c r="I124" s="38">
        <v>2578.4666666666662</v>
      </c>
      <c r="J124" s="38">
        <v>2688.4666666666662</v>
      </c>
      <c r="K124" s="38">
        <v>2714.2333333333336</v>
      </c>
      <c r="L124" s="38">
        <v>2743.4666666666662</v>
      </c>
      <c r="M124" s="28">
        <v>2685</v>
      </c>
      <c r="N124" s="28">
        <v>2630</v>
      </c>
      <c r="O124" s="39">
        <v>258250</v>
      </c>
      <c r="P124" s="40">
        <v>-6.3463281958295564E-2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44833</v>
      </c>
      <c r="E125" s="37">
        <v>671.95</v>
      </c>
      <c r="F125" s="37">
        <v>667.85</v>
      </c>
      <c r="G125" s="38">
        <v>660.35</v>
      </c>
      <c r="H125" s="38">
        <v>648.75</v>
      </c>
      <c r="I125" s="38">
        <v>641.25</v>
      </c>
      <c r="J125" s="38">
        <v>679.45</v>
      </c>
      <c r="K125" s="38">
        <v>686.95</v>
      </c>
      <c r="L125" s="38">
        <v>698.55000000000007</v>
      </c>
      <c r="M125" s="28">
        <v>675.35</v>
      </c>
      <c r="N125" s="28">
        <v>656.25</v>
      </c>
      <c r="O125" s="39">
        <v>35324100</v>
      </c>
      <c r="P125" s="40">
        <v>1.6844039506929026E-3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44833</v>
      </c>
      <c r="E126" s="37">
        <v>595.15</v>
      </c>
      <c r="F126" s="37">
        <v>595.93333333333339</v>
      </c>
      <c r="G126" s="38">
        <v>589.36666666666679</v>
      </c>
      <c r="H126" s="38">
        <v>583.58333333333337</v>
      </c>
      <c r="I126" s="38">
        <v>577.01666666666677</v>
      </c>
      <c r="J126" s="38">
        <v>601.71666666666681</v>
      </c>
      <c r="K126" s="38">
        <v>608.28333333333342</v>
      </c>
      <c r="L126" s="38">
        <v>614.06666666666683</v>
      </c>
      <c r="M126" s="28">
        <v>602.5</v>
      </c>
      <c r="N126" s="28">
        <v>590.15</v>
      </c>
      <c r="O126" s="39">
        <v>10293750</v>
      </c>
      <c r="P126" s="40">
        <v>-4.8338368580060423E-3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44833</v>
      </c>
      <c r="E127" s="37">
        <v>1915.75</v>
      </c>
      <c r="F127" s="37">
        <v>1911.5333333333335</v>
      </c>
      <c r="G127" s="38">
        <v>1881.116666666667</v>
      </c>
      <c r="H127" s="38">
        <v>1846.4833333333336</v>
      </c>
      <c r="I127" s="38">
        <v>1816.0666666666671</v>
      </c>
      <c r="J127" s="38">
        <v>1946.166666666667</v>
      </c>
      <c r="K127" s="38">
        <v>1976.5833333333335</v>
      </c>
      <c r="L127" s="38">
        <v>2011.2166666666669</v>
      </c>
      <c r="M127" s="28">
        <v>1941.95</v>
      </c>
      <c r="N127" s="28">
        <v>1876.9</v>
      </c>
      <c r="O127" s="39">
        <v>15118800</v>
      </c>
      <c r="P127" s="40">
        <v>0.10883914688884326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44833</v>
      </c>
      <c r="E128" s="37">
        <v>80.25</v>
      </c>
      <c r="F128" s="37">
        <v>80.816666666666677</v>
      </c>
      <c r="G128" s="38">
        <v>79.333333333333357</v>
      </c>
      <c r="H128" s="38">
        <v>78.416666666666686</v>
      </c>
      <c r="I128" s="38">
        <v>76.933333333333366</v>
      </c>
      <c r="J128" s="38">
        <v>81.733333333333348</v>
      </c>
      <c r="K128" s="38">
        <v>83.216666666666669</v>
      </c>
      <c r="L128" s="38">
        <v>84.13333333333334</v>
      </c>
      <c r="M128" s="28">
        <v>82.3</v>
      </c>
      <c r="N128" s="28">
        <v>79.900000000000006</v>
      </c>
      <c r="O128" s="39">
        <v>50581232</v>
      </c>
      <c r="P128" s="40">
        <v>3.449534586603395E-2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44833</v>
      </c>
      <c r="E129" s="37">
        <v>2390.6999999999998</v>
      </c>
      <c r="F129" s="37">
        <v>2377.65</v>
      </c>
      <c r="G129" s="38">
        <v>2349.3000000000002</v>
      </c>
      <c r="H129" s="38">
        <v>2307.9</v>
      </c>
      <c r="I129" s="38">
        <v>2279.5500000000002</v>
      </c>
      <c r="J129" s="38">
        <v>2419.0500000000002</v>
      </c>
      <c r="K129" s="38">
        <v>2447.3999999999996</v>
      </c>
      <c r="L129" s="38">
        <v>2488.8000000000002</v>
      </c>
      <c r="M129" s="28">
        <v>2406</v>
      </c>
      <c r="N129" s="28">
        <v>2336.25</v>
      </c>
      <c r="O129" s="39">
        <v>1186500</v>
      </c>
      <c r="P129" s="40">
        <v>5.7251058142125194E-2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44833</v>
      </c>
      <c r="E130" s="37">
        <v>571.29999999999995</v>
      </c>
      <c r="F130" s="37">
        <v>575.31666666666661</v>
      </c>
      <c r="G130" s="38">
        <v>564.88333333333321</v>
      </c>
      <c r="H130" s="38">
        <v>558.46666666666658</v>
      </c>
      <c r="I130" s="38">
        <v>548.03333333333319</v>
      </c>
      <c r="J130" s="38">
        <v>581.73333333333323</v>
      </c>
      <c r="K130" s="38">
        <v>592.16666666666663</v>
      </c>
      <c r="L130" s="38">
        <v>598.58333333333326</v>
      </c>
      <c r="M130" s="28">
        <v>585.75</v>
      </c>
      <c r="N130" s="28">
        <v>568.9</v>
      </c>
      <c r="O130" s="39">
        <v>5275800</v>
      </c>
      <c r="P130" s="40">
        <v>-3.0612244897959182E-3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44833</v>
      </c>
      <c r="E131" s="37">
        <v>396</v>
      </c>
      <c r="F131" s="37">
        <v>398.05</v>
      </c>
      <c r="G131" s="38">
        <v>392.35</v>
      </c>
      <c r="H131" s="38">
        <v>388.7</v>
      </c>
      <c r="I131" s="38">
        <v>383</v>
      </c>
      <c r="J131" s="38">
        <v>401.70000000000005</v>
      </c>
      <c r="K131" s="38">
        <v>407.4</v>
      </c>
      <c r="L131" s="38">
        <v>411.05000000000007</v>
      </c>
      <c r="M131" s="28">
        <v>403.75</v>
      </c>
      <c r="N131" s="28">
        <v>394.4</v>
      </c>
      <c r="O131" s="39">
        <v>14588000</v>
      </c>
      <c r="P131" s="40">
        <v>3.6668561682774305E-2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44833</v>
      </c>
      <c r="E132" s="37">
        <v>1917.6</v>
      </c>
      <c r="F132" s="37">
        <v>1909.4833333333336</v>
      </c>
      <c r="G132" s="38">
        <v>1893.2666666666671</v>
      </c>
      <c r="H132" s="38">
        <v>1868.9333333333336</v>
      </c>
      <c r="I132" s="38">
        <v>1852.7166666666672</v>
      </c>
      <c r="J132" s="38">
        <v>1933.8166666666671</v>
      </c>
      <c r="K132" s="38">
        <v>1950.0333333333333</v>
      </c>
      <c r="L132" s="38">
        <v>1974.366666666667</v>
      </c>
      <c r="M132" s="28">
        <v>1925.7</v>
      </c>
      <c r="N132" s="28">
        <v>1885.15</v>
      </c>
      <c r="O132" s="39">
        <v>8981100</v>
      </c>
      <c r="P132" s="40">
        <v>1.12484799351439E-2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44833</v>
      </c>
      <c r="E133" s="37">
        <v>4687.8500000000004</v>
      </c>
      <c r="F133" s="37">
        <v>4713.666666666667</v>
      </c>
      <c r="G133" s="38">
        <v>4650.7833333333338</v>
      </c>
      <c r="H133" s="38">
        <v>4613.7166666666672</v>
      </c>
      <c r="I133" s="38">
        <v>4550.8333333333339</v>
      </c>
      <c r="J133" s="38">
        <v>4750.7333333333336</v>
      </c>
      <c r="K133" s="38">
        <v>4813.6166666666668</v>
      </c>
      <c r="L133" s="38">
        <v>4850.6833333333334</v>
      </c>
      <c r="M133" s="28">
        <v>4776.55</v>
      </c>
      <c r="N133" s="28">
        <v>4676.6000000000004</v>
      </c>
      <c r="O133" s="39">
        <v>1274550</v>
      </c>
      <c r="P133" s="40">
        <v>5.4431428233345167E-3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44833</v>
      </c>
      <c r="E134" s="37">
        <v>3692.15</v>
      </c>
      <c r="F134" s="37">
        <v>3700.7666666666669</v>
      </c>
      <c r="G134" s="38">
        <v>3662.4833333333336</v>
      </c>
      <c r="H134" s="38">
        <v>3632.8166666666666</v>
      </c>
      <c r="I134" s="38">
        <v>3594.5333333333333</v>
      </c>
      <c r="J134" s="38">
        <v>3730.4333333333338</v>
      </c>
      <c r="K134" s="38">
        <v>3768.7166666666676</v>
      </c>
      <c r="L134" s="38">
        <v>3798.3833333333341</v>
      </c>
      <c r="M134" s="28">
        <v>3739.05</v>
      </c>
      <c r="N134" s="28">
        <v>3671.1</v>
      </c>
      <c r="O134" s="39">
        <v>798200</v>
      </c>
      <c r="P134" s="40">
        <v>9.6129521882114856E-3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44833</v>
      </c>
      <c r="E135" s="37">
        <v>656.85</v>
      </c>
      <c r="F135" s="37">
        <v>662.5333333333333</v>
      </c>
      <c r="G135" s="38">
        <v>649.06666666666661</v>
      </c>
      <c r="H135" s="38">
        <v>641.2833333333333</v>
      </c>
      <c r="I135" s="38">
        <v>627.81666666666661</v>
      </c>
      <c r="J135" s="38">
        <v>670.31666666666661</v>
      </c>
      <c r="K135" s="38">
        <v>683.7833333333333</v>
      </c>
      <c r="L135" s="38">
        <v>691.56666666666661</v>
      </c>
      <c r="M135" s="28">
        <v>676</v>
      </c>
      <c r="N135" s="28">
        <v>654.75</v>
      </c>
      <c r="O135" s="39">
        <v>9140900</v>
      </c>
      <c r="P135" s="40">
        <v>4.7229525757133121E-2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44833</v>
      </c>
      <c r="E136" s="37">
        <v>1283.25</v>
      </c>
      <c r="F136" s="37">
        <v>1288.6666666666667</v>
      </c>
      <c r="G136" s="38">
        <v>1269.1833333333334</v>
      </c>
      <c r="H136" s="38">
        <v>1255.1166666666666</v>
      </c>
      <c r="I136" s="38">
        <v>1235.6333333333332</v>
      </c>
      <c r="J136" s="38">
        <v>1302.7333333333336</v>
      </c>
      <c r="K136" s="38">
        <v>1322.2166666666667</v>
      </c>
      <c r="L136" s="38">
        <v>1336.2833333333338</v>
      </c>
      <c r="M136" s="28">
        <v>1308.1500000000001</v>
      </c>
      <c r="N136" s="28">
        <v>1274.5999999999999</v>
      </c>
      <c r="O136" s="39">
        <v>11192300</v>
      </c>
      <c r="P136" s="40">
        <v>5.2461822011585044E-2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44833</v>
      </c>
      <c r="E137" s="37">
        <v>207.75</v>
      </c>
      <c r="F137" s="37">
        <v>205.66666666666666</v>
      </c>
      <c r="G137" s="38">
        <v>202.98333333333332</v>
      </c>
      <c r="H137" s="38">
        <v>198.21666666666667</v>
      </c>
      <c r="I137" s="38">
        <v>195.53333333333333</v>
      </c>
      <c r="J137" s="38">
        <v>210.43333333333331</v>
      </c>
      <c r="K137" s="38">
        <v>213.11666666666665</v>
      </c>
      <c r="L137" s="38">
        <v>217.8833333333333</v>
      </c>
      <c r="M137" s="28">
        <v>208.35</v>
      </c>
      <c r="N137" s="28">
        <v>200.9</v>
      </c>
      <c r="O137" s="39">
        <v>23620000</v>
      </c>
      <c r="P137" s="40">
        <v>-4.8348106365834004E-2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44833</v>
      </c>
      <c r="E138" s="37">
        <v>105.5</v>
      </c>
      <c r="F138" s="37">
        <v>106.13333333333333</v>
      </c>
      <c r="G138" s="38">
        <v>104.26666666666665</v>
      </c>
      <c r="H138" s="38">
        <v>103.03333333333333</v>
      </c>
      <c r="I138" s="38">
        <v>101.16666666666666</v>
      </c>
      <c r="J138" s="38">
        <v>107.36666666666665</v>
      </c>
      <c r="K138" s="38">
        <v>109.23333333333332</v>
      </c>
      <c r="L138" s="38">
        <v>110.46666666666664</v>
      </c>
      <c r="M138" s="28">
        <v>108</v>
      </c>
      <c r="N138" s="28">
        <v>104.9</v>
      </c>
      <c r="O138" s="39">
        <v>26406000</v>
      </c>
      <c r="P138" s="40">
        <v>2.206223873664654E-2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44833</v>
      </c>
      <c r="E139" s="37">
        <v>518.75</v>
      </c>
      <c r="F139" s="37">
        <v>519.2166666666667</v>
      </c>
      <c r="G139" s="38">
        <v>515.98333333333335</v>
      </c>
      <c r="H139" s="38">
        <v>513.2166666666667</v>
      </c>
      <c r="I139" s="38">
        <v>509.98333333333335</v>
      </c>
      <c r="J139" s="38">
        <v>521.98333333333335</v>
      </c>
      <c r="K139" s="38">
        <v>525.2166666666667</v>
      </c>
      <c r="L139" s="38">
        <v>527.98333333333335</v>
      </c>
      <c r="M139" s="28">
        <v>522.45000000000005</v>
      </c>
      <c r="N139" s="28">
        <v>516.45000000000005</v>
      </c>
      <c r="O139" s="39">
        <v>8100000</v>
      </c>
      <c r="P139" s="40">
        <v>2.8649801889667783E-2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44833</v>
      </c>
      <c r="E140" s="37">
        <v>8781</v>
      </c>
      <c r="F140" s="37">
        <v>8803.9833333333336</v>
      </c>
      <c r="G140" s="38">
        <v>8732.9666666666672</v>
      </c>
      <c r="H140" s="38">
        <v>8684.9333333333343</v>
      </c>
      <c r="I140" s="38">
        <v>8613.9166666666679</v>
      </c>
      <c r="J140" s="38">
        <v>8852.0166666666664</v>
      </c>
      <c r="K140" s="38">
        <v>8923.0333333333328</v>
      </c>
      <c r="L140" s="38">
        <v>8971.0666666666657</v>
      </c>
      <c r="M140" s="28">
        <v>8875</v>
      </c>
      <c r="N140" s="28">
        <v>8755.9500000000007</v>
      </c>
      <c r="O140" s="39">
        <v>3981700</v>
      </c>
      <c r="P140" s="40">
        <v>5.0990786318313771E-3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44833</v>
      </c>
      <c r="E141" s="37">
        <v>814.75</v>
      </c>
      <c r="F141" s="37">
        <v>815.2166666666667</v>
      </c>
      <c r="G141" s="38">
        <v>803.03333333333342</v>
      </c>
      <c r="H141" s="38">
        <v>791.31666666666672</v>
      </c>
      <c r="I141" s="38">
        <v>779.13333333333344</v>
      </c>
      <c r="J141" s="38">
        <v>826.93333333333339</v>
      </c>
      <c r="K141" s="38">
        <v>839.11666666666679</v>
      </c>
      <c r="L141" s="38">
        <v>850.83333333333337</v>
      </c>
      <c r="M141" s="28">
        <v>827.4</v>
      </c>
      <c r="N141" s="28">
        <v>803.5</v>
      </c>
      <c r="O141" s="39">
        <v>15335625</v>
      </c>
      <c r="P141" s="40">
        <v>-1.6947115384615383E-2</v>
      </c>
    </row>
    <row r="142" spans="1:16" ht="12.75" customHeight="1">
      <c r="A142" s="28">
        <v>132</v>
      </c>
      <c r="B142" s="29" t="s">
        <v>44</v>
      </c>
      <c r="C142" s="30" t="s">
        <v>433</v>
      </c>
      <c r="D142" s="31">
        <v>44833</v>
      </c>
      <c r="E142" s="37">
        <v>1271.4000000000001</v>
      </c>
      <c r="F142" s="37">
        <v>1279.8666666666668</v>
      </c>
      <c r="G142" s="38">
        <v>1259.7333333333336</v>
      </c>
      <c r="H142" s="38">
        <v>1248.0666666666668</v>
      </c>
      <c r="I142" s="38">
        <v>1227.9333333333336</v>
      </c>
      <c r="J142" s="38">
        <v>1291.5333333333335</v>
      </c>
      <c r="K142" s="38">
        <v>1311.6666666666667</v>
      </c>
      <c r="L142" s="38">
        <v>1323.3333333333335</v>
      </c>
      <c r="M142" s="28">
        <v>1300</v>
      </c>
      <c r="N142" s="28">
        <v>1268.2</v>
      </c>
      <c r="O142" s="39">
        <v>3319200</v>
      </c>
      <c r="P142" s="40">
        <v>3.7509377344336084E-2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44833</v>
      </c>
      <c r="E143" s="37">
        <v>1430.2</v>
      </c>
      <c r="F143" s="37">
        <v>1426.0166666666664</v>
      </c>
      <c r="G143" s="38">
        <v>1415.0333333333328</v>
      </c>
      <c r="H143" s="38">
        <v>1399.8666666666663</v>
      </c>
      <c r="I143" s="38">
        <v>1388.8833333333328</v>
      </c>
      <c r="J143" s="38">
        <v>1441.1833333333329</v>
      </c>
      <c r="K143" s="38">
        <v>1452.1666666666665</v>
      </c>
      <c r="L143" s="38">
        <v>1467.333333333333</v>
      </c>
      <c r="M143" s="28">
        <v>1437</v>
      </c>
      <c r="N143" s="28">
        <v>1410.85</v>
      </c>
      <c r="O143" s="39">
        <v>1083000</v>
      </c>
      <c r="P143" s="40">
        <v>-8.5141444658060981E-3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44833</v>
      </c>
      <c r="E144" s="37">
        <v>809</v>
      </c>
      <c r="F144" s="37">
        <v>819.96666666666658</v>
      </c>
      <c r="G144" s="38">
        <v>796.08333333333314</v>
      </c>
      <c r="H144" s="38">
        <v>783.16666666666652</v>
      </c>
      <c r="I144" s="38">
        <v>759.28333333333308</v>
      </c>
      <c r="J144" s="38">
        <v>832.88333333333321</v>
      </c>
      <c r="K144" s="38">
        <v>856.76666666666665</v>
      </c>
      <c r="L144" s="38">
        <v>869.68333333333328</v>
      </c>
      <c r="M144" s="28">
        <v>843.85</v>
      </c>
      <c r="N144" s="28">
        <v>807.05</v>
      </c>
      <c r="O144" s="39">
        <v>1671150</v>
      </c>
      <c r="P144" s="40">
        <v>3.8368336025848139E-2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44833</v>
      </c>
      <c r="E145" s="37">
        <v>859.35</v>
      </c>
      <c r="F145" s="37">
        <v>862.11666666666679</v>
      </c>
      <c r="G145" s="38">
        <v>853.03333333333353</v>
      </c>
      <c r="H145" s="38">
        <v>846.7166666666667</v>
      </c>
      <c r="I145" s="38">
        <v>837.63333333333344</v>
      </c>
      <c r="J145" s="38">
        <v>868.43333333333362</v>
      </c>
      <c r="K145" s="38">
        <v>877.51666666666688</v>
      </c>
      <c r="L145" s="38">
        <v>883.83333333333371</v>
      </c>
      <c r="M145" s="28">
        <v>871.2</v>
      </c>
      <c r="N145" s="28">
        <v>855.8</v>
      </c>
      <c r="O145" s="39">
        <v>2672800</v>
      </c>
      <c r="P145" s="40">
        <v>8.4515544823422876E-3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44833</v>
      </c>
      <c r="E146" s="37">
        <v>3343.25</v>
      </c>
      <c r="F146" s="37">
        <v>3363.0666666666671</v>
      </c>
      <c r="G146" s="38">
        <v>3318.1333333333341</v>
      </c>
      <c r="H146" s="38">
        <v>3293.0166666666669</v>
      </c>
      <c r="I146" s="38">
        <v>3248.0833333333339</v>
      </c>
      <c r="J146" s="38">
        <v>3388.1833333333343</v>
      </c>
      <c r="K146" s="38">
        <v>3433.1166666666677</v>
      </c>
      <c r="L146" s="38">
        <v>3458.2333333333345</v>
      </c>
      <c r="M146" s="28">
        <v>3408</v>
      </c>
      <c r="N146" s="28">
        <v>3337.95</v>
      </c>
      <c r="O146" s="39">
        <v>2543000</v>
      </c>
      <c r="P146" s="40">
        <v>4.344391785150079E-3</v>
      </c>
    </row>
    <row r="147" spans="1:16" ht="12.75" customHeight="1">
      <c r="A147" s="28">
        <v>137</v>
      </c>
      <c r="B147" s="29" t="s">
        <v>49</v>
      </c>
      <c r="C147" s="30" t="s">
        <v>833</v>
      </c>
      <c r="D147" s="31">
        <v>44833</v>
      </c>
      <c r="E147" s="37">
        <v>125.75</v>
      </c>
      <c r="F147" s="37">
        <v>126.3</v>
      </c>
      <c r="G147" s="38">
        <v>124.85</v>
      </c>
      <c r="H147" s="38">
        <v>123.95</v>
      </c>
      <c r="I147" s="38">
        <v>122.5</v>
      </c>
      <c r="J147" s="38">
        <v>127.19999999999999</v>
      </c>
      <c r="K147" s="38">
        <v>128.65</v>
      </c>
      <c r="L147" s="38">
        <v>129.54999999999998</v>
      </c>
      <c r="M147" s="28">
        <v>127.75</v>
      </c>
      <c r="N147" s="28">
        <v>125.4</v>
      </c>
      <c r="O147" s="39">
        <v>38907000</v>
      </c>
      <c r="P147" s="40">
        <v>1.8734535171438672E-2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44833</v>
      </c>
      <c r="E148" s="37">
        <v>2182.8000000000002</v>
      </c>
      <c r="F148" s="37">
        <v>2199.6166666666668</v>
      </c>
      <c r="G148" s="38">
        <v>2156.7833333333338</v>
      </c>
      <c r="H148" s="38">
        <v>2130.7666666666669</v>
      </c>
      <c r="I148" s="38">
        <v>2087.9333333333338</v>
      </c>
      <c r="J148" s="38">
        <v>2225.6333333333337</v>
      </c>
      <c r="K148" s="38">
        <v>2268.4666666666667</v>
      </c>
      <c r="L148" s="38">
        <v>2294.4833333333336</v>
      </c>
      <c r="M148" s="28">
        <v>2242.4499999999998</v>
      </c>
      <c r="N148" s="28">
        <v>2173.6</v>
      </c>
      <c r="O148" s="39">
        <v>1944950</v>
      </c>
      <c r="P148" s="40">
        <v>4.3372136687945928E-2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44833</v>
      </c>
      <c r="E149" s="37">
        <v>84297.2</v>
      </c>
      <c r="F149" s="37">
        <v>84633.983333333323</v>
      </c>
      <c r="G149" s="38">
        <v>83668.066666666651</v>
      </c>
      <c r="H149" s="38">
        <v>83038.933333333334</v>
      </c>
      <c r="I149" s="38">
        <v>82073.016666666663</v>
      </c>
      <c r="J149" s="38">
        <v>85263.11666666664</v>
      </c>
      <c r="K149" s="38">
        <v>86229.033333333296</v>
      </c>
      <c r="L149" s="38">
        <v>86858.166666666628</v>
      </c>
      <c r="M149" s="28">
        <v>85599.9</v>
      </c>
      <c r="N149" s="28">
        <v>84004.85</v>
      </c>
      <c r="O149" s="39">
        <v>62710</v>
      </c>
      <c r="P149" s="40">
        <v>4.3241511851377324E-3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44833</v>
      </c>
      <c r="E150" s="37">
        <v>1028.1500000000001</v>
      </c>
      <c r="F150" s="37">
        <v>1032.2166666666667</v>
      </c>
      <c r="G150" s="38">
        <v>1017.2833333333333</v>
      </c>
      <c r="H150" s="38">
        <v>1006.4166666666666</v>
      </c>
      <c r="I150" s="38">
        <v>991.48333333333323</v>
      </c>
      <c r="J150" s="38">
        <v>1043.0833333333335</v>
      </c>
      <c r="K150" s="38">
        <v>1058.0166666666669</v>
      </c>
      <c r="L150" s="38">
        <v>1068.8833333333334</v>
      </c>
      <c r="M150" s="28">
        <v>1047.1500000000001</v>
      </c>
      <c r="N150" s="28">
        <v>1021.35</v>
      </c>
      <c r="O150" s="39">
        <v>5319000</v>
      </c>
      <c r="P150" s="40">
        <v>3.2840602927255519E-2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44833</v>
      </c>
      <c r="E151" s="37">
        <v>80.7</v>
      </c>
      <c r="F151" s="37">
        <v>80.333333333333329</v>
      </c>
      <c r="G151" s="38">
        <v>78.966666666666654</v>
      </c>
      <c r="H151" s="38">
        <v>77.23333333333332</v>
      </c>
      <c r="I151" s="38">
        <v>75.866666666666646</v>
      </c>
      <c r="J151" s="38">
        <v>82.066666666666663</v>
      </c>
      <c r="K151" s="38">
        <v>83.433333333333337</v>
      </c>
      <c r="L151" s="38">
        <v>85.166666666666671</v>
      </c>
      <c r="M151" s="28">
        <v>81.7</v>
      </c>
      <c r="N151" s="28">
        <v>78.599999999999994</v>
      </c>
      <c r="O151" s="39">
        <v>53885750</v>
      </c>
      <c r="P151" s="40">
        <v>-2.0397125859537974E-2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44833</v>
      </c>
      <c r="E152" s="37">
        <v>4470.2</v>
      </c>
      <c r="F152" s="37">
        <v>4528.25</v>
      </c>
      <c r="G152" s="38">
        <v>4397.5</v>
      </c>
      <c r="H152" s="38">
        <v>4324.8</v>
      </c>
      <c r="I152" s="38">
        <v>4194.05</v>
      </c>
      <c r="J152" s="38">
        <v>4600.95</v>
      </c>
      <c r="K152" s="38">
        <v>4731.7</v>
      </c>
      <c r="L152" s="38">
        <v>4804.3999999999996</v>
      </c>
      <c r="M152" s="28">
        <v>4659</v>
      </c>
      <c r="N152" s="28">
        <v>4455.55</v>
      </c>
      <c r="O152" s="39">
        <v>1357250</v>
      </c>
      <c r="P152" s="40">
        <v>1.3818860877684407E-2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44833</v>
      </c>
      <c r="E153" s="37">
        <v>4248.3999999999996</v>
      </c>
      <c r="F153" s="37">
        <v>4253.1833333333334</v>
      </c>
      <c r="G153" s="38">
        <v>4212.166666666667</v>
      </c>
      <c r="H153" s="38">
        <v>4175.9333333333334</v>
      </c>
      <c r="I153" s="38">
        <v>4134.916666666667</v>
      </c>
      <c r="J153" s="38">
        <v>4289.416666666667</v>
      </c>
      <c r="K153" s="38">
        <v>4330.4333333333334</v>
      </c>
      <c r="L153" s="38">
        <v>4366.666666666667</v>
      </c>
      <c r="M153" s="28">
        <v>4294.2</v>
      </c>
      <c r="N153" s="28">
        <v>4216.95</v>
      </c>
      <c r="O153" s="39">
        <v>530100</v>
      </c>
      <c r="P153" s="40">
        <v>5.461056401074306E-2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44833</v>
      </c>
      <c r="E154" s="37">
        <v>19638.8</v>
      </c>
      <c r="F154" s="37">
        <v>19661.350000000002</v>
      </c>
      <c r="G154" s="38">
        <v>19539.250000000004</v>
      </c>
      <c r="H154" s="38">
        <v>19439.7</v>
      </c>
      <c r="I154" s="38">
        <v>19317.600000000002</v>
      </c>
      <c r="J154" s="38">
        <v>19760.900000000005</v>
      </c>
      <c r="K154" s="38">
        <v>19883.000000000004</v>
      </c>
      <c r="L154" s="38">
        <v>19982.550000000007</v>
      </c>
      <c r="M154" s="28">
        <v>19783.45</v>
      </c>
      <c r="N154" s="28">
        <v>19561.8</v>
      </c>
      <c r="O154" s="39">
        <v>297760</v>
      </c>
      <c r="P154" s="40">
        <v>1.8842530282637954E-3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44833</v>
      </c>
      <c r="E155" s="37">
        <v>123.75</v>
      </c>
      <c r="F155" s="37">
        <v>124.21666666666665</v>
      </c>
      <c r="G155" s="38">
        <v>122.73333333333331</v>
      </c>
      <c r="H155" s="38">
        <v>121.71666666666665</v>
      </c>
      <c r="I155" s="38">
        <v>120.23333333333331</v>
      </c>
      <c r="J155" s="38">
        <v>125.23333333333331</v>
      </c>
      <c r="K155" s="38">
        <v>126.71666666666665</v>
      </c>
      <c r="L155" s="38">
        <v>127.73333333333331</v>
      </c>
      <c r="M155" s="28">
        <v>125.7</v>
      </c>
      <c r="N155" s="28">
        <v>123.2</v>
      </c>
      <c r="O155" s="39">
        <v>61794100</v>
      </c>
      <c r="P155" s="40">
        <v>-2.0549036266128605E-2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44833</v>
      </c>
      <c r="E156" s="37">
        <v>164.45</v>
      </c>
      <c r="F156" s="37">
        <v>163.43333333333334</v>
      </c>
      <c r="G156" s="38">
        <v>160.96666666666667</v>
      </c>
      <c r="H156" s="38">
        <v>157.48333333333332</v>
      </c>
      <c r="I156" s="38">
        <v>155.01666666666665</v>
      </c>
      <c r="J156" s="38">
        <v>166.91666666666669</v>
      </c>
      <c r="K156" s="38">
        <v>169.38333333333338</v>
      </c>
      <c r="L156" s="38">
        <v>172.8666666666667</v>
      </c>
      <c r="M156" s="28">
        <v>165.9</v>
      </c>
      <c r="N156" s="28">
        <v>159.94999999999999</v>
      </c>
      <c r="O156" s="39">
        <v>95155800</v>
      </c>
      <c r="P156" s="40">
        <v>6.9031762295081969E-2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44833</v>
      </c>
      <c r="E157" s="37">
        <v>975.6</v>
      </c>
      <c r="F157" s="37">
        <v>979.75</v>
      </c>
      <c r="G157" s="38">
        <v>967.5</v>
      </c>
      <c r="H157" s="38">
        <v>959.4</v>
      </c>
      <c r="I157" s="38">
        <v>947.15</v>
      </c>
      <c r="J157" s="38">
        <v>987.85</v>
      </c>
      <c r="K157" s="38">
        <v>1000.1</v>
      </c>
      <c r="L157" s="38">
        <v>1008.2</v>
      </c>
      <c r="M157" s="28">
        <v>992</v>
      </c>
      <c r="N157" s="28">
        <v>971.65</v>
      </c>
      <c r="O157" s="39">
        <v>4292400</v>
      </c>
      <c r="P157" s="40">
        <v>-7.2850898494414762E-3</v>
      </c>
    </row>
    <row r="158" spans="1:16" ht="12.75" customHeight="1">
      <c r="A158" s="28">
        <v>148</v>
      </c>
      <c r="B158" s="29" t="s">
        <v>86</v>
      </c>
      <c r="C158" s="30" t="s">
        <v>442</v>
      </c>
      <c r="D158" s="31">
        <v>44833</v>
      </c>
      <c r="E158" s="37">
        <v>3249.4</v>
      </c>
      <c r="F158" s="37">
        <v>3256</v>
      </c>
      <c r="G158" s="38">
        <v>3234.75</v>
      </c>
      <c r="H158" s="38">
        <v>3220.1</v>
      </c>
      <c r="I158" s="38">
        <v>3198.85</v>
      </c>
      <c r="J158" s="38">
        <v>3270.65</v>
      </c>
      <c r="K158" s="38">
        <v>3291.9</v>
      </c>
      <c r="L158" s="38">
        <v>3306.55</v>
      </c>
      <c r="M158" s="28">
        <v>3277.25</v>
      </c>
      <c r="N158" s="28">
        <v>3241.35</v>
      </c>
      <c r="O158" s="39">
        <v>387000</v>
      </c>
      <c r="P158" s="40">
        <v>1.5215110178384051E-2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44833</v>
      </c>
      <c r="E159" s="37">
        <v>137.69999999999999</v>
      </c>
      <c r="F159" s="37">
        <v>137.96666666666667</v>
      </c>
      <c r="G159" s="38">
        <v>136.78333333333333</v>
      </c>
      <c r="H159" s="38">
        <v>135.86666666666667</v>
      </c>
      <c r="I159" s="38">
        <v>134.68333333333334</v>
      </c>
      <c r="J159" s="38">
        <v>138.88333333333333</v>
      </c>
      <c r="K159" s="38">
        <v>140.06666666666666</v>
      </c>
      <c r="L159" s="38">
        <v>140.98333333333332</v>
      </c>
      <c r="M159" s="28">
        <v>139.15</v>
      </c>
      <c r="N159" s="28">
        <v>137.05000000000001</v>
      </c>
      <c r="O159" s="39">
        <v>50669850</v>
      </c>
      <c r="P159" s="40">
        <v>2.7400468384074943E-2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44833</v>
      </c>
      <c r="E160" s="37">
        <v>50324.2</v>
      </c>
      <c r="F160" s="37">
        <v>50373.783333333326</v>
      </c>
      <c r="G160" s="38">
        <v>50051.616666666654</v>
      </c>
      <c r="H160" s="38">
        <v>49779.033333333326</v>
      </c>
      <c r="I160" s="38">
        <v>49456.866666666654</v>
      </c>
      <c r="J160" s="38">
        <v>50646.366666666654</v>
      </c>
      <c r="K160" s="38">
        <v>50968.533333333326</v>
      </c>
      <c r="L160" s="38">
        <v>51241.116666666654</v>
      </c>
      <c r="M160" s="28">
        <v>50695.95</v>
      </c>
      <c r="N160" s="28">
        <v>50101.2</v>
      </c>
      <c r="O160" s="39">
        <v>92835</v>
      </c>
      <c r="P160" s="40">
        <v>1.8430146453842357E-2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44833</v>
      </c>
      <c r="E161" s="37">
        <v>1988.25</v>
      </c>
      <c r="F161" s="37">
        <v>2018.9666666666665</v>
      </c>
      <c r="G161" s="38">
        <v>1944.9333333333329</v>
      </c>
      <c r="H161" s="38">
        <v>1901.6166666666666</v>
      </c>
      <c r="I161" s="38">
        <v>1827.583333333333</v>
      </c>
      <c r="J161" s="38">
        <v>2062.2833333333328</v>
      </c>
      <c r="K161" s="38">
        <v>2136.3166666666662</v>
      </c>
      <c r="L161" s="38">
        <v>2179.6333333333328</v>
      </c>
      <c r="M161" s="28">
        <v>2093</v>
      </c>
      <c r="N161" s="28">
        <v>1975.65</v>
      </c>
      <c r="O161" s="39">
        <v>1719850</v>
      </c>
      <c r="P161" s="40">
        <v>-0.23037164656657641</v>
      </c>
    </row>
    <row r="162" spans="1:16" ht="12.75" customHeight="1">
      <c r="A162" s="28">
        <v>152</v>
      </c>
      <c r="B162" s="29" t="s">
        <v>86</v>
      </c>
      <c r="C162" s="30" t="s">
        <v>447</v>
      </c>
      <c r="D162" s="31">
        <v>44833</v>
      </c>
      <c r="E162" s="37">
        <v>3549.25</v>
      </c>
      <c r="F162" s="37">
        <v>3573.65</v>
      </c>
      <c r="G162" s="38">
        <v>3509.3</v>
      </c>
      <c r="H162" s="38">
        <v>3469.35</v>
      </c>
      <c r="I162" s="38">
        <v>3405</v>
      </c>
      <c r="J162" s="38">
        <v>3613.6000000000004</v>
      </c>
      <c r="K162" s="38">
        <v>3677.95</v>
      </c>
      <c r="L162" s="38">
        <v>3717.9000000000005</v>
      </c>
      <c r="M162" s="28">
        <v>3638</v>
      </c>
      <c r="N162" s="28">
        <v>3533.7</v>
      </c>
      <c r="O162" s="39">
        <v>452700</v>
      </c>
      <c r="P162" s="40">
        <v>1.7189079878665317E-2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44833</v>
      </c>
      <c r="E163" s="37">
        <v>220.2</v>
      </c>
      <c r="F163" s="37">
        <v>219.96666666666667</v>
      </c>
      <c r="G163" s="38">
        <v>217.63333333333333</v>
      </c>
      <c r="H163" s="38">
        <v>215.06666666666666</v>
      </c>
      <c r="I163" s="38">
        <v>212.73333333333332</v>
      </c>
      <c r="J163" s="38">
        <v>222.53333333333333</v>
      </c>
      <c r="K163" s="38">
        <v>224.86666666666665</v>
      </c>
      <c r="L163" s="38">
        <v>227.43333333333334</v>
      </c>
      <c r="M163" s="28">
        <v>222.3</v>
      </c>
      <c r="N163" s="28">
        <v>217.4</v>
      </c>
      <c r="O163" s="39">
        <v>13476000</v>
      </c>
      <c r="P163" s="40">
        <v>1.6289592760180997E-2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44833</v>
      </c>
      <c r="E164" s="37">
        <v>118.95</v>
      </c>
      <c r="F164" s="37">
        <v>119.35000000000001</v>
      </c>
      <c r="G164" s="38">
        <v>118.30000000000001</v>
      </c>
      <c r="H164" s="38">
        <v>117.65</v>
      </c>
      <c r="I164" s="38">
        <v>116.60000000000001</v>
      </c>
      <c r="J164" s="38">
        <v>120.00000000000001</v>
      </c>
      <c r="K164" s="38">
        <v>121.05</v>
      </c>
      <c r="L164" s="38">
        <v>121.70000000000002</v>
      </c>
      <c r="M164" s="28">
        <v>120.4</v>
      </c>
      <c r="N164" s="28">
        <v>118.7</v>
      </c>
      <c r="O164" s="39">
        <v>34155800</v>
      </c>
      <c r="P164" s="40">
        <v>3.6500470366886174E-2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44833</v>
      </c>
      <c r="E165" s="37">
        <v>2685.85</v>
      </c>
      <c r="F165" s="37">
        <v>2688.7999999999997</v>
      </c>
      <c r="G165" s="38">
        <v>2669.1499999999996</v>
      </c>
      <c r="H165" s="38">
        <v>2652.45</v>
      </c>
      <c r="I165" s="38">
        <v>2632.7999999999997</v>
      </c>
      <c r="J165" s="38">
        <v>2705.4999999999995</v>
      </c>
      <c r="K165" s="38">
        <v>2725.15</v>
      </c>
      <c r="L165" s="38">
        <v>2741.8499999999995</v>
      </c>
      <c r="M165" s="28">
        <v>2708.45</v>
      </c>
      <c r="N165" s="28">
        <v>2672.1</v>
      </c>
      <c r="O165" s="39">
        <v>2521750</v>
      </c>
      <c r="P165" s="40">
        <v>2.0951417004048584E-2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44833</v>
      </c>
      <c r="E166" s="37">
        <v>3399.35</v>
      </c>
      <c r="F166" s="37">
        <v>3411.65</v>
      </c>
      <c r="G166" s="38">
        <v>3374.25</v>
      </c>
      <c r="H166" s="38">
        <v>3349.15</v>
      </c>
      <c r="I166" s="38">
        <v>3311.75</v>
      </c>
      <c r="J166" s="38">
        <v>3436.75</v>
      </c>
      <c r="K166" s="38">
        <v>3474.1500000000005</v>
      </c>
      <c r="L166" s="38">
        <v>3499.25</v>
      </c>
      <c r="M166" s="28">
        <v>3449.05</v>
      </c>
      <c r="N166" s="28">
        <v>3386.55</v>
      </c>
      <c r="O166" s="39">
        <v>1499000</v>
      </c>
      <c r="P166" s="40">
        <v>8.7483176312247637E-3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44833</v>
      </c>
      <c r="E167" s="37">
        <v>35.950000000000003</v>
      </c>
      <c r="F167" s="37">
        <v>36.133333333333333</v>
      </c>
      <c r="G167" s="38">
        <v>35.466666666666669</v>
      </c>
      <c r="H167" s="38">
        <v>34.983333333333334</v>
      </c>
      <c r="I167" s="38">
        <v>34.31666666666667</v>
      </c>
      <c r="J167" s="38">
        <v>36.616666666666667</v>
      </c>
      <c r="K167" s="38">
        <v>37.283333333333339</v>
      </c>
      <c r="L167" s="38">
        <v>37.766666666666666</v>
      </c>
      <c r="M167" s="28">
        <v>36.799999999999997</v>
      </c>
      <c r="N167" s="28">
        <v>35.65</v>
      </c>
      <c r="O167" s="39">
        <v>226336000</v>
      </c>
      <c r="P167" s="40">
        <v>2.6485741237936289E-2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44833</v>
      </c>
      <c r="E168" s="37">
        <v>2412.6</v>
      </c>
      <c r="F168" s="37">
        <v>2420.8166666666666</v>
      </c>
      <c r="G168" s="38">
        <v>2391.7833333333333</v>
      </c>
      <c r="H168" s="38">
        <v>2370.9666666666667</v>
      </c>
      <c r="I168" s="38">
        <v>2341.9333333333334</v>
      </c>
      <c r="J168" s="38">
        <v>2441.6333333333332</v>
      </c>
      <c r="K168" s="38">
        <v>2470.6666666666661</v>
      </c>
      <c r="L168" s="38">
        <v>2491.4833333333331</v>
      </c>
      <c r="M168" s="28">
        <v>2449.85</v>
      </c>
      <c r="N168" s="28">
        <v>2400</v>
      </c>
      <c r="O168" s="39">
        <v>807000</v>
      </c>
      <c r="P168" s="40">
        <v>-1.9679300291545191E-2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44833</v>
      </c>
      <c r="E169" s="37">
        <v>231.7</v>
      </c>
      <c r="F169" s="37">
        <v>230.83333333333334</v>
      </c>
      <c r="G169" s="38">
        <v>229.16666666666669</v>
      </c>
      <c r="H169" s="38">
        <v>226.63333333333335</v>
      </c>
      <c r="I169" s="38">
        <v>224.9666666666667</v>
      </c>
      <c r="J169" s="38">
        <v>233.36666666666667</v>
      </c>
      <c r="K169" s="38">
        <v>235.03333333333336</v>
      </c>
      <c r="L169" s="38">
        <v>237.56666666666666</v>
      </c>
      <c r="M169" s="28">
        <v>232.5</v>
      </c>
      <c r="N169" s="28">
        <v>228.3</v>
      </c>
      <c r="O169" s="39">
        <v>40821300</v>
      </c>
      <c r="P169" s="40">
        <v>1.9900161899622234E-2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44833</v>
      </c>
      <c r="E170" s="37">
        <v>1839.75</v>
      </c>
      <c r="F170" s="37">
        <v>1849.0833333333333</v>
      </c>
      <c r="G170" s="38">
        <v>1823.1666666666665</v>
      </c>
      <c r="H170" s="38">
        <v>1806.5833333333333</v>
      </c>
      <c r="I170" s="38">
        <v>1780.6666666666665</v>
      </c>
      <c r="J170" s="38">
        <v>1865.6666666666665</v>
      </c>
      <c r="K170" s="38">
        <v>1891.583333333333</v>
      </c>
      <c r="L170" s="38">
        <v>1908.1666666666665</v>
      </c>
      <c r="M170" s="28">
        <v>1875</v>
      </c>
      <c r="N170" s="28">
        <v>1832.5</v>
      </c>
      <c r="O170" s="39">
        <v>3003253</v>
      </c>
      <c r="P170" s="40">
        <v>-2.0443382450550909E-2</v>
      </c>
    </row>
    <row r="171" spans="1:16" ht="12.75" customHeight="1">
      <c r="A171" s="28">
        <v>161</v>
      </c>
      <c r="B171" s="29" t="s">
        <v>44</v>
      </c>
      <c r="C171" s="30" t="s">
        <v>459</v>
      </c>
      <c r="D171" s="31">
        <v>44833</v>
      </c>
      <c r="E171" s="37">
        <v>200.35</v>
      </c>
      <c r="F171" s="37">
        <v>201.66666666666666</v>
      </c>
      <c r="G171" s="38">
        <v>198.0333333333333</v>
      </c>
      <c r="H171" s="38">
        <v>195.71666666666664</v>
      </c>
      <c r="I171" s="38">
        <v>192.08333333333329</v>
      </c>
      <c r="J171" s="38">
        <v>203.98333333333332</v>
      </c>
      <c r="K171" s="38">
        <v>207.6166666666667</v>
      </c>
      <c r="L171" s="38">
        <v>209.93333333333334</v>
      </c>
      <c r="M171" s="28">
        <v>205.3</v>
      </c>
      <c r="N171" s="28">
        <v>199.35</v>
      </c>
      <c r="O171" s="39">
        <v>10783500</v>
      </c>
      <c r="P171" s="40">
        <v>-5.1662899580238938E-3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44833</v>
      </c>
      <c r="E172" s="37">
        <v>741</v>
      </c>
      <c r="F172" s="37">
        <v>740.65</v>
      </c>
      <c r="G172" s="38">
        <v>735.8</v>
      </c>
      <c r="H172" s="38">
        <v>730.6</v>
      </c>
      <c r="I172" s="38">
        <v>725.75</v>
      </c>
      <c r="J172" s="38">
        <v>745.84999999999991</v>
      </c>
      <c r="K172" s="38">
        <v>750.7</v>
      </c>
      <c r="L172" s="38">
        <v>755.89999999999986</v>
      </c>
      <c r="M172" s="28">
        <v>745.5</v>
      </c>
      <c r="N172" s="28">
        <v>735.45</v>
      </c>
      <c r="O172" s="39">
        <v>4181150</v>
      </c>
      <c r="P172" s="40">
        <v>5.9304703476482619E-3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44833</v>
      </c>
      <c r="E173" s="37">
        <v>125.6</v>
      </c>
      <c r="F173" s="37">
        <v>126.64999999999998</v>
      </c>
      <c r="G173" s="38">
        <v>118.84999999999997</v>
      </c>
      <c r="H173" s="38">
        <v>112.1</v>
      </c>
      <c r="I173" s="38">
        <v>104.29999999999998</v>
      </c>
      <c r="J173" s="38">
        <v>133.39999999999995</v>
      </c>
      <c r="K173" s="38">
        <v>141.19999999999996</v>
      </c>
      <c r="L173" s="38">
        <v>147.94999999999993</v>
      </c>
      <c r="M173" s="28">
        <v>134.44999999999999</v>
      </c>
      <c r="N173" s="28">
        <v>119.9</v>
      </c>
      <c r="O173" s="39">
        <v>53055000</v>
      </c>
      <c r="P173" s="40">
        <v>0.34811332740439588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44833</v>
      </c>
      <c r="E174" s="37">
        <v>109.4</v>
      </c>
      <c r="F174" s="37">
        <v>109.51666666666667</v>
      </c>
      <c r="G174" s="38">
        <v>108.88333333333333</v>
      </c>
      <c r="H174" s="38">
        <v>108.36666666666666</v>
      </c>
      <c r="I174" s="38">
        <v>107.73333333333332</v>
      </c>
      <c r="J174" s="38">
        <v>110.03333333333333</v>
      </c>
      <c r="K174" s="38">
        <v>110.66666666666669</v>
      </c>
      <c r="L174" s="38">
        <v>111.18333333333334</v>
      </c>
      <c r="M174" s="28">
        <v>110.15</v>
      </c>
      <c r="N174" s="28">
        <v>109</v>
      </c>
      <c r="O174" s="39">
        <v>25992000</v>
      </c>
      <c r="P174" s="40">
        <v>1.499531396438613E-2</v>
      </c>
    </row>
    <row r="175" spans="1:16" ht="12.75" customHeight="1">
      <c r="A175" s="28">
        <v>165</v>
      </c>
      <c r="B175" s="228" t="s">
        <v>79</v>
      </c>
      <c r="C175" s="30" t="s">
        <v>185</v>
      </c>
      <c r="D175" s="31">
        <v>44833</v>
      </c>
      <c r="E175" s="37">
        <v>2637.95</v>
      </c>
      <c r="F175" s="37">
        <v>2640.9</v>
      </c>
      <c r="G175" s="38">
        <v>2622.25</v>
      </c>
      <c r="H175" s="38">
        <v>2606.5499999999997</v>
      </c>
      <c r="I175" s="38">
        <v>2587.8999999999996</v>
      </c>
      <c r="J175" s="38">
        <v>2656.6000000000004</v>
      </c>
      <c r="K175" s="38">
        <v>2675.2500000000009</v>
      </c>
      <c r="L175" s="38">
        <v>2690.9500000000007</v>
      </c>
      <c r="M175" s="28">
        <v>2659.55</v>
      </c>
      <c r="N175" s="28">
        <v>2625.2</v>
      </c>
      <c r="O175" s="39">
        <v>31338000</v>
      </c>
      <c r="P175" s="40">
        <v>1.4913772164197231E-2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44833</v>
      </c>
      <c r="E176" s="37">
        <v>82.25</v>
      </c>
      <c r="F176" s="37">
        <v>82.233333333333334</v>
      </c>
      <c r="G176" s="38">
        <v>80.916666666666671</v>
      </c>
      <c r="H176" s="38">
        <v>79.583333333333343</v>
      </c>
      <c r="I176" s="38">
        <v>78.26666666666668</v>
      </c>
      <c r="J176" s="38">
        <v>83.566666666666663</v>
      </c>
      <c r="K176" s="38">
        <v>84.883333333333326</v>
      </c>
      <c r="L176" s="38">
        <v>86.216666666666654</v>
      </c>
      <c r="M176" s="28">
        <v>83.55</v>
      </c>
      <c r="N176" s="28">
        <v>80.900000000000006</v>
      </c>
      <c r="O176" s="39">
        <v>102756000</v>
      </c>
      <c r="P176" s="40">
        <v>9.6686711472703697E-3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44833</v>
      </c>
      <c r="E177" s="37">
        <v>914.95</v>
      </c>
      <c r="F177" s="37">
        <v>919.4666666666667</v>
      </c>
      <c r="G177" s="38">
        <v>907.63333333333344</v>
      </c>
      <c r="H177" s="38">
        <v>900.31666666666672</v>
      </c>
      <c r="I177" s="38">
        <v>888.48333333333346</v>
      </c>
      <c r="J177" s="38">
        <v>926.78333333333342</v>
      </c>
      <c r="K177" s="38">
        <v>938.61666666666667</v>
      </c>
      <c r="L177" s="38">
        <v>945.93333333333339</v>
      </c>
      <c r="M177" s="28">
        <v>931.3</v>
      </c>
      <c r="N177" s="28">
        <v>912.15</v>
      </c>
      <c r="O177" s="39">
        <v>5255200</v>
      </c>
      <c r="P177" s="40">
        <v>4.5878574705612478E-3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44833</v>
      </c>
      <c r="E178" s="37">
        <v>1320.05</v>
      </c>
      <c r="F178" s="37">
        <v>1322.4833333333333</v>
      </c>
      <c r="G178" s="38">
        <v>1310.6166666666668</v>
      </c>
      <c r="H178" s="38">
        <v>1301.1833333333334</v>
      </c>
      <c r="I178" s="38">
        <v>1289.3166666666668</v>
      </c>
      <c r="J178" s="38">
        <v>1331.9166666666667</v>
      </c>
      <c r="K178" s="38">
        <v>1343.7833333333331</v>
      </c>
      <c r="L178" s="38">
        <v>1353.2166666666667</v>
      </c>
      <c r="M178" s="28">
        <v>1334.35</v>
      </c>
      <c r="N178" s="28">
        <v>1313.05</v>
      </c>
      <c r="O178" s="39">
        <v>5571000</v>
      </c>
      <c r="P178" s="40">
        <v>-1.3414796121662903E-2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44833</v>
      </c>
      <c r="E179" s="37">
        <v>527.95000000000005</v>
      </c>
      <c r="F179" s="37">
        <v>528.9666666666667</v>
      </c>
      <c r="G179" s="38">
        <v>524.13333333333344</v>
      </c>
      <c r="H179" s="38">
        <v>520.31666666666672</v>
      </c>
      <c r="I179" s="38">
        <v>515.48333333333346</v>
      </c>
      <c r="J179" s="38">
        <v>532.78333333333342</v>
      </c>
      <c r="K179" s="38">
        <v>537.61666666666667</v>
      </c>
      <c r="L179" s="38">
        <v>541.43333333333339</v>
      </c>
      <c r="M179" s="28">
        <v>533.79999999999995</v>
      </c>
      <c r="N179" s="28">
        <v>525.15</v>
      </c>
      <c r="O179" s="39">
        <v>51103500</v>
      </c>
      <c r="P179" s="40">
        <v>1.7835803059273424E-2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44833</v>
      </c>
      <c r="E180" s="37">
        <v>21641.25</v>
      </c>
      <c r="F180" s="37">
        <v>21531.116666666669</v>
      </c>
      <c r="G180" s="38">
        <v>21287.333333333336</v>
      </c>
      <c r="H180" s="38">
        <v>20933.416666666668</v>
      </c>
      <c r="I180" s="38">
        <v>20689.633333333335</v>
      </c>
      <c r="J180" s="38">
        <v>21885.033333333336</v>
      </c>
      <c r="K180" s="38">
        <v>22128.816666666669</v>
      </c>
      <c r="L180" s="38">
        <v>22482.733333333337</v>
      </c>
      <c r="M180" s="28">
        <v>21774.9</v>
      </c>
      <c r="N180" s="28">
        <v>21177.200000000001</v>
      </c>
      <c r="O180" s="39">
        <v>270825</v>
      </c>
      <c r="P180" s="40">
        <v>-2.7616680475006906E-3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44833</v>
      </c>
      <c r="E181" s="37">
        <v>2943.3</v>
      </c>
      <c r="F181" s="37">
        <v>2950.4</v>
      </c>
      <c r="G181" s="38">
        <v>2912.8500000000004</v>
      </c>
      <c r="H181" s="38">
        <v>2882.4</v>
      </c>
      <c r="I181" s="38">
        <v>2844.8500000000004</v>
      </c>
      <c r="J181" s="38">
        <v>2980.8500000000004</v>
      </c>
      <c r="K181" s="38">
        <v>3018.4000000000005</v>
      </c>
      <c r="L181" s="38">
        <v>3048.8500000000004</v>
      </c>
      <c r="M181" s="28">
        <v>2987.95</v>
      </c>
      <c r="N181" s="28">
        <v>2919.95</v>
      </c>
      <c r="O181" s="39">
        <v>1514150</v>
      </c>
      <c r="P181" s="40">
        <v>2.8966548308727341E-2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44833</v>
      </c>
      <c r="E182" s="37">
        <v>2416.3000000000002</v>
      </c>
      <c r="F182" s="37">
        <v>2414.2333333333331</v>
      </c>
      <c r="G182" s="38">
        <v>2390.1166666666663</v>
      </c>
      <c r="H182" s="38">
        <v>2363.9333333333334</v>
      </c>
      <c r="I182" s="38">
        <v>2339.8166666666666</v>
      </c>
      <c r="J182" s="38">
        <v>2440.4166666666661</v>
      </c>
      <c r="K182" s="38">
        <v>2464.5333333333328</v>
      </c>
      <c r="L182" s="38">
        <v>2490.7166666666658</v>
      </c>
      <c r="M182" s="28">
        <v>2438.35</v>
      </c>
      <c r="N182" s="28">
        <v>2388.0500000000002</v>
      </c>
      <c r="O182" s="39">
        <v>3166500</v>
      </c>
      <c r="P182" s="40">
        <v>3.1643249847281611E-2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44833</v>
      </c>
      <c r="E183" s="37">
        <v>1340.7</v>
      </c>
      <c r="F183" s="37">
        <v>1339.8333333333333</v>
      </c>
      <c r="G183" s="38">
        <v>1329.6666666666665</v>
      </c>
      <c r="H183" s="38">
        <v>1318.6333333333332</v>
      </c>
      <c r="I183" s="38">
        <v>1308.4666666666665</v>
      </c>
      <c r="J183" s="38">
        <v>1350.8666666666666</v>
      </c>
      <c r="K183" s="38">
        <v>1361.0333333333331</v>
      </c>
      <c r="L183" s="38">
        <v>1372.0666666666666</v>
      </c>
      <c r="M183" s="28">
        <v>1350</v>
      </c>
      <c r="N183" s="28">
        <v>1328.8</v>
      </c>
      <c r="O183" s="39">
        <v>3704400</v>
      </c>
      <c r="P183" s="40">
        <v>-8.3520719563122386E-3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44833</v>
      </c>
      <c r="E184" s="37">
        <v>886.7</v>
      </c>
      <c r="F184" s="37">
        <v>888.93333333333339</v>
      </c>
      <c r="G184" s="38">
        <v>882.61666666666679</v>
      </c>
      <c r="H184" s="38">
        <v>878.53333333333342</v>
      </c>
      <c r="I184" s="38">
        <v>872.21666666666681</v>
      </c>
      <c r="J184" s="38">
        <v>893.01666666666677</v>
      </c>
      <c r="K184" s="38">
        <v>899.33333333333337</v>
      </c>
      <c r="L184" s="38">
        <v>903.41666666666674</v>
      </c>
      <c r="M184" s="28">
        <v>895.25</v>
      </c>
      <c r="N184" s="28">
        <v>884.85</v>
      </c>
      <c r="O184" s="39">
        <v>20964300</v>
      </c>
      <c r="P184" s="40">
        <v>7.8069791701719559E-3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44833</v>
      </c>
      <c r="E185" s="37">
        <v>509.55</v>
      </c>
      <c r="F185" s="37">
        <v>512.33333333333337</v>
      </c>
      <c r="G185" s="38">
        <v>504.66666666666674</v>
      </c>
      <c r="H185" s="38">
        <v>499.78333333333336</v>
      </c>
      <c r="I185" s="38">
        <v>492.11666666666673</v>
      </c>
      <c r="J185" s="38">
        <v>517.2166666666667</v>
      </c>
      <c r="K185" s="38">
        <v>524.88333333333344</v>
      </c>
      <c r="L185" s="38">
        <v>529.76666666666677</v>
      </c>
      <c r="M185" s="28">
        <v>520</v>
      </c>
      <c r="N185" s="28">
        <v>507.45</v>
      </c>
      <c r="O185" s="39">
        <v>11343000</v>
      </c>
      <c r="P185" s="40">
        <v>-1.7794518768671257E-2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44833</v>
      </c>
      <c r="E186" s="37">
        <v>598.9</v>
      </c>
      <c r="F186" s="37">
        <v>597.31666666666661</v>
      </c>
      <c r="G186" s="38">
        <v>593.58333333333326</v>
      </c>
      <c r="H186" s="38">
        <v>588.26666666666665</v>
      </c>
      <c r="I186" s="38">
        <v>584.5333333333333</v>
      </c>
      <c r="J186" s="38">
        <v>602.63333333333321</v>
      </c>
      <c r="K186" s="38">
        <v>606.36666666666656</v>
      </c>
      <c r="L186" s="38">
        <v>611.68333333333317</v>
      </c>
      <c r="M186" s="28">
        <v>601.04999999999995</v>
      </c>
      <c r="N186" s="28">
        <v>592</v>
      </c>
      <c r="O186" s="39">
        <v>2178000</v>
      </c>
      <c r="P186" s="40">
        <v>-4.7244094488188976E-2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44833</v>
      </c>
      <c r="E187" s="37">
        <v>1119.5</v>
      </c>
      <c r="F187" s="37">
        <v>1125.6666666666667</v>
      </c>
      <c r="G187" s="38">
        <v>1106.3333333333335</v>
      </c>
      <c r="H187" s="38">
        <v>1093.1666666666667</v>
      </c>
      <c r="I187" s="38">
        <v>1073.8333333333335</v>
      </c>
      <c r="J187" s="38">
        <v>1138.8333333333335</v>
      </c>
      <c r="K187" s="38">
        <v>1158.166666666667</v>
      </c>
      <c r="L187" s="38">
        <v>1171.3333333333335</v>
      </c>
      <c r="M187" s="28">
        <v>1145</v>
      </c>
      <c r="N187" s="28">
        <v>1112.5</v>
      </c>
      <c r="O187" s="39">
        <v>5699000</v>
      </c>
      <c r="P187" s="40">
        <v>8.8426279602750193E-2</v>
      </c>
    </row>
    <row r="188" spans="1:16" ht="12.75" customHeight="1">
      <c r="A188" s="28">
        <v>178</v>
      </c>
      <c r="B188" s="29" t="s">
        <v>74</v>
      </c>
      <c r="C188" s="30" t="s">
        <v>502</v>
      </c>
      <c r="D188" s="31">
        <v>44833</v>
      </c>
      <c r="E188" s="37">
        <v>1176.3</v>
      </c>
      <c r="F188" s="37">
        <v>1174.7666666666667</v>
      </c>
      <c r="G188" s="38">
        <v>1165.5333333333333</v>
      </c>
      <c r="H188" s="38">
        <v>1154.7666666666667</v>
      </c>
      <c r="I188" s="38">
        <v>1145.5333333333333</v>
      </c>
      <c r="J188" s="38">
        <v>1185.5333333333333</v>
      </c>
      <c r="K188" s="38">
        <v>1194.7666666666664</v>
      </c>
      <c r="L188" s="38">
        <v>1205.5333333333333</v>
      </c>
      <c r="M188" s="28">
        <v>1184</v>
      </c>
      <c r="N188" s="28">
        <v>1164</v>
      </c>
      <c r="O188" s="39">
        <v>2924000</v>
      </c>
      <c r="P188" s="40">
        <v>6.7137200895162679E-3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44833</v>
      </c>
      <c r="E189" s="37">
        <v>807.55</v>
      </c>
      <c r="F189" s="37">
        <v>809.63333333333333</v>
      </c>
      <c r="G189" s="38">
        <v>803.06666666666661</v>
      </c>
      <c r="H189" s="38">
        <v>798.58333333333326</v>
      </c>
      <c r="I189" s="38">
        <v>792.01666666666654</v>
      </c>
      <c r="J189" s="38">
        <v>814.11666666666667</v>
      </c>
      <c r="K189" s="38">
        <v>820.68333333333351</v>
      </c>
      <c r="L189" s="38">
        <v>825.16666666666674</v>
      </c>
      <c r="M189" s="28">
        <v>816.2</v>
      </c>
      <c r="N189" s="28">
        <v>805.15</v>
      </c>
      <c r="O189" s="39">
        <v>7471800</v>
      </c>
      <c r="P189" s="40">
        <v>5.4490029213768575E-2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44833</v>
      </c>
      <c r="E190" s="37">
        <v>467.7</v>
      </c>
      <c r="F190" s="37">
        <v>469.2833333333333</v>
      </c>
      <c r="G190" s="38">
        <v>464.81666666666661</v>
      </c>
      <c r="H190" s="38">
        <v>461.93333333333328</v>
      </c>
      <c r="I190" s="38">
        <v>457.46666666666658</v>
      </c>
      <c r="J190" s="38">
        <v>472.16666666666663</v>
      </c>
      <c r="K190" s="38">
        <v>476.63333333333333</v>
      </c>
      <c r="L190" s="38">
        <v>479.51666666666665</v>
      </c>
      <c r="M190" s="28">
        <v>473.75</v>
      </c>
      <c r="N190" s="28">
        <v>466.4</v>
      </c>
      <c r="O190" s="39">
        <v>54798375</v>
      </c>
      <c r="P190" s="40">
        <v>-1.0039902175312138E-2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44833</v>
      </c>
      <c r="E191" s="37">
        <v>236.95</v>
      </c>
      <c r="F191" s="37">
        <v>235.80000000000004</v>
      </c>
      <c r="G191" s="38">
        <v>233.20000000000007</v>
      </c>
      <c r="H191" s="38">
        <v>229.45000000000005</v>
      </c>
      <c r="I191" s="38">
        <v>226.85000000000008</v>
      </c>
      <c r="J191" s="38">
        <v>239.55000000000007</v>
      </c>
      <c r="K191" s="38">
        <v>242.15000000000003</v>
      </c>
      <c r="L191" s="38">
        <v>245.90000000000006</v>
      </c>
      <c r="M191" s="28">
        <v>238.4</v>
      </c>
      <c r="N191" s="28">
        <v>232.05</v>
      </c>
      <c r="O191" s="39">
        <v>86103000</v>
      </c>
      <c r="P191" s="40">
        <v>1.9602462069235897E-4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44833</v>
      </c>
      <c r="E192" s="37">
        <v>108.2</v>
      </c>
      <c r="F192" s="37">
        <v>108.73333333333335</v>
      </c>
      <c r="G192" s="38">
        <v>107.3666666666667</v>
      </c>
      <c r="H192" s="38">
        <v>106.53333333333336</v>
      </c>
      <c r="I192" s="38">
        <v>105.16666666666671</v>
      </c>
      <c r="J192" s="38">
        <v>109.56666666666669</v>
      </c>
      <c r="K192" s="38">
        <v>110.93333333333334</v>
      </c>
      <c r="L192" s="38">
        <v>111.76666666666668</v>
      </c>
      <c r="M192" s="28">
        <v>110.1</v>
      </c>
      <c r="N192" s="28">
        <v>107.9</v>
      </c>
      <c r="O192" s="39">
        <v>217379000</v>
      </c>
      <c r="P192" s="40">
        <v>1.8377302140368344E-2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44833</v>
      </c>
      <c r="E193" s="37">
        <v>3242.75</v>
      </c>
      <c r="F193" s="37">
        <v>3251.4500000000003</v>
      </c>
      <c r="G193" s="38">
        <v>3228.4000000000005</v>
      </c>
      <c r="H193" s="38">
        <v>3214.05</v>
      </c>
      <c r="I193" s="38">
        <v>3191.0000000000005</v>
      </c>
      <c r="J193" s="38">
        <v>3265.8000000000006</v>
      </c>
      <c r="K193" s="38">
        <v>3288.8500000000008</v>
      </c>
      <c r="L193" s="38">
        <v>3303.2000000000007</v>
      </c>
      <c r="M193" s="28">
        <v>3274.5</v>
      </c>
      <c r="N193" s="28">
        <v>3237.1</v>
      </c>
      <c r="O193" s="39">
        <v>11424150</v>
      </c>
      <c r="P193" s="40">
        <v>4.2061127079982066E-3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44833</v>
      </c>
      <c r="E194" s="37">
        <v>1090.9000000000001</v>
      </c>
      <c r="F194" s="37">
        <v>1093.7333333333333</v>
      </c>
      <c r="G194" s="38">
        <v>1082.8166666666666</v>
      </c>
      <c r="H194" s="38">
        <v>1074.7333333333333</v>
      </c>
      <c r="I194" s="38">
        <v>1063.8166666666666</v>
      </c>
      <c r="J194" s="38">
        <v>1101.8166666666666</v>
      </c>
      <c r="K194" s="38">
        <v>1112.7333333333331</v>
      </c>
      <c r="L194" s="38">
        <v>1120.8166666666666</v>
      </c>
      <c r="M194" s="28">
        <v>1104.6500000000001</v>
      </c>
      <c r="N194" s="28">
        <v>1085.6500000000001</v>
      </c>
      <c r="O194" s="39">
        <v>17218800</v>
      </c>
      <c r="P194" s="40">
        <v>-1.1980995662053295E-2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44833</v>
      </c>
      <c r="E195" s="37">
        <v>2551.1999999999998</v>
      </c>
      <c r="F195" s="37">
        <v>2538.4500000000003</v>
      </c>
      <c r="G195" s="38">
        <v>2502.1500000000005</v>
      </c>
      <c r="H195" s="38">
        <v>2453.1000000000004</v>
      </c>
      <c r="I195" s="38">
        <v>2416.8000000000006</v>
      </c>
      <c r="J195" s="38">
        <v>2587.5000000000005</v>
      </c>
      <c r="K195" s="38">
        <v>2623.8000000000006</v>
      </c>
      <c r="L195" s="38">
        <v>2672.8500000000004</v>
      </c>
      <c r="M195" s="28">
        <v>2574.75</v>
      </c>
      <c r="N195" s="28">
        <v>2489.4</v>
      </c>
      <c r="O195" s="39">
        <v>4675125</v>
      </c>
      <c r="P195" s="40">
        <v>4.6503819357004955E-2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44833</v>
      </c>
      <c r="E196" s="37">
        <v>1556.95</v>
      </c>
      <c r="F196" s="37">
        <v>1559.4833333333333</v>
      </c>
      <c r="G196" s="38">
        <v>1546.2666666666667</v>
      </c>
      <c r="H196" s="38">
        <v>1535.5833333333333</v>
      </c>
      <c r="I196" s="38">
        <v>1522.3666666666666</v>
      </c>
      <c r="J196" s="38">
        <v>1570.1666666666667</v>
      </c>
      <c r="K196" s="38">
        <v>1583.3833333333334</v>
      </c>
      <c r="L196" s="38">
        <v>1594.0666666666668</v>
      </c>
      <c r="M196" s="28">
        <v>1572.7</v>
      </c>
      <c r="N196" s="28">
        <v>1548.8</v>
      </c>
      <c r="O196" s="39">
        <v>1400500</v>
      </c>
      <c r="P196" s="40">
        <v>2.3757309941520467E-2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44833</v>
      </c>
      <c r="E197" s="37">
        <v>581.04999999999995</v>
      </c>
      <c r="F197" s="37">
        <v>580.43333333333328</v>
      </c>
      <c r="G197" s="38">
        <v>578.16666666666652</v>
      </c>
      <c r="H197" s="38">
        <v>575.28333333333319</v>
      </c>
      <c r="I197" s="38">
        <v>573.01666666666642</v>
      </c>
      <c r="J197" s="38">
        <v>583.31666666666661</v>
      </c>
      <c r="K197" s="38">
        <v>585.58333333333326</v>
      </c>
      <c r="L197" s="38">
        <v>588.4666666666667</v>
      </c>
      <c r="M197" s="28">
        <v>582.70000000000005</v>
      </c>
      <c r="N197" s="28">
        <v>577.54999999999995</v>
      </c>
      <c r="O197" s="39">
        <v>2760000</v>
      </c>
      <c r="P197" s="40">
        <v>1.3215859030837005E-2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44833</v>
      </c>
      <c r="E198" s="37">
        <v>1397.3</v>
      </c>
      <c r="F198" s="37">
        <v>1391.4666666666665</v>
      </c>
      <c r="G198" s="38">
        <v>1376.833333333333</v>
      </c>
      <c r="H198" s="38">
        <v>1356.3666666666666</v>
      </c>
      <c r="I198" s="38">
        <v>1341.7333333333331</v>
      </c>
      <c r="J198" s="38">
        <v>1411.9333333333329</v>
      </c>
      <c r="K198" s="38">
        <v>1426.5666666666666</v>
      </c>
      <c r="L198" s="38">
        <v>1447.0333333333328</v>
      </c>
      <c r="M198" s="28">
        <v>1406.1</v>
      </c>
      <c r="N198" s="28">
        <v>1371</v>
      </c>
      <c r="O198" s="39">
        <v>4416700</v>
      </c>
      <c r="P198" s="40">
        <v>-3.1940251072620371E-2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44833</v>
      </c>
      <c r="E199" s="37">
        <v>958.85</v>
      </c>
      <c r="F199" s="37">
        <v>958.70000000000016</v>
      </c>
      <c r="G199" s="38">
        <v>952.85000000000036</v>
      </c>
      <c r="H199" s="38">
        <v>946.85000000000025</v>
      </c>
      <c r="I199" s="38">
        <v>941.00000000000045</v>
      </c>
      <c r="J199" s="38">
        <v>964.70000000000027</v>
      </c>
      <c r="K199" s="38">
        <v>970.55</v>
      </c>
      <c r="L199" s="38">
        <v>976.55000000000018</v>
      </c>
      <c r="M199" s="28">
        <v>964.55</v>
      </c>
      <c r="N199" s="28">
        <v>952.7</v>
      </c>
      <c r="O199" s="39">
        <v>6981800</v>
      </c>
      <c r="P199" s="40">
        <v>2.5920592470685046E-2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44833</v>
      </c>
      <c r="E200" s="37">
        <v>1622.6</v>
      </c>
      <c r="F200" s="37">
        <v>1623.1666666666667</v>
      </c>
      <c r="G200" s="38">
        <v>1607.4333333333334</v>
      </c>
      <c r="H200" s="38">
        <v>1592.2666666666667</v>
      </c>
      <c r="I200" s="38">
        <v>1576.5333333333333</v>
      </c>
      <c r="J200" s="38">
        <v>1638.3333333333335</v>
      </c>
      <c r="K200" s="38">
        <v>1654.0666666666666</v>
      </c>
      <c r="L200" s="38">
        <v>1669.2333333333336</v>
      </c>
      <c r="M200" s="28">
        <v>1638.9</v>
      </c>
      <c r="N200" s="28">
        <v>1608</v>
      </c>
      <c r="O200" s="39">
        <v>1135600</v>
      </c>
      <c r="P200" s="40">
        <v>2.1590500179920834E-2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44833</v>
      </c>
      <c r="E201" s="37">
        <v>6562.8</v>
      </c>
      <c r="F201" s="37">
        <v>6559.666666666667</v>
      </c>
      <c r="G201" s="38">
        <v>6520.3333333333339</v>
      </c>
      <c r="H201" s="38">
        <v>6477.8666666666668</v>
      </c>
      <c r="I201" s="38">
        <v>6438.5333333333338</v>
      </c>
      <c r="J201" s="38">
        <v>6602.1333333333341</v>
      </c>
      <c r="K201" s="38">
        <v>6641.4666666666681</v>
      </c>
      <c r="L201" s="38">
        <v>6683.9333333333343</v>
      </c>
      <c r="M201" s="28">
        <v>6599</v>
      </c>
      <c r="N201" s="28">
        <v>6517.2</v>
      </c>
      <c r="O201" s="39">
        <v>1979400</v>
      </c>
      <c r="P201" s="40">
        <v>7.123231912078966E-3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44833</v>
      </c>
      <c r="E202" s="37">
        <v>766</v>
      </c>
      <c r="F202" s="37">
        <v>771.4</v>
      </c>
      <c r="G202" s="38">
        <v>759.59999999999991</v>
      </c>
      <c r="H202" s="38">
        <v>753.19999999999993</v>
      </c>
      <c r="I202" s="38">
        <v>741.39999999999986</v>
      </c>
      <c r="J202" s="38">
        <v>777.8</v>
      </c>
      <c r="K202" s="38">
        <v>789.59999999999991</v>
      </c>
      <c r="L202" s="38">
        <v>796</v>
      </c>
      <c r="M202" s="28">
        <v>783.2</v>
      </c>
      <c r="N202" s="28">
        <v>765</v>
      </c>
      <c r="O202" s="39">
        <v>20807800</v>
      </c>
      <c r="P202" s="40">
        <v>6.1617032566160378E-2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44833</v>
      </c>
      <c r="E203" s="37">
        <v>271.75</v>
      </c>
      <c r="F203" s="37">
        <v>272.76666666666665</v>
      </c>
      <c r="G203" s="38">
        <v>268.18333333333328</v>
      </c>
      <c r="H203" s="38">
        <v>264.61666666666662</v>
      </c>
      <c r="I203" s="38">
        <v>260.03333333333325</v>
      </c>
      <c r="J203" s="38">
        <v>276.33333333333331</v>
      </c>
      <c r="K203" s="38">
        <v>280.91666666666669</v>
      </c>
      <c r="L203" s="38">
        <v>284.48333333333335</v>
      </c>
      <c r="M203" s="28">
        <v>277.35000000000002</v>
      </c>
      <c r="N203" s="28">
        <v>269.2</v>
      </c>
      <c r="O203" s="39">
        <v>38991800</v>
      </c>
      <c r="P203" s="40">
        <v>2.4642580750274937E-2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44833</v>
      </c>
      <c r="E204" s="37">
        <v>1006.6</v>
      </c>
      <c r="F204" s="37">
        <v>1004.9499999999999</v>
      </c>
      <c r="G204" s="38">
        <v>1000.2999999999998</v>
      </c>
      <c r="H204" s="38">
        <v>993.99999999999989</v>
      </c>
      <c r="I204" s="38">
        <v>989.3499999999998</v>
      </c>
      <c r="J204" s="38">
        <v>1011.2499999999999</v>
      </c>
      <c r="K204" s="38">
        <v>1015.9</v>
      </c>
      <c r="L204" s="38">
        <v>1022.1999999999999</v>
      </c>
      <c r="M204" s="28">
        <v>1009.6</v>
      </c>
      <c r="N204" s="28">
        <v>998.65</v>
      </c>
      <c r="O204" s="39">
        <v>3095000</v>
      </c>
      <c r="P204" s="40">
        <v>4.3809832873600522E-3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44833</v>
      </c>
      <c r="E205" s="37">
        <v>1831.25</v>
      </c>
      <c r="F205" s="37">
        <v>1843.3999999999999</v>
      </c>
      <c r="G205" s="38">
        <v>1813.1999999999998</v>
      </c>
      <c r="H205" s="38">
        <v>1795.1499999999999</v>
      </c>
      <c r="I205" s="38">
        <v>1764.9499999999998</v>
      </c>
      <c r="J205" s="38">
        <v>1861.4499999999998</v>
      </c>
      <c r="K205" s="38">
        <v>1891.65</v>
      </c>
      <c r="L205" s="38">
        <v>1909.6999999999998</v>
      </c>
      <c r="M205" s="28">
        <v>1873.6</v>
      </c>
      <c r="N205" s="28">
        <v>1825.35</v>
      </c>
      <c r="O205" s="39">
        <v>687400</v>
      </c>
      <c r="P205" s="40">
        <v>-7.5795856493178371E-3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44833</v>
      </c>
      <c r="E206" s="37">
        <v>419.55</v>
      </c>
      <c r="F206" s="37">
        <v>420.7166666666667</v>
      </c>
      <c r="G206" s="38">
        <v>417.13333333333338</v>
      </c>
      <c r="H206" s="38">
        <v>414.7166666666667</v>
      </c>
      <c r="I206" s="38">
        <v>411.13333333333338</v>
      </c>
      <c r="J206" s="38">
        <v>423.13333333333338</v>
      </c>
      <c r="K206" s="38">
        <v>426.71666666666664</v>
      </c>
      <c r="L206" s="38">
        <v>429.13333333333338</v>
      </c>
      <c r="M206" s="28">
        <v>424.3</v>
      </c>
      <c r="N206" s="28">
        <v>418.3</v>
      </c>
      <c r="O206" s="39">
        <v>39952000</v>
      </c>
      <c r="P206" s="40">
        <v>3.7182192744447794E-3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44833</v>
      </c>
      <c r="E207" s="37">
        <v>257.2</v>
      </c>
      <c r="F207" s="37">
        <v>259.68333333333334</v>
      </c>
      <c r="G207" s="38">
        <v>253.56666666666666</v>
      </c>
      <c r="H207" s="38">
        <v>249.93333333333334</v>
      </c>
      <c r="I207" s="38">
        <v>243.81666666666666</v>
      </c>
      <c r="J207" s="38">
        <v>263.31666666666666</v>
      </c>
      <c r="K207" s="38">
        <v>269.43333333333334</v>
      </c>
      <c r="L207" s="38">
        <v>273.06666666666666</v>
      </c>
      <c r="M207" s="28">
        <v>265.8</v>
      </c>
      <c r="N207" s="28">
        <v>256.05</v>
      </c>
      <c r="O207" s="39">
        <v>88599000</v>
      </c>
      <c r="P207" s="40">
        <v>1.1404109589041096E-2</v>
      </c>
    </row>
    <row r="208" spans="1:16" ht="12.75" customHeight="1">
      <c r="A208" s="28">
        <v>198</v>
      </c>
      <c r="B208" s="29" t="s">
        <v>47</v>
      </c>
      <c r="C208" s="30" t="s">
        <v>826</v>
      </c>
      <c r="D208" s="31">
        <v>44833</v>
      </c>
      <c r="E208" s="37">
        <v>385.6</v>
      </c>
      <c r="F208" s="37">
        <v>387.36666666666662</v>
      </c>
      <c r="G208" s="38">
        <v>383.03333333333325</v>
      </c>
      <c r="H208" s="38">
        <v>380.46666666666664</v>
      </c>
      <c r="I208" s="38">
        <v>376.13333333333327</v>
      </c>
      <c r="J208" s="38">
        <v>389.93333333333322</v>
      </c>
      <c r="K208" s="38">
        <v>394.26666666666659</v>
      </c>
      <c r="L208" s="38">
        <v>396.8333333333332</v>
      </c>
      <c r="M208" s="28">
        <v>391.7</v>
      </c>
      <c r="N208" s="28">
        <v>384.8</v>
      </c>
      <c r="O208" s="39">
        <v>12610800</v>
      </c>
      <c r="P208" s="40">
        <v>1.0529352372710226E-2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73"/>
      <c r="C211" s="252"/>
      <c r="D211" s="274"/>
      <c r="E211" s="253"/>
      <c r="F211" s="253"/>
      <c r="G211" s="275"/>
      <c r="H211" s="275"/>
      <c r="I211" s="275"/>
      <c r="J211" s="275"/>
      <c r="K211" s="275"/>
      <c r="L211" s="275"/>
      <c r="M211" s="252"/>
      <c r="N211" s="252"/>
      <c r="O211" s="276"/>
      <c r="P211" s="277"/>
    </row>
    <row r="212" spans="1:16" ht="12.75" customHeight="1">
      <c r="A212" s="28"/>
      <c r="B212" s="273"/>
      <c r="C212" s="252"/>
      <c r="D212" s="274"/>
      <c r="E212" s="253"/>
      <c r="F212" s="253"/>
      <c r="G212" s="275"/>
      <c r="H212" s="275"/>
      <c r="I212" s="275"/>
      <c r="J212" s="275"/>
      <c r="K212" s="275"/>
      <c r="L212" s="275"/>
      <c r="M212" s="252"/>
      <c r="N212" s="252"/>
      <c r="O212" s="276"/>
      <c r="P212" s="277"/>
    </row>
    <row r="213" spans="1:16" ht="12.75" customHeight="1">
      <c r="A213" s="252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52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8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4" t="s">
        <v>16</v>
      </c>
      <c r="B8" s="486"/>
      <c r="C8" s="490" t="s">
        <v>20</v>
      </c>
      <c r="D8" s="490" t="s">
        <v>21</v>
      </c>
      <c r="E8" s="481" t="s">
        <v>22</v>
      </c>
      <c r="F8" s="482"/>
      <c r="G8" s="483"/>
      <c r="H8" s="481" t="s">
        <v>23</v>
      </c>
      <c r="I8" s="482"/>
      <c r="J8" s="483"/>
      <c r="K8" s="23"/>
      <c r="L8" s="50"/>
      <c r="M8" s="50"/>
      <c r="N8" s="1"/>
      <c r="O8" s="1"/>
    </row>
    <row r="9" spans="1:15" ht="36" customHeight="1">
      <c r="A9" s="488"/>
      <c r="B9" s="489"/>
      <c r="C9" s="489"/>
      <c r="D9" s="48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17558.900000000001</v>
      </c>
      <c r="D10" s="32">
        <v>17588.033333333333</v>
      </c>
      <c r="E10" s="32">
        <v>17490.216666666667</v>
      </c>
      <c r="F10" s="32">
        <v>17421.533333333333</v>
      </c>
      <c r="G10" s="32">
        <v>17323.716666666667</v>
      </c>
      <c r="H10" s="32">
        <v>17656.716666666667</v>
      </c>
      <c r="I10" s="32">
        <v>17754.533333333333</v>
      </c>
      <c r="J10" s="32">
        <v>17823.216666666667</v>
      </c>
      <c r="K10" s="34">
        <v>17685.849999999999</v>
      </c>
      <c r="L10" s="34">
        <v>17519.349999999999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38987.15</v>
      </c>
      <c r="D11" s="37">
        <v>39057.01666666667</v>
      </c>
      <c r="E11" s="37">
        <v>38776.933333333342</v>
      </c>
      <c r="F11" s="37">
        <v>38566.716666666674</v>
      </c>
      <c r="G11" s="37">
        <v>38286.633333333346</v>
      </c>
      <c r="H11" s="37">
        <v>39267.233333333337</v>
      </c>
      <c r="I11" s="37">
        <v>39547.316666666666</v>
      </c>
      <c r="J11" s="37">
        <v>39757.533333333333</v>
      </c>
      <c r="K11" s="28">
        <v>39337.1</v>
      </c>
      <c r="L11" s="28">
        <v>38846.800000000003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2701.75</v>
      </c>
      <c r="D12" s="37">
        <v>2690.8666666666668</v>
      </c>
      <c r="E12" s="37">
        <v>2670.8833333333337</v>
      </c>
      <c r="F12" s="37">
        <v>2640.0166666666669</v>
      </c>
      <c r="G12" s="37">
        <v>2620.0333333333338</v>
      </c>
      <c r="H12" s="37">
        <v>2721.7333333333336</v>
      </c>
      <c r="I12" s="37">
        <v>2741.7166666666672</v>
      </c>
      <c r="J12" s="37">
        <v>2772.5833333333335</v>
      </c>
      <c r="K12" s="28">
        <v>2710.85</v>
      </c>
      <c r="L12" s="28">
        <v>2660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5096.3999999999996</v>
      </c>
      <c r="D13" s="37">
        <v>5090.5666666666666</v>
      </c>
      <c r="E13" s="37">
        <v>5074.1833333333334</v>
      </c>
      <c r="F13" s="37">
        <v>5051.9666666666672</v>
      </c>
      <c r="G13" s="37">
        <v>5035.5833333333339</v>
      </c>
      <c r="H13" s="37">
        <v>5112.7833333333328</v>
      </c>
      <c r="I13" s="37">
        <v>5129.1666666666661</v>
      </c>
      <c r="J13" s="37">
        <v>5151.3833333333323</v>
      </c>
      <c r="K13" s="28">
        <v>5106.95</v>
      </c>
      <c r="L13" s="28">
        <v>5068.3500000000004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28691.599999999999</v>
      </c>
      <c r="D14" s="37">
        <v>28799.366666666665</v>
      </c>
      <c r="E14" s="37">
        <v>28531.183333333331</v>
      </c>
      <c r="F14" s="37">
        <v>28370.766666666666</v>
      </c>
      <c r="G14" s="37">
        <v>28102.583333333332</v>
      </c>
      <c r="H14" s="37">
        <v>28959.783333333329</v>
      </c>
      <c r="I14" s="37">
        <v>29227.966666666664</v>
      </c>
      <c r="J14" s="37">
        <v>29388.383333333328</v>
      </c>
      <c r="K14" s="28">
        <v>29067.55</v>
      </c>
      <c r="L14" s="28">
        <v>28638.95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4218.7</v>
      </c>
      <c r="D15" s="37">
        <v>4209.4333333333334</v>
      </c>
      <c r="E15" s="37">
        <v>4184.9666666666672</v>
      </c>
      <c r="F15" s="37">
        <v>4151.2333333333336</v>
      </c>
      <c r="G15" s="37">
        <v>4126.7666666666673</v>
      </c>
      <c r="H15" s="37">
        <v>4243.166666666667</v>
      </c>
      <c r="I15" s="37">
        <v>4267.6333333333323</v>
      </c>
      <c r="J15" s="37">
        <v>4301.3666666666668</v>
      </c>
      <c r="K15" s="28">
        <v>4233.8999999999996</v>
      </c>
      <c r="L15" s="28">
        <v>4175.7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8478.2999999999993</v>
      </c>
      <c r="D16" s="37">
        <v>8490.9999999999982</v>
      </c>
      <c r="E16" s="37">
        <v>8446.8499999999967</v>
      </c>
      <c r="F16" s="37">
        <v>8415.3999999999978</v>
      </c>
      <c r="G16" s="37">
        <v>8371.2499999999964</v>
      </c>
      <c r="H16" s="37">
        <v>8522.4499999999971</v>
      </c>
      <c r="I16" s="37">
        <v>8566.5999999999985</v>
      </c>
      <c r="J16" s="37">
        <v>8598.0499999999975</v>
      </c>
      <c r="K16" s="28">
        <v>8535.15</v>
      </c>
      <c r="L16" s="28">
        <v>8459.5499999999993</v>
      </c>
      <c r="M16" s="54"/>
      <c r="N16" s="1"/>
      <c r="O16" s="1"/>
    </row>
    <row r="17" spans="1:15" ht="12.75" customHeight="1">
      <c r="A17" s="53">
        <v>8</v>
      </c>
      <c r="B17" s="28" t="s">
        <v>288</v>
      </c>
      <c r="C17" s="28">
        <v>3170.65</v>
      </c>
      <c r="D17" s="37">
        <v>3162.1166666666668</v>
      </c>
      <c r="E17" s="37">
        <v>3114.5333333333338</v>
      </c>
      <c r="F17" s="37">
        <v>3058.416666666667</v>
      </c>
      <c r="G17" s="37">
        <v>3010.8333333333339</v>
      </c>
      <c r="H17" s="37">
        <v>3218.2333333333336</v>
      </c>
      <c r="I17" s="37">
        <v>3265.8166666666666</v>
      </c>
      <c r="J17" s="37">
        <v>3321.9333333333334</v>
      </c>
      <c r="K17" s="28">
        <v>3209.7</v>
      </c>
      <c r="L17" s="28">
        <v>3106</v>
      </c>
      <c r="M17" s="28">
        <v>5.1928299999999998</v>
      </c>
      <c r="N17" s="1"/>
      <c r="O17" s="1"/>
    </row>
    <row r="18" spans="1:15" ht="12.75" customHeight="1">
      <c r="A18" s="53">
        <v>9</v>
      </c>
      <c r="B18" s="28" t="s">
        <v>43</v>
      </c>
      <c r="C18" s="28">
        <v>2285.5</v>
      </c>
      <c r="D18" s="37">
        <v>2289.7333333333331</v>
      </c>
      <c r="E18" s="37">
        <v>2273.3166666666662</v>
      </c>
      <c r="F18" s="37">
        <v>2261.1333333333332</v>
      </c>
      <c r="G18" s="37">
        <v>2244.7166666666662</v>
      </c>
      <c r="H18" s="37">
        <v>2301.9166666666661</v>
      </c>
      <c r="I18" s="37">
        <v>2318.333333333333</v>
      </c>
      <c r="J18" s="37">
        <v>2330.516666666666</v>
      </c>
      <c r="K18" s="28">
        <v>2306.15</v>
      </c>
      <c r="L18" s="28">
        <v>2277.5500000000002</v>
      </c>
      <c r="M18" s="28">
        <v>5.8219700000000003</v>
      </c>
      <c r="N18" s="1"/>
      <c r="O18" s="1"/>
    </row>
    <row r="19" spans="1:15" ht="12.75" customHeight="1">
      <c r="A19" s="53">
        <v>10</v>
      </c>
      <c r="B19" s="28" t="s">
        <v>59</v>
      </c>
      <c r="C19" s="55">
        <v>641.4</v>
      </c>
      <c r="D19" s="37">
        <v>645.81666666666661</v>
      </c>
      <c r="E19" s="37">
        <v>632.83333333333326</v>
      </c>
      <c r="F19" s="37">
        <v>624.26666666666665</v>
      </c>
      <c r="G19" s="37">
        <v>611.2833333333333</v>
      </c>
      <c r="H19" s="37">
        <v>654.38333333333321</v>
      </c>
      <c r="I19" s="37">
        <v>667.36666666666656</v>
      </c>
      <c r="J19" s="37">
        <v>675.93333333333317</v>
      </c>
      <c r="K19" s="28">
        <v>658.8</v>
      </c>
      <c r="L19" s="28">
        <v>637.25</v>
      </c>
      <c r="M19" s="28">
        <v>11.23235</v>
      </c>
      <c r="N19" s="1"/>
      <c r="O19" s="1"/>
    </row>
    <row r="20" spans="1:15" ht="12.75" customHeight="1">
      <c r="A20" s="53">
        <v>11</v>
      </c>
      <c r="B20" s="28" t="s">
        <v>237</v>
      </c>
      <c r="C20" s="28">
        <v>18577.05</v>
      </c>
      <c r="D20" s="37">
        <v>18690.350000000002</v>
      </c>
      <c r="E20" s="37">
        <v>18430.700000000004</v>
      </c>
      <c r="F20" s="37">
        <v>18284.350000000002</v>
      </c>
      <c r="G20" s="37">
        <v>18024.700000000004</v>
      </c>
      <c r="H20" s="37">
        <v>18836.700000000004</v>
      </c>
      <c r="I20" s="37">
        <v>19096.350000000006</v>
      </c>
      <c r="J20" s="37">
        <v>19242.700000000004</v>
      </c>
      <c r="K20" s="28">
        <v>18950</v>
      </c>
      <c r="L20" s="28">
        <v>18544</v>
      </c>
      <c r="M20" s="28">
        <v>0.10868</v>
      </c>
      <c r="N20" s="1"/>
      <c r="O20" s="1"/>
    </row>
    <row r="21" spans="1:15" ht="12.75" customHeight="1">
      <c r="A21" s="53">
        <v>12</v>
      </c>
      <c r="B21" s="28" t="s">
        <v>45</v>
      </c>
      <c r="C21" s="28">
        <v>3139.55</v>
      </c>
      <c r="D21" s="37">
        <v>3130.1666666666665</v>
      </c>
      <c r="E21" s="37">
        <v>3087.3833333333332</v>
      </c>
      <c r="F21" s="37">
        <v>3035.2166666666667</v>
      </c>
      <c r="G21" s="37">
        <v>2992.4333333333334</v>
      </c>
      <c r="H21" s="37">
        <v>3182.333333333333</v>
      </c>
      <c r="I21" s="37">
        <v>3225.1166666666668</v>
      </c>
      <c r="J21" s="37">
        <v>3277.2833333333328</v>
      </c>
      <c r="K21" s="28">
        <v>3172.95</v>
      </c>
      <c r="L21" s="28">
        <v>3078</v>
      </c>
      <c r="M21" s="28">
        <v>28.976019999999998</v>
      </c>
      <c r="N21" s="1"/>
      <c r="O21" s="1"/>
    </row>
    <row r="22" spans="1:15" ht="12.75" customHeight="1">
      <c r="A22" s="53">
        <v>13</v>
      </c>
      <c r="B22" s="28" t="s">
        <v>238</v>
      </c>
      <c r="C22" s="28">
        <v>2392.75</v>
      </c>
      <c r="D22" s="37">
        <v>2399.5</v>
      </c>
      <c r="E22" s="37">
        <v>2369.3000000000002</v>
      </c>
      <c r="F22" s="37">
        <v>2345.8500000000004</v>
      </c>
      <c r="G22" s="37">
        <v>2315.6500000000005</v>
      </c>
      <c r="H22" s="37">
        <v>2422.9499999999998</v>
      </c>
      <c r="I22" s="37">
        <v>2453.1499999999996</v>
      </c>
      <c r="J22" s="37">
        <v>2476.5999999999995</v>
      </c>
      <c r="K22" s="28">
        <v>2429.6999999999998</v>
      </c>
      <c r="L22" s="28">
        <v>2376.0500000000002</v>
      </c>
      <c r="M22" s="28">
        <v>13.850379999999999</v>
      </c>
      <c r="N22" s="1"/>
      <c r="O22" s="1"/>
    </row>
    <row r="23" spans="1:15" ht="12.75" customHeight="1">
      <c r="A23" s="53">
        <v>14</v>
      </c>
      <c r="B23" s="28" t="s">
        <v>46</v>
      </c>
      <c r="C23" s="28">
        <v>837.7</v>
      </c>
      <c r="D23" s="37">
        <v>833.44999999999993</v>
      </c>
      <c r="E23" s="37">
        <v>821.89999999999986</v>
      </c>
      <c r="F23" s="37">
        <v>806.09999999999991</v>
      </c>
      <c r="G23" s="37">
        <v>794.54999999999984</v>
      </c>
      <c r="H23" s="37">
        <v>849.24999999999989</v>
      </c>
      <c r="I23" s="37">
        <v>860.79999999999984</v>
      </c>
      <c r="J23" s="37">
        <v>876.59999999999991</v>
      </c>
      <c r="K23" s="28">
        <v>845</v>
      </c>
      <c r="L23" s="28">
        <v>817.65</v>
      </c>
      <c r="M23" s="28">
        <v>85.131129999999999</v>
      </c>
      <c r="N23" s="1"/>
      <c r="O23" s="1"/>
    </row>
    <row r="24" spans="1:15" ht="12.75" customHeight="1">
      <c r="A24" s="53">
        <v>15</v>
      </c>
      <c r="B24" s="28" t="s">
        <v>239</v>
      </c>
      <c r="C24" s="28">
        <v>3459.65</v>
      </c>
      <c r="D24" s="37">
        <v>3432.3833333333332</v>
      </c>
      <c r="E24" s="37">
        <v>3392.7666666666664</v>
      </c>
      <c r="F24" s="37">
        <v>3325.8833333333332</v>
      </c>
      <c r="G24" s="37">
        <v>3286.2666666666664</v>
      </c>
      <c r="H24" s="37">
        <v>3499.2666666666664</v>
      </c>
      <c r="I24" s="37">
        <v>3538.8833333333332</v>
      </c>
      <c r="J24" s="37">
        <v>3605.7666666666664</v>
      </c>
      <c r="K24" s="28">
        <v>3472</v>
      </c>
      <c r="L24" s="28">
        <v>3365.5</v>
      </c>
      <c r="M24" s="28">
        <v>5.0472900000000003</v>
      </c>
      <c r="N24" s="1"/>
      <c r="O24" s="1"/>
    </row>
    <row r="25" spans="1:15" ht="12.75" customHeight="1">
      <c r="A25" s="53">
        <v>16</v>
      </c>
      <c r="B25" s="28" t="s">
        <v>240</v>
      </c>
      <c r="C25" s="28">
        <v>3751.2</v>
      </c>
      <c r="D25" s="37">
        <v>3752.1</v>
      </c>
      <c r="E25" s="37">
        <v>3719.2</v>
      </c>
      <c r="F25" s="37">
        <v>3687.2</v>
      </c>
      <c r="G25" s="37">
        <v>3654.2999999999997</v>
      </c>
      <c r="H25" s="37">
        <v>3784.1</v>
      </c>
      <c r="I25" s="37">
        <v>3817.0000000000005</v>
      </c>
      <c r="J25" s="37">
        <v>3849</v>
      </c>
      <c r="K25" s="28">
        <v>3785</v>
      </c>
      <c r="L25" s="28">
        <v>3720.1</v>
      </c>
      <c r="M25" s="28">
        <v>2.87276</v>
      </c>
      <c r="N25" s="1"/>
      <c r="O25" s="1"/>
    </row>
    <row r="26" spans="1:15" ht="12.75" customHeight="1">
      <c r="A26" s="53">
        <v>17</v>
      </c>
      <c r="B26" s="28" t="s">
        <v>241</v>
      </c>
      <c r="C26" s="28">
        <v>116.1</v>
      </c>
      <c r="D26" s="37">
        <v>115.60000000000001</v>
      </c>
      <c r="E26" s="37">
        <v>114.70000000000002</v>
      </c>
      <c r="F26" s="37">
        <v>113.30000000000001</v>
      </c>
      <c r="G26" s="37">
        <v>112.40000000000002</v>
      </c>
      <c r="H26" s="37">
        <v>117.00000000000001</v>
      </c>
      <c r="I26" s="37">
        <v>117.90000000000002</v>
      </c>
      <c r="J26" s="37">
        <v>119.30000000000001</v>
      </c>
      <c r="K26" s="28">
        <v>116.5</v>
      </c>
      <c r="L26" s="28">
        <v>114.2</v>
      </c>
      <c r="M26" s="28">
        <v>48.697850000000003</v>
      </c>
      <c r="N26" s="1"/>
      <c r="O26" s="1"/>
    </row>
    <row r="27" spans="1:15" ht="12.75" customHeight="1">
      <c r="A27" s="53">
        <v>18</v>
      </c>
      <c r="B27" s="28" t="s">
        <v>41</v>
      </c>
      <c r="C27" s="28">
        <v>305.2</v>
      </c>
      <c r="D27" s="37">
        <v>304.55</v>
      </c>
      <c r="E27" s="37">
        <v>300.90000000000003</v>
      </c>
      <c r="F27" s="37">
        <v>296.60000000000002</v>
      </c>
      <c r="G27" s="37">
        <v>292.95000000000005</v>
      </c>
      <c r="H27" s="37">
        <v>308.85000000000002</v>
      </c>
      <c r="I27" s="37">
        <v>312.5</v>
      </c>
      <c r="J27" s="37">
        <v>316.8</v>
      </c>
      <c r="K27" s="28">
        <v>308.2</v>
      </c>
      <c r="L27" s="28">
        <v>300.25</v>
      </c>
      <c r="M27" s="28">
        <v>36.520989999999998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651</v>
      </c>
      <c r="D28" s="37">
        <v>653.16666666666663</v>
      </c>
      <c r="E28" s="37">
        <v>646.33333333333326</v>
      </c>
      <c r="F28" s="37">
        <v>641.66666666666663</v>
      </c>
      <c r="G28" s="37">
        <v>634.83333333333326</v>
      </c>
      <c r="H28" s="37">
        <v>657.83333333333326</v>
      </c>
      <c r="I28" s="37">
        <v>664.66666666666652</v>
      </c>
      <c r="J28" s="37">
        <v>669.33333333333326</v>
      </c>
      <c r="K28" s="28">
        <v>660</v>
      </c>
      <c r="L28" s="28">
        <v>648.5</v>
      </c>
      <c r="M28" s="28">
        <v>0.55703000000000003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2910.05</v>
      </c>
      <c r="D29" s="37">
        <v>2917.6666666666665</v>
      </c>
      <c r="E29" s="37">
        <v>2897.3833333333332</v>
      </c>
      <c r="F29" s="37">
        <v>2884.7166666666667</v>
      </c>
      <c r="G29" s="37">
        <v>2864.4333333333334</v>
      </c>
      <c r="H29" s="37">
        <v>2930.333333333333</v>
      </c>
      <c r="I29" s="37">
        <v>2950.6166666666668</v>
      </c>
      <c r="J29" s="37">
        <v>2963.2833333333328</v>
      </c>
      <c r="K29" s="28">
        <v>2937.95</v>
      </c>
      <c r="L29" s="28">
        <v>2905</v>
      </c>
      <c r="M29" s="28">
        <v>0.40290999999999999</v>
      </c>
      <c r="N29" s="1"/>
      <c r="O29" s="1"/>
    </row>
    <row r="30" spans="1:15" ht="12.75" customHeight="1">
      <c r="A30" s="53">
        <v>21</v>
      </c>
      <c r="B30" s="28" t="s">
        <v>51</v>
      </c>
      <c r="C30" s="28">
        <v>402.85</v>
      </c>
      <c r="D30" s="37">
        <v>400.58333333333331</v>
      </c>
      <c r="E30" s="37">
        <v>394.46666666666664</v>
      </c>
      <c r="F30" s="37">
        <v>386.08333333333331</v>
      </c>
      <c r="G30" s="37">
        <v>379.96666666666664</v>
      </c>
      <c r="H30" s="37">
        <v>408.96666666666664</v>
      </c>
      <c r="I30" s="37">
        <v>415.08333333333331</v>
      </c>
      <c r="J30" s="37">
        <v>423.46666666666664</v>
      </c>
      <c r="K30" s="28">
        <v>406.7</v>
      </c>
      <c r="L30" s="28">
        <v>392.2</v>
      </c>
      <c r="M30" s="28">
        <v>132.59854999999999</v>
      </c>
      <c r="N30" s="1"/>
      <c r="O30" s="1"/>
    </row>
    <row r="31" spans="1:15" ht="12.75" customHeight="1">
      <c r="A31" s="53">
        <v>22</v>
      </c>
      <c r="B31" s="28" t="s">
        <v>53</v>
      </c>
      <c r="C31" s="28">
        <v>4215.25</v>
      </c>
      <c r="D31" s="37">
        <v>4202.4000000000005</v>
      </c>
      <c r="E31" s="37">
        <v>4169.0500000000011</v>
      </c>
      <c r="F31" s="37">
        <v>4122.8500000000004</v>
      </c>
      <c r="G31" s="37">
        <v>4089.5000000000009</v>
      </c>
      <c r="H31" s="37">
        <v>4248.6000000000013</v>
      </c>
      <c r="I31" s="37">
        <v>4281.9500000000016</v>
      </c>
      <c r="J31" s="37">
        <v>4328.1500000000015</v>
      </c>
      <c r="K31" s="28">
        <v>4235.75</v>
      </c>
      <c r="L31" s="28">
        <v>4156.2</v>
      </c>
      <c r="M31" s="28">
        <v>3.4245199999999998</v>
      </c>
      <c r="N31" s="1"/>
      <c r="O31" s="1"/>
    </row>
    <row r="32" spans="1:15" ht="12.75" customHeight="1">
      <c r="A32" s="53">
        <v>23</v>
      </c>
      <c r="B32" s="28" t="s">
        <v>54</v>
      </c>
      <c r="C32" s="28">
        <v>245.3</v>
      </c>
      <c r="D32" s="37">
        <v>246.83333333333334</v>
      </c>
      <c r="E32" s="37">
        <v>243.4666666666667</v>
      </c>
      <c r="F32" s="37">
        <v>241.63333333333335</v>
      </c>
      <c r="G32" s="37">
        <v>238.26666666666671</v>
      </c>
      <c r="H32" s="37">
        <v>248.66666666666669</v>
      </c>
      <c r="I32" s="37">
        <v>252.0333333333333</v>
      </c>
      <c r="J32" s="37">
        <v>253.86666666666667</v>
      </c>
      <c r="K32" s="28">
        <v>250.2</v>
      </c>
      <c r="L32" s="28">
        <v>245</v>
      </c>
      <c r="M32" s="28">
        <v>15.020770000000001</v>
      </c>
      <c r="N32" s="1"/>
      <c r="O32" s="1"/>
    </row>
    <row r="33" spans="1:15" ht="12.75" customHeight="1">
      <c r="A33" s="53">
        <v>24</v>
      </c>
      <c r="B33" s="28" t="s">
        <v>55</v>
      </c>
      <c r="C33" s="28">
        <v>149.5</v>
      </c>
      <c r="D33" s="37">
        <v>149.96666666666667</v>
      </c>
      <c r="E33" s="37">
        <v>148.03333333333333</v>
      </c>
      <c r="F33" s="37">
        <v>146.56666666666666</v>
      </c>
      <c r="G33" s="37">
        <v>144.63333333333333</v>
      </c>
      <c r="H33" s="37">
        <v>151.43333333333334</v>
      </c>
      <c r="I33" s="37">
        <v>153.36666666666667</v>
      </c>
      <c r="J33" s="37">
        <v>154.83333333333334</v>
      </c>
      <c r="K33" s="28">
        <v>151.9</v>
      </c>
      <c r="L33" s="28">
        <v>148.5</v>
      </c>
      <c r="M33" s="28">
        <v>126.36827</v>
      </c>
      <c r="N33" s="1"/>
      <c r="O33" s="1"/>
    </row>
    <row r="34" spans="1:15" ht="12.75" customHeight="1">
      <c r="A34" s="53">
        <v>25</v>
      </c>
      <c r="B34" s="28" t="s">
        <v>57</v>
      </c>
      <c r="C34" s="28">
        <v>3323.55</v>
      </c>
      <c r="D34" s="37">
        <v>3337.9</v>
      </c>
      <c r="E34" s="37">
        <v>3291.3</v>
      </c>
      <c r="F34" s="37">
        <v>3259.05</v>
      </c>
      <c r="G34" s="37">
        <v>3212.4500000000003</v>
      </c>
      <c r="H34" s="37">
        <v>3370.15</v>
      </c>
      <c r="I34" s="37">
        <v>3416.7499999999995</v>
      </c>
      <c r="J34" s="37">
        <v>3449</v>
      </c>
      <c r="K34" s="28">
        <v>3384.5</v>
      </c>
      <c r="L34" s="28">
        <v>3305.65</v>
      </c>
      <c r="M34" s="28">
        <v>13.84783</v>
      </c>
      <c r="N34" s="1"/>
      <c r="O34" s="1"/>
    </row>
    <row r="35" spans="1:15" ht="12.75" customHeight="1">
      <c r="A35" s="53">
        <v>26</v>
      </c>
      <c r="B35" s="28" t="s">
        <v>302</v>
      </c>
      <c r="C35" s="28">
        <v>2108.6999999999998</v>
      </c>
      <c r="D35" s="37">
        <v>2114.5666666666666</v>
      </c>
      <c r="E35" s="37">
        <v>2091.1333333333332</v>
      </c>
      <c r="F35" s="37">
        <v>2073.5666666666666</v>
      </c>
      <c r="G35" s="37">
        <v>2050.1333333333332</v>
      </c>
      <c r="H35" s="37">
        <v>2132.1333333333332</v>
      </c>
      <c r="I35" s="37">
        <v>2155.5666666666666</v>
      </c>
      <c r="J35" s="37">
        <v>2173.1333333333332</v>
      </c>
      <c r="K35" s="28">
        <v>2138</v>
      </c>
      <c r="L35" s="28">
        <v>2097</v>
      </c>
      <c r="M35" s="28">
        <v>1.3847400000000001</v>
      </c>
      <c r="N35" s="1"/>
      <c r="O35" s="1"/>
    </row>
    <row r="36" spans="1:15" ht="12.75" customHeight="1">
      <c r="A36" s="53">
        <v>27</v>
      </c>
      <c r="B36" s="28" t="s">
        <v>60</v>
      </c>
      <c r="C36" s="28">
        <v>549.85</v>
      </c>
      <c r="D36" s="37">
        <v>552.31666666666672</v>
      </c>
      <c r="E36" s="37">
        <v>546.03333333333342</v>
      </c>
      <c r="F36" s="37">
        <v>542.2166666666667</v>
      </c>
      <c r="G36" s="37">
        <v>535.93333333333339</v>
      </c>
      <c r="H36" s="37">
        <v>556.13333333333344</v>
      </c>
      <c r="I36" s="37">
        <v>562.41666666666674</v>
      </c>
      <c r="J36" s="37">
        <v>566.23333333333346</v>
      </c>
      <c r="K36" s="28">
        <v>558.6</v>
      </c>
      <c r="L36" s="28">
        <v>548.5</v>
      </c>
      <c r="M36" s="28">
        <v>10.068350000000001</v>
      </c>
      <c r="N36" s="1"/>
      <c r="O36" s="1"/>
    </row>
    <row r="37" spans="1:15" ht="12.75" customHeight="1">
      <c r="A37" s="53">
        <v>28</v>
      </c>
      <c r="B37" s="28" t="s">
        <v>243</v>
      </c>
      <c r="C37" s="28">
        <v>4409.6499999999996</v>
      </c>
      <c r="D37" s="37">
        <v>4398.0666666666666</v>
      </c>
      <c r="E37" s="37">
        <v>4381.6333333333332</v>
      </c>
      <c r="F37" s="37">
        <v>4353.6166666666668</v>
      </c>
      <c r="G37" s="37">
        <v>4337.1833333333334</v>
      </c>
      <c r="H37" s="37">
        <v>4426.083333333333</v>
      </c>
      <c r="I37" s="37">
        <v>4442.5166666666655</v>
      </c>
      <c r="J37" s="37">
        <v>4470.5333333333328</v>
      </c>
      <c r="K37" s="28">
        <v>4414.5</v>
      </c>
      <c r="L37" s="28">
        <v>4370.05</v>
      </c>
      <c r="M37" s="28">
        <v>2.02948</v>
      </c>
      <c r="N37" s="1"/>
      <c r="O37" s="1"/>
    </row>
    <row r="38" spans="1:15" ht="12.75" customHeight="1">
      <c r="A38" s="53">
        <v>29</v>
      </c>
      <c r="B38" s="28" t="s">
        <v>61</v>
      </c>
      <c r="C38" s="28">
        <v>744.9</v>
      </c>
      <c r="D38" s="37">
        <v>747.06666666666661</v>
      </c>
      <c r="E38" s="37">
        <v>739.13333333333321</v>
      </c>
      <c r="F38" s="37">
        <v>733.36666666666656</v>
      </c>
      <c r="G38" s="37">
        <v>725.43333333333317</v>
      </c>
      <c r="H38" s="37">
        <v>752.83333333333326</v>
      </c>
      <c r="I38" s="37">
        <v>760.76666666666665</v>
      </c>
      <c r="J38" s="37">
        <v>766.5333333333333</v>
      </c>
      <c r="K38" s="28">
        <v>755</v>
      </c>
      <c r="L38" s="28">
        <v>741.3</v>
      </c>
      <c r="M38" s="28">
        <v>46.137129999999999</v>
      </c>
      <c r="N38" s="1"/>
      <c r="O38" s="1"/>
    </row>
    <row r="39" spans="1:15" ht="12.75" customHeight="1">
      <c r="A39" s="53">
        <v>30</v>
      </c>
      <c r="B39" s="28" t="s">
        <v>62</v>
      </c>
      <c r="C39" s="28">
        <v>4054.4</v>
      </c>
      <c r="D39" s="37">
        <v>4073.4</v>
      </c>
      <c r="E39" s="37">
        <v>4022.45</v>
      </c>
      <c r="F39" s="37">
        <v>3990.4999999999995</v>
      </c>
      <c r="G39" s="37">
        <v>3939.5499999999993</v>
      </c>
      <c r="H39" s="37">
        <v>4105.3500000000004</v>
      </c>
      <c r="I39" s="37">
        <v>4156.3</v>
      </c>
      <c r="J39" s="37">
        <v>4188.2500000000009</v>
      </c>
      <c r="K39" s="28">
        <v>4124.3500000000004</v>
      </c>
      <c r="L39" s="28">
        <v>4041.45</v>
      </c>
      <c r="M39" s="28">
        <v>4.5356100000000001</v>
      </c>
      <c r="N39" s="1"/>
      <c r="O39" s="1"/>
    </row>
    <row r="40" spans="1:15" ht="12.75" customHeight="1">
      <c r="A40" s="53">
        <v>31</v>
      </c>
      <c r="B40" s="28" t="s">
        <v>65</v>
      </c>
      <c r="C40" s="28">
        <v>7062.1</v>
      </c>
      <c r="D40" s="37">
        <v>7076.4333333333334</v>
      </c>
      <c r="E40" s="37">
        <v>7011.3666666666668</v>
      </c>
      <c r="F40" s="37">
        <v>6960.6333333333332</v>
      </c>
      <c r="G40" s="37">
        <v>6895.5666666666666</v>
      </c>
      <c r="H40" s="37">
        <v>7127.166666666667</v>
      </c>
      <c r="I40" s="37">
        <v>7192.2333333333345</v>
      </c>
      <c r="J40" s="37">
        <v>7242.9666666666672</v>
      </c>
      <c r="K40" s="28">
        <v>7141.5</v>
      </c>
      <c r="L40" s="28">
        <v>7025.7</v>
      </c>
      <c r="M40" s="28">
        <v>7.5913899999999996</v>
      </c>
      <c r="N40" s="1"/>
      <c r="O40" s="1"/>
    </row>
    <row r="41" spans="1:15" ht="12.75" customHeight="1">
      <c r="A41" s="53">
        <v>32</v>
      </c>
      <c r="B41" s="28" t="s">
        <v>64</v>
      </c>
      <c r="C41" s="28">
        <v>16286</v>
      </c>
      <c r="D41" s="37">
        <v>16349.633333333333</v>
      </c>
      <c r="E41" s="37">
        <v>16192.716666666667</v>
      </c>
      <c r="F41" s="37">
        <v>16099.433333333334</v>
      </c>
      <c r="G41" s="37">
        <v>15942.516666666668</v>
      </c>
      <c r="H41" s="37">
        <v>16442.916666666664</v>
      </c>
      <c r="I41" s="37">
        <v>16599.833333333336</v>
      </c>
      <c r="J41" s="37">
        <v>16693.116666666665</v>
      </c>
      <c r="K41" s="28">
        <v>16506.55</v>
      </c>
      <c r="L41" s="28">
        <v>16256.35</v>
      </c>
      <c r="M41" s="28">
        <v>2.07178</v>
      </c>
      <c r="N41" s="1"/>
      <c r="O41" s="1"/>
    </row>
    <row r="42" spans="1:15" ht="12.75" customHeight="1">
      <c r="A42" s="53">
        <v>33</v>
      </c>
      <c r="B42" s="28" t="s">
        <v>244</v>
      </c>
      <c r="C42" s="28">
        <v>5413.25</v>
      </c>
      <c r="D42" s="37">
        <v>5429.083333333333</v>
      </c>
      <c r="E42" s="37">
        <v>5385.1666666666661</v>
      </c>
      <c r="F42" s="37">
        <v>5357.083333333333</v>
      </c>
      <c r="G42" s="37">
        <v>5313.1666666666661</v>
      </c>
      <c r="H42" s="37">
        <v>5457.1666666666661</v>
      </c>
      <c r="I42" s="37">
        <v>5501.0833333333321</v>
      </c>
      <c r="J42" s="37">
        <v>5529.1666666666661</v>
      </c>
      <c r="K42" s="28">
        <v>5473</v>
      </c>
      <c r="L42" s="28">
        <v>5401</v>
      </c>
      <c r="M42" s="28">
        <v>0.15064</v>
      </c>
      <c r="N42" s="1"/>
      <c r="O42" s="1"/>
    </row>
    <row r="43" spans="1:15" ht="12.75" customHeight="1">
      <c r="A43" s="53">
        <v>34</v>
      </c>
      <c r="B43" s="28" t="s">
        <v>66</v>
      </c>
      <c r="C43" s="28">
        <v>2047.45</v>
      </c>
      <c r="D43" s="37">
        <v>2060.8166666666666</v>
      </c>
      <c r="E43" s="37">
        <v>2028.3833333333332</v>
      </c>
      <c r="F43" s="37">
        <v>2009.3166666666666</v>
      </c>
      <c r="G43" s="37">
        <v>1976.8833333333332</v>
      </c>
      <c r="H43" s="37">
        <v>2079.8833333333332</v>
      </c>
      <c r="I43" s="37">
        <v>2112.3166666666666</v>
      </c>
      <c r="J43" s="37">
        <v>2131.3833333333332</v>
      </c>
      <c r="K43" s="28">
        <v>2093.25</v>
      </c>
      <c r="L43" s="28">
        <v>2041.75</v>
      </c>
      <c r="M43" s="28">
        <v>6.5630800000000002</v>
      </c>
      <c r="N43" s="1"/>
      <c r="O43" s="1"/>
    </row>
    <row r="44" spans="1:15" ht="12.75" customHeight="1">
      <c r="A44" s="53">
        <v>35</v>
      </c>
      <c r="B44" s="28" t="s">
        <v>67</v>
      </c>
      <c r="C44" s="28">
        <v>286.35000000000002</v>
      </c>
      <c r="D44" s="37">
        <v>291.09999999999997</v>
      </c>
      <c r="E44" s="37">
        <v>280.69999999999993</v>
      </c>
      <c r="F44" s="37">
        <v>275.04999999999995</v>
      </c>
      <c r="G44" s="37">
        <v>264.64999999999992</v>
      </c>
      <c r="H44" s="37">
        <v>296.74999999999994</v>
      </c>
      <c r="I44" s="37">
        <v>307.14999999999992</v>
      </c>
      <c r="J44" s="37">
        <v>312.79999999999995</v>
      </c>
      <c r="K44" s="28">
        <v>301.5</v>
      </c>
      <c r="L44" s="28">
        <v>285.45</v>
      </c>
      <c r="M44" s="28">
        <v>106.97320000000001</v>
      </c>
      <c r="N44" s="1"/>
      <c r="O44" s="1"/>
    </row>
    <row r="45" spans="1:15" ht="12.75" customHeight="1">
      <c r="A45" s="53">
        <v>36</v>
      </c>
      <c r="B45" s="28" t="s">
        <v>68</v>
      </c>
      <c r="C45" s="28">
        <v>128.30000000000001</v>
      </c>
      <c r="D45" s="37">
        <v>128.05000000000001</v>
      </c>
      <c r="E45" s="37">
        <v>126.55000000000001</v>
      </c>
      <c r="F45" s="37">
        <v>124.8</v>
      </c>
      <c r="G45" s="37">
        <v>123.3</v>
      </c>
      <c r="H45" s="37">
        <v>129.80000000000001</v>
      </c>
      <c r="I45" s="37">
        <v>131.30000000000001</v>
      </c>
      <c r="J45" s="37">
        <v>133.05000000000004</v>
      </c>
      <c r="K45" s="28">
        <v>129.55000000000001</v>
      </c>
      <c r="L45" s="28">
        <v>126.3</v>
      </c>
      <c r="M45" s="28">
        <v>283.27798999999999</v>
      </c>
      <c r="N45" s="1"/>
      <c r="O45" s="1"/>
    </row>
    <row r="46" spans="1:15" ht="12.75" customHeight="1">
      <c r="A46" s="53">
        <v>37</v>
      </c>
      <c r="B46" s="28" t="s">
        <v>245</v>
      </c>
      <c r="C46" s="28">
        <v>51.9</v>
      </c>
      <c r="D46" s="37">
        <v>52.233333333333327</v>
      </c>
      <c r="E46" s="37">
        <v>51.266666666666652</v>
      </c>
      <c r="F46" s="37">
        <v>50.633333333333326</v>
      </c>
      <c r="G46" s="37">
        <v>49.66666666666665</v>
      </c>
      <c r="H46" s="37">
        <v>52.866666666666653</v>
      </c>
      <c r="I46" s="37">
        <v>53.833333333333336</v>
      </c>
      <c r="J46" s="37">
        <v>54.466666666666654</v>
      </c>
      <c r="K46" s="28">
        <v>53.2</v>
      </c>
      <c r="L46" s="28">
        <v>51.6</v>
      </c>
      <c r="M46" s="28">
        <v>48.97072</v>
      </c>
      <c r="N46" s="1"/>
      <c r="O46" s="1"/>
    </row>
    <row r="47" spans="1:15" ht="12.75" customHeight="1">
      <c r="A47" s="53">
        <v>38</v>
      </c>
      <c r="B47" s="28" t="s">
        <v>69</v>
      </c>
      <c r="C47" s="28">
        <v>1870.4</v>
      </c>
      <c r="D47" s="37">
        <v>1878.3166666666666</v>
      </c>
      <c r="E47" s="37">
        <v>1857.6333333333332</v>
      </c>
      <c r="F47" s="37">
        <v>1844.8666666666666</v>
      </c>
      <c r="G47" s="37">
        <v>1824.1833333333332</v>
      </c>
      <c r="H47" s="37">
        <v>1891.0833333333333</v>
      </c>
      <c r="I47" s="37">
        <v>1911.7666666666667</v>
      </c>
      <c r="J47" s="37">
        <v>1924.5333333333333</v>
      </c>
      <c r="K47" s="28">
        <v>1899</v>
      </c>
      <c r="L47" s="28">
        <v>1865.55</v>
      </c>
      <c r="M47" s="28">
        <v>2.2228300000000001</v>
      </c>
      <c r="N47" s="1"/>
      <c r="O47" s="1"/>
    </row>
    <row r="48" spans="1:15" ht="12.75" customHeight="1">
      <c r="A48" s="53">
        <v>39</v>
      </c>
      <c r="B48" s="28" t="s">
        <v>72</v>
      </c>
      <c r="C48" s="28">
        <v>660.15</v>
      </c>
      <c r="D48" s="37">
        <v>660.86666666666667</v>
      </c>
      <c r="E48" s="37">
        <v>655.33333333333337</v>
      </c>
      <c r="F48" s="37">
        <v>650.51666666666665</v>
      </c>
      <c r="G48" s="37">
        <v>644.98333333333335</v>
      </c>
      <c r="H48" s="37">
        <v>665.68333333333339</v>
      </c>
      <c r="I48" s="37">
        <v>671.2166666666667</v>
      </c>
      <c r="J48" s="37">
        <v>676.03333333333342</v>
      </c>
      <c r="K48" s="28">
        <v>666.4</v>
      </c>
      <c r="L48" s="28">
        <v>656.05</v>
      </c>
      <c r="M48" s="28">
        <v>4.3789600000000002</v>
      </c>
      <c r="N48" s="1"/>
      <c r="O48" s="1"/>
    </row>
    <row r="49" spans="1:15" ht="12.75" customHeight="1">
      <c r="A49" s="53">
        <v>40</v>
      </c>
      <c r="B49" s="28" t="s">
        <v>71</v>
      </c>
      <c r="C49" s="28">
        <v>305.35000000000002</v>
      </c>
      <c r="D49" s="37">
        <v>303.58333333333331</v>
      </c>
      <c r="E49" s="37">
        <v>299.26666666666665</v>
      </c>
      <c r="F49" s="37">
        <v>293.18333333333334</v>
      </c>
      <c r="G49" s="37">
        <v>288.86666666666667</v>
      </c>
      <c r="H49" s="37">
        <v>309.66666666666663</v>
      </c>
      <c r="I49" s="37">
        <v>313.98333333333335</v>
      </c>
      <c r="J49" s="37">
        <v>320.06666666666661</v>
      </c>
      <c r="K49" s="28">
        <v>307.89999999999998</v>
      </c>
      <c r="L49" s="28">
        <v>297.5</v>
      </c>
      <c r="M49" s="28">
        <v>104.48356</v>
      </c>
      <c r="N49" s="1"/>
      <c r="O49" s="1"/>
    </row>
    <row r="50" spans="1:15" ht="12.75" customHeight="1">
      <c r="A50" s="53">
        <v>41</v>
      </c>
      <c r="B50" s="28" t="s">
        <v>73</v>
      </c>
      <c r="C50" s="28">
        <v>732.8</v>
      </c>
      <c r="D50" s="37">
        <v>734.26666666666677</v>
      </c>
      <c r="E50" s="37">
        <v>728.53333333333353</v>
      </c>
      <c r="F50" s="37">
        <v>724.26666666666677</v>
      </c>
      <c r="G50" s="37">
        <v>718.53333333333353</v>
      </c>
      <c r="H50" s="37">
        <v>738.53333333333353</v>
      </c>
      <c r="I50" s="37">
        <v>744.26666666666688</v>
      </c>
      <c r="J50" s="37">
        <v>748.53333333333353</v>
      </c>
      <c r="K50" s="28">
        <v>740</v>
      </c>
      <c r="L50" s="28">
        <v>730</v>
      </c>
      <c r="M50" s="28">
        <v>7.2259900000000004</v>
      </c>
      <c r="N50" s="1"/>
      <c r="O50" s="1"/>
    </row>
    <row r="51" spans="1:15" ht="12.75" customHeight="1">
      <c r="A51" s="53">
        <v>42</v>
      </c>
      <c r="B51" s="28" t="s">
        <v>76</v>
      </c>
      <c r="C51" s="28">
        <v>57.85</v>
      </c>
      <c r="D51" s="37">
        <v>58.033333333333331</v>
      </c>
      <c r="E51" s="37">
        <v>57.316666666666663</v>
      </c>
      <c r="F51" s="37">
        <v>56.783333333333331</v>
      </c>
      <c r="G51" s="37">
        <v>56.066666666666663</v>
      </c>
      <c r="H51" s="37">
        <v>58.566666666666663</v>
      </c>
      <c r="I51" s="37">
        <v>59.283333333333331</v>
      </c>
      <c r="J51" s="37">
        <v>59.816666666666663</v>
      </c>
      <c r="K51" s="28">
        <v>58.75</v>
      </c>
      <c r="L51" s="28">
        <v>57.5</v>
      </c>
      <c r="M51" s="28">
        <v>353.82648999999998</v>
      </c>
      <c r="N51" s="1"/>
      <c r="O51" s="1"/>
    </row>
    <row r="52" spans="1:15" ht="12.75" customHeight="1">
      <c r="A52" s="53">
        <v>43</v>
      </c>
      <c r="B52" s="28" t="s">
        <v>80</v>
      </c>
      <c r="C52" s="28">
        <v>329.1</v>
      </c>
      <c r="D52" s="37">
        <v>330.43333333333334</v>
      </c>
      <c r="E52" s="37">
        <v>326.9666666666667</v>
      </c>
      <c r="F52" s="37">
        <v>324.83333333333337</v>
      </c>
      <c r="G52" s="37">
        <v>321.36666666666673</v>
      </c>
      <c r="H52" s="37">
        <v>332.56666666666666</v>
      </c>
      <c r="I52" s="37">
        <v>336.03333333333325</v>
      </c>
      <c r="J52" s="37">
        <v>338.16666666666663</v>
      </c>
      <c r="K52" s="28">
        <v>333.9</v>
      </c>
      <c r="L52" s="28">
        <v>328.3</v>
      </c>
      <c r="M52" s="28">
        <v>20.637319999999999</v>
      </c>
      <c r="N52" s="1"/>
      <c r="O52" s="1"/>
    </row>
    <row r="53" spans="1:15" ht="12.75" customHeight="1">
      <c r="A53" s="53">
        <v>44</v>
      </c>
      <c r="B53" s="28" t="s">
        <v>75</v>
      </c>
      <c r="C53" s="28">
        <v>730.85</v>
      </c>
      <c r="D53" s="37">
        <v>733.44999999999993</v>
      </c>
      <c r="E53" s="37">
        <v>725.39999999999986</v>
      </c>
      <c r="F53" s="37">
        <v>719.94999999999993</v>
      </c>
      <c r="G53" s="37">
        <v>711.89999999999986</v>
      </c>
      <c r="H53" s="37">
        <v>738.89999999999986</v>
      </c>
      <c r="I53" s="37">
        <v>746.94999999999982</v>
      </c>
      <c r="J53" s="37">
        <v>752.39999999999986</v>
      </c>
      <c r="K53" s="28">
        <v>741.5</v>
      </c>
      <c r="L53" s="28">
        <v>728</v>
      </c>
      <c r="M53" s="28">
        <v>59.288969999999999</v>
      </c>
      <c r="N53" s="1"/>
      <c r="O53" s="1"/>
    </row>
    <row r="54" spans="1:15" ht="12.75" customHeight="1">
      <c r="A54" s="53">
        <v>45</v>
      </c>
      <c r="B54" s="28" t="s">
        <v>77</v>
      </c>
      <c r="C54" s="28">
        <v>306.75</v>
      </c>
      <c r="D54" s="37">
        <v>307.0333333333333</v>
      </c>
      <c r="E54" s="37">
        <v>305.26666666666659</v>
      </c>
      <c r="F54" s="37">
        <v>303.7833333333333</v>
      </c>
      <c r="G54" s="37">
        <v>302.01666666666659</v>
      </c>
      <c r="H54" s="37">
        <v>308.51666666666659</v>
      </c>
      <c r="I54" s="37">
        <v>310.28333333333325</v>
      </c>
      <c r="J54" s="37">
        <v>311.76666666666659</v>
      </c>
      <c r="K54" s="28">
        <v>308.8</v>
      </c>
      <c r="L54" s="28">
        <v>305.55</v>
      </c>
      <c r="M54" s="28">
        <v>10.749370000000001</v>
      </c>
      <c r="N54" s="1"/>
      <c r="O54" s="1"/>
    </row>
    <row r="55" spans="1:15" ht="12.75" customHeight="1">
      <c r="A55" s="53">
        <v>46</v>
      </c>
      <c r="B55" s="28" t="s">
        <v>78</v>
      </c>
      <c r="C55" s="28">
        <v>17252.150000000001</v>
      </c>
      <c r="D55" s="37">
        <v>17292.516666666666</v>
      </c>
      <c r="E55" s="37">
        <v>17159.633333333331</v>
      </c>
      <c r="F55" s="37">
        <v>17067.116666666665</v>
      </c>
      <c r="G55" s="37">
        <v>16934.23333333333</v>
      </c>
      <c r="H55" s="37">
        <v>17385.033333333333</v>
      </c>
      <c r="I55" s="37">
        <v>17517.916666666672</v>
      </c>
      <c r="J55" s="37">
        <v>17610.433333333334</v>
      </c>
      <c r="K55" s="28">
        <v>17425.400000000001</v>
      </c>
      <c r="L55" s="28">
        <v>17200</v>
      </c>
      <c r="M55" s="28">
        <v>0.28888000000000003</v>
      </c>
      <c r="N55" s="1"/>
      <c r="O55" s="1"/>
    </row>
    <row r="56" spans="1:15" ht="12.75" customHeight="1">
      <c r="A56" s="53">
        <v>47</v>
      </c>
      <c r="B56" s="28" t="s">
        <v>81</v>
      </c>
      <c r="C56" s="28">
        <v>3650.15</v>
      </c>
      <c r="D56" s="37">
        <v>3648.4166666666665</v>
      </c>
      <c r="E56" s="37">
        <v>3628.833333333333</v>
      </c>
      <c r="F56" s="37">
        <v>3607.5166666666664</v>
      </c>
      <c r="G56" s="37">
        <v>3587.9333333333329</v>
      </c>
      <c r="H56" s="37">
        <v>3669.7333333333331</v>
      </c>
      <c r="I56" s="37">
        <v>3689.3166666666662</v>
      </c>
      <c r="J56" s="37">
        <v>3710.6333333333332</v>
      </c>
      <c r="K56" s="28">
        <v>3668</v>
      </c>
      <c r="L56" s="28">
        <v>3627.1</v>
      </c>
      <c r="M56" s="28">
        <v>2.2079599999999999</v>
      </c>
      <c r="N56" s="1"/>
      <c r="O56" s="1"/>
    </row>
    <row r="57" spans="1:15" ht="12.75" customHeight="1">
      <c r="A57" s="53">
        <v>48</v>
      </c>
      <c r="B57" s="28" t="s">
        <v>82</v>
      </c>
      <c r="C57" s="28">
        <v>239.5</v>
      </c>
      <c r="D57" s="37">
        <v>240.93333333333331</v>
      </c>
      <c r="E57" s="37">
        <v>237.31666666666661</v>
      </c>
      <c r="F57" s="37">
        <v>235.1333333333333</v>
      </c>
      <c r="G57" s="37">
        <v>231.51666666666659</v>
      </c>
      <c r="H57" s="37">
        <v>243.11666666666662</v>
      </c>
      <c r="I57" s="37">
        <v>246.73333333333335</v>
      </c>
      <c r="J57" s="37">
        <v>248.91666666666663</v>
      </c>
      <c r="K57" s="28">
        <v>244.55</v>
      </c>
      <c r="L57" s="28">
        <v>238.75</v>
      </c>
      <c r="M57" s="28">
        <v>123.74970999999999</v>
      </c>
      <c r="N57" s="1"/>
      <c r="O57" s="1"/>
    </row>
    <row r="58" spans="1:15" ht="12.75" customHeight="1">
      <c r="A58" s="53">
        <v>49</v>
      </c>
      <c r="B58" s="28" t="s">
        <v>83</v>
      </c>
      <c r="C58" s="28">
        <v>796.2</v>
      </c>
      <c r="D58" s="37">
        <v>793.81666666666661</v>
      </c>
      <c r="E58" s="37">
        <v>789.38333333333321</v>
      </c>
      <c r="F58" s="37">
        <v>782.56666666666661</v>
      </c>
      <c r="G58" s="37">
        <v>778.13333333333321</v>
      </c>
      <c r="H58" s="37">
        <v>800.63333333333321</v>
      </c>
      <c r="I58" s="37">
        <v>805.06666666666661</v>
      </c>
      <c r="J58" s="37">
        <v>811.88333333333321</v>
      </c>
      <c r="K58" s="28">
        <v>798.25</v>
      </c>
      <c r="L58" s="28">
        <v>787</v>
      </c>
      <c r="M58" s="28">
        <v>7.1743399999999999</v>
      </c>
      <c r="N58" s="1"/>
      <c r="O58" s="1"/>
    </row>
    <row r="59" spans="1:15" ht="12.75" customHeight="1">
      <c r="A59" s="53">
        <v>50</v>
      </c>
      <c r="B59" s="28" t="s">
        <v>84</v>
      </c>
      <c r="C59" s="28">
        <v>1020.8</v>
      </c>
      <c r="D59" s="37">
        <v>1025</v>
      </c>
      <c r="E59" s="37">
        <v>1014.3</v>
      </c>
      <c r="F59" s="37">
        <v>1007.8</v>
      </c>
      <c r="G59" s="37">
        <v>997.09999999999991</v>
      </c>
      <c r="H59" s="37">
        <v>1031.5</v>
      </c>
      <c r="I59" s="37">
        <v>1042.1999999999998</v>
      </c>
      <c r="J59" s="37">
        <v>1048.7</v>
      </c>
      <c r="K59" s="28">
        <v>1035.7</v>
      </c>
      <c r="L59" s="28">
        <v>1018.5</v>
      </c>
      <c r="M59" s="28">
        <v>12.640700000000001</v>
      </c>
      <c r="N59" s="1"/>
      <c r="O59" s="1"/>
    </row>
    <row r="60" spans="1:15" ht="12.75" customHeight="1">
      <c r="A60" s="53">
        <v>51</v>
      </c>
      <c r="B60" s="28" t="s">
        <v>835</v>
      </c>
      <c r="C60" s="28">
        <v>1783.9</v>
      </c>
      <c r="D60" s="37">
        <v>1791.75</v>
      </c>
      <c r="E60" s="37">
        <v>1769.15</v>
      </c>
      <c r="F60" s="37">
        <v>1754.4</v>
      </c>
      <c r="G60" s="37">
        <v>1731.8000000000002</v>
      </c>
      <c r="H60" s="37">
        <v>1806.5</v>
      </c>
      <c r="I60" s="37">
        <v>1829.1</v>
      </c>
      <c r="J60" s="37">
        <v>1843.85</v>
      </c>
      <c r="K60" s="28">
        <v>1814.35</v>
      </c>
      <c r="L60" s="28">
        <v>1777</v>
      </c>
      <c r="M60" s="28">
        <v>1.4371100000000001</v>
      </c>
      <c r="N60" s="1"/>
      <c r="O60" s="1"/>
    </row>
    <row r="61" spans="1:15" ht="12.75" customHeight="1">
      <c r="A61" s="53">
        <v>52</v>
      </c>
      <c r="B61" s="28" t="s">
        <v>85</v>
      </c>
      <c r="C61" s="28">
        <v>229.95</v>
      </c>
      <c r="D61" s="37">
        <v>229.48333333333335</v>
      </c>
      <c r="E61" s="37">
        <v>226.9666666666667</v>
      </c>
      <c r="F61" s="37">
        <v>223.98333333333335</v>
      </c>
      <c r="G61" s="37">
        <v>221.4666666666667</v>
      </c>
      <c r="H61" s="37">
        <v>232.4666666666667</v>
      </c>
      <c r="I61" s="37">
        <v>234.98333333333335</v>
      </c>
      <c r="J61" s="37">
        <v>237.9666666666667</v>
      </c>
      <c r="K61" s="28">
        <v>232</v>
      </c>
      <c r="L61" s="28">
        <v>226.5</v>
      </c>
      <c r="M61" s="28">
        <v>126.73156</v>
      </c>
      <c r="N61" s="1"/>
      <c r="O61" s="1"/>
    </row>
    <row r="62" spans="1:15" ht="12.75" customHeight="1">
      <c r="A62" s="53">
        <v>53</v>
      </c>
      <c r="B62" s="28" t="s">
        <v>87</v>
      </c>
      <c r="C62" s="28">
        <v>3661.85</v>
      </c>
      <c r="D62" s="37">
        <v>3686.0333333333333</v>
      </c>
      <c r="E62" s="37">
        <v>3627.0666666666666</v>
      </c>
      <c r="F62" s="37">
        <v>3592.2833333333333</v>
      </c>
      <c r="G62" s="37">
        <v>3533.3166666666666</v>
      </c>
      <c r="H62" s="37">
        <v>3720.8166666666666</v>
      </c>
      <c r="I62" s="37">
        <v>3779.7833333333328</v>
      </c>
      <c r="J62" s="37">
        <v>3814.5666666666666</v>
      </c>
      <c r="K62" s="28">
        <v>3745</v>
      </c>
      <c r="L62" s="28">
        <v>3651.25</v>
      </c>
      <c r="M62" s="28">
        <v>1.75186</v>
      </c>
      <c r="N62" s="1"/>
      <c r="O62" s="1"/>
    </row>
    <row r="63" spans="1:15" ht="12.75" customHeight="1">
      <c r="A63" s="53">
        <v>54</v>
      </c>
      <c r="B63" s="28" t="s">
        <v>88</v>
      </c>
      <c r="C63" s="28">
        <v>1571.25</v>
      </c>
      <c r="D63" s="37">
        <v>1573.7833333333335</v>
      </c>
      <c r="E63" s="37">
        <v>1562.5666666666671</v>
      </c>
      <c r="F63" s="37">
        <v>1553.8833333333334</v>
      </c>
      <c r="G63" s="37">
        <v>1542.666666666667</v>
      </c>
      <c r="H63" s="37">
        <v>1582.4666666666672</v>
      </c>
      <c r="I63" s="37">
        <v>1593.6833333333338</v>
      </c>
      <c r="J63" s="37">
        <v>1602.3666666666672</v>
      </c>
      <c r="K63" s="28">
        <v>1585</v>
      </c>
      <c r="L63" s="28">
        <v>1565.1</v>
      </c>
      <c r="M63" s="28">
        <v>2.0420699999999998</v>
      </c>
      <c r="N63" s="1"/>
      <c r="O63" s="1"/>
    </row>
    <row r="64" spans="1:15" ht="12.75" customHeight="1">
      <c r="A64" s="53">
        <v>55</v>
      </c>
      <c r="B64" s="28" t="s">
        <v>89</v>
      </c>
      <c r="C64" s="28">
        <v>712.65</v>
      </c>
      <c r="D64" s="37">
        <v>711.16666666666663</v>
      </c>
      <c r="E64" s="37">
        <v>702.5333333333333</v>
      </c>
      <c r="F64" s="37">
        <v>692.41666666666663</v>
      </c>
      <c r="G64" s="37">
        <v>683.7833333333333</v>
      </c>
      <c r="H64" s="37">
        <v>721.2833333333333</v>
      </c>
      <c r="I64" s="37">
        <v>729.91666666666674</v>
      </c>
      <c r="J64" s="37">
        <v>740.0333333333333</v>
      </c>
      <c r="K64" s="28">
        <v>719.8</v>
      </c>
      <c r="L64" s="28">
        <v>701.05</v>
      </c>
      <c r="M64" s="28">
        <v>13.29374</v>
      </c>
      <c r="N64" s="1"/>
      <c r="O64" s="1"/>
    </row>
    <row r="65" spans="1:15" ht="12.75" customHeight="1">
      <c r="A65" s="53">
        <v>56</v>
      </c>
      <c r="B65" s="28" t="s">
        <v>90</v>
      </c>
      <c r="C65" s="28">
        <v>1039.1500000000001</v>
      </c>
      <c r="D65" s="37">
        <v>1038.4333333333334</v>
      </c>
      <c r="E65" s="37">
        <v>1016.8666666666668</v>
      </c>
      <c r="F65" s="37">
        <v>994.58333333333337</v>
      </c>
      <c r="G65" s="37">
        <v>973.01666666666677</v>
      </c>
      <c r="H65" s="37">
        <v>1060.7166666666667</v>
      </c>
      <c r="I65" s="37">
        <v>1082.2833333333333</v>
      </c>
      <c r="J65" s="37">
        <v>1104.5666666666668</v>
      </c>
      <c r="K65" s="28">
        <v>1060</v>
      </c>
      <c r="L65" s="28">
        <v>1016.15</v>
      </c>
      <c r="M65" s="28">
        <v>11.06673</v>
      </c>
      <c r="N65" s="1"/>
      <c r="O65" s="1"/>
    </row>
    <row r="66" spans="1:15" ht="12.75" customHeight="1">
      <c r="A66" s="53">
        <v>57</v>
      </c>
      <c r="B66" s="28" t="s">
        <v>249</v>
      </c>
      <c r="C66" s="28">
        <v>414.4</v>
      </c>
      <c r="D66" s="37">
        <v>415.86666666666662</v>
      </c>
      <c r="E66" s="37">
        <v>406.73333333333323</v>
      </c>
      <c r="F66" s="37">
        <v>399.06666666666661</v>
      </c>
      <c r="G66" s="37">
        <v>389.93333333333322</v>
      </c>
      <c r="H66" s="37">
        <v>423.53333333333325</v>
      </c>
      <c r="I66" s="37">
        <v>432.66666666666657</v>
      </c>
      <c r="J66" s="37">
        <v>440.33333333333326</v>
      </c>
      <c r="K66" s="28">
        <v>425</v>
      </c>
      <c r="L66" s="28">
        <v>408.2</v>
      </c>
      <c r="M66" s="28">
        <v>49.322270000000003</v>
      </c>
      <c r="N66" s="1"/>
      <c r="O66" s="1"/>
    </row>
    <row r="67" spans="1:15" ht="12.75" customHeight="1">
      <c r="A67" s="53">
        <v>58</v>
      </c>
      <c r="B67" s="28" t="s">
        <v>92</v>
      </c>
      <c r="C67" s="28">
        <v>1206.5</v>
      </c>
      <c r="D67" s="37">
        <v>1209.5</v>
      </c>
      <c r="E67" s="37">
        <v>1197</v>
      </c>
      <c r="F67" s="37">
        <v>1187.5</v>
      </c>
      <c r="G67" s="37">
        <v>1175</v>
      </c>
      <c r="H67" s="37">
        <v>1219</v>
      </c>
      <c r="I67" s="37">
        <v>1231.5</v>
      </c>
      <c r="J67" s="37">
        <v>1241</v>
      </c>
      <c r="K67" s="28">
        <v>1222</v>
      </c>
      <c r="L67" s="28">
        <v>1200</v>
      </c>
      <c r="M67" s="28">
        <v>3.2255500000000001</v>
      </c>
      <c r="N67" s="1"/>
      <c r="O67" s="1"/>
    </row>
    <row r="68" spans="1:15" ht="12.75" customHeight="1">
      <c r="A68" s="53">
        <v>59</v>
      </c>
      <c r="B68" s="28" t="s">
        <v>97</v>
      </c>
      <c r="C68" s="28">
        <v>380</v>
      </c>
      <c r="D68" s="37">
        <v>380.81666666666661</v>
      </c>
      <c r="E68" s="37">
        <v>377.8333333333332</v>
      </c>
      <c r="F68" s="37">
        <v>375.66666666666657</v>
      </c>
      <c r="G68" s="37">
        <v>372.68333333333317</v>
      </c>
      <c r="H68" s="37">
        <v>382.98333333333323</v>
      </c>
      <c r="I68" s="37">
        <v>385.96666666666658</v>
      </c>
      <c r="J68" s="37">
        <v>388.13333333333327</v>
      </c>
      <c r="K68" s="28">
        <v>383.8</v>
      </c>
      <c r="L68" s="28">
        <v>378.65</v>
      </c>
      <c r="M68" s="28">
        <v>19.810929999999999</v>
      </c>
      <c r="N68" s="1"/>
      <c r="O68" s="1"/>
    </row>
    <row r="69" spans="1:15" ht="12.75" customHeight="1">
      <c r="A69" s="53">
        <v>60</v>
      </c>
      <c r="B69" s="28" t="s">
        <v>93</v>
      </c>
      <c r="C69" s="28">
        <v>572</v>
      </c>
      <c r="D69" s="37">
        <v>574.11666666666667</v>
      </c>
      <c r="E69" s="37">
        <v>565.68333333333339</v>
      </c>
      <c r="F69" s="37">
        <v>559.36666666666667</v>
      </c>
      <c r="G69" s="37">
        <v>550.93333333333339</v>
      </c>
      <c r="H69" s="37">
        <v>580.43333333333339</v>
      </c>
      <c r="I69" s="37">
        <v>588.86666666666656</v>
      </c>
      <c r="J69" s="37">
        <v>595.18333333333339</v>
      </c>
      <c r="K69" s="28">
        <v>582.54999999999995</v>
      </c>
      <c r="L69" s="28">
        <v>567.79999999999995</v>
      </c>
      <c r="M69" s="28">
        <v>23.595040000000001</v>
      </c>
      <c r="N69" s="1"/>
      <c r="O69" s="1"/>
    </row>
    <row r="70" spans="1:15" ht="12.75" customHeight="1">
      <c r="A70" s="53">
        <v>61</v>
      </c>
      <c r="B70" s="28" t="s">
        <v>250</v>
      </c>
      <c r="C70" s="28">
        <v>1531.55</v>
      </c>
      <c r="D70" s="37">
        <v>1538.7</v>
      </c>
      <c r="E70" s="37">
        <v>1519.95</v>
      </c>
      <c r="F70" s="37">
        <v>1508.35</v>
      </c>
      <c r="G70" s="37">
        <v>1489.6</v>
      </c>
      <c r="H70" s="37">
        <v>1550.3000000000002</v>
      </c>
      <c r="I70" s="37">
        <v>1569.0500000000002</v>
      </c>
      <c r="J70" s="37">
        <v>1580.6500000000003</v>
      </c>
      <c r="K70" s="28">
        <v>1557.45</v>
      </c>
      <c r="L70" s="28">
        <v>1527.1</v>
      </c>
      <c r="M70" s="28">
        <v>1.65448</v>
      </c>
      <c r="N70" s="1"/>
      <c r="O70" s="1"/>
    </row>
    <row r="71" spans="1:15" ht="12.75" customHeight="1">
      <c r="A71" s="53">
        <v>62</v>
      </c>
      <c r="B71" s="28" t="s">
        <v>94</v>
      </c>
      <c r="C71" s="28">
        <v>1960.7</v>
      </c>
      <c r="D71" s="37">
        <v>1967.55</v>
      </c>
      <c r="E71" s="37">
        <v>1944.6499999999999</v>
      </c>
      <c r="F71" s="37">
        <v>1928.6</v>
      </c>
      <c r="G71" s="37">
        <v>1905.6999999999998</v>
      </c>
      <c r="H71" s="37">
        <v>1983.6</v>
      </c>
      <c r="I71" s="37">
        <v>2006.5</v>
      </c>
      <c r="J71" s="37">
        <v>2022.55</v>
      </c>
      <c r="K71" s="28">
        <v>1990.45</v>
      </c>
      <c r="L71" s="28">
        <v>1951.5</v>
      </c>
      <c r="M71" s="28">
        <v>7.8507499999999997</v>
      </c>
      <c r="N71" s="1"/>
      <c r="O71" s="1"/>
    </row>
    <row r="72" spans="1:15" ht="12.75" customHeight="1">
      <c r="A72" s="53">
        <v>63</v>
      </c>
      <c r="B72" s="28" t="s">
        <v>95</v>
      </c>
      <c r="C72" s="28">
        <v>3587.5</v>
      </c>
      <c r="D72" s="37">
        <v>3576.4</v>
      </c>
      <c r="E72" s="37">
        <v>3551.1000000000004</v>
      </c>
      <c r="F72" s="37">
        <v>3514.7000000000003</v>
      </c>
      <c r="G72" s="37">
        <v>3489.4000000000005</v>
      </c>
      <c r="H72" s="37">
        <v>3612.8</v>
      </c>
      <c r="I72" s="37">
        <v>3638.1000000000004</v>
      </c>
      <c r="J72" s="37">
        <v>3674.5</v>
      </c>
      <c r="K72" s="28">
        <v>3601.7</v>
      </c>
      <c r="L72" s="28">
        <v>3540</v>
      </c>
      <c r="M72" s="28">
        <v>5.8035600000000001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4073.4</v>
      </c>
      <c r="D73" s="37">
        <v>4101.3166666666666</v>
      </c>
      <c r="E73" s="37">
        <v>4028.083333333333</v>
      </c>
      <c r="F73" s="37">
        <v>3982.7666666666664</v>
      </c>
      <c r="G73" s="37">
        <v>3909.5333333333328</v>
      </c>
      <c r="H73" s="37">
        <v>4146.6333333333332</v>
      </c>
      <c r="I73" s="37">
        <v>4219.8666666666668</v>
      </c>
      <c r="J73" s="37">
        <v>4265.1833333333334</v>
      </c>
      <c r="K73" s="28">
        <v>4174.55</v>
      </c>
      <c r="L73" s="28">
        <v>4056</v>
      </c>
      <c r="M73" s="28">
        <v>3.6792600000000002</v>
      </c>
      <c r="N73" s="1"/>
      <c r="O73" s="1"/>
    </row>
    <row r="74" spans="1:15" ht="12.75" customHeight="1">
      <c r="A74" s="53">
        <v>65</v>
      </c>
      <c r="B74" s="28" t="s">
        <v>143</v>
      </c>
      <c r="C74" s="28">
        <v>2636.7</v>
      </c>
      <c r="D74" s="37">
        <v>2617.2333333333331</v>
      </c>
      <c r="E74" s="37">
        <v>2544.4666666666662</v>
      </c>
      <c r="F74" s="37">
        <v>2452.2333333333331</v>
      </c>
      <c r="G74" s="37">
        <v>2379.4666666666662</v>
      </c>
      <c r="H74" s="37">
        <v>2709.4666666666662</v>
      </c>
      <c r="I74" s="37">
        <v>2782.2333333333336</v>
      </c>
      <c r="J74" s="37">
        <v>2874.4666666666662</v>
      </c>
      <c r="K74" s="28">
        <v>2690</v>
      </c>
      <c r="L74" s="28">
        <v>2525</v>
      </c>
      <c r="M74" s="28">
        <v>3.8229099999999998</v>
      </c>
      <c r="N74" s="1"/>
      <c r="O74" s="1"/>
    </row>
    <row r="75" spans="1:15" ht="12.75" customHeight="1">
      <c r="A75" s="53">
        <v>66</v>
      </c>
      <c r="B75" s="28" t="s">
        <v>98</v>
      </c>
      <c r="C75" s="28">
        <v>4223.3</v>
      </c>
      <c r="D75" s="37">
        <v>4236.8166666666666</v>
      </c>
      <c r="E75" s="37">
        <v>4198.6333333333332</v>
      </c>
      <c r="F75" s="37">
        <v>4173.9666666666662</v>
      </c>
      <c r="G75" s="37">
        <v>4135.7833333333328</v>
      </c>
      <c r="H75" s="37">
        <v>4261.4833333333336</v>
      </c>
      <c r="I75" s="37">
        <v>4299.6666666666661</v>
      </c>
      <c r="J75" s="37">
        <v>4324.3333333333339</v>
      </c>
      <c r="K75" s="28">
        <v>4275</v>
      </c>
      <c r="L75" s="28">
        <v>4212.1499999999996</v>
      </c>
      <c r="M75" s="28">
        <v>1.63737</v>
      </c>
      <c r="N75" s="1"/>
      <c r="O75" s="1"/>
    </row>
    <row r="76" spans="1:15" ht="12.75" customHeight="1">
      <c r="A76" s="53">
        <v>67</v>
      </c>
      <c r="B76" s="28" t="s">
        <v>99</v>
      </c>
      <c r="C76" s="28">
        <v>3355.1</v>
      </c>
      <c r="D76" s="37">
        <v>3383.3333333333335</v>
      </c>
      <c r="E76" s="37">
        <v>3312.8666666666668</v>
      </c>
      <c r="F76" s="37">
        <v>3270.6333333333332</v>
      </c>
      <c r="G76" s="37">
        <v>3200.1666666666665</v>
      </c>
      <c r="H76" s="37">
        <v>3425.5666666666671</v>
      </c>
      <c r="I76" s="37">
        <v>3496.0333333333333</v>
      </c>
      <c r="J76" s="37">
        <v>3538.2666666666673</v>
      </c>
      <c r="K76" s="28">
        <v>3453.8</v>
      </c>
      <c r="L76" s="28">
        <v>3341.1</v>
      </c>
      <c r="M76" s="28">
        <v>17.42915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487.1</v>
      </c>
      <c r="D77" s="37">
        <v>488.45000000000005</v>
      </c>
      <c r="E77" s="37">
        <v>480.85000000000008</v>
      </c>
      <c r="F77" s="37">
        <v>474.6</v>
      </c>
      <c r="G77" s="37">
        <v>467.00000000000006</v>
      </c>
      <c r="H77" s="37">
        <v>494.7000000000001</v>
      </c>
      <c r="I77" s="37">
        <v>502.3</v>
      </c>
      <c r="J77" s="37">
        <v>508.55000000000013</v>
      </c>
      <c r="K77" s="28">
        <v>496.05</v>
      </c>
      <c r="L77" s="28">
        <v>482.2</v>
      </c>
      <c r="M77" s="28">
        <v>2.2876599999999998</v>
      </c>
      <c r="N77" s="1"/>
      <c r="O77" s="1"/>
    </row>
    <row r="78" spans="1:15" ht="12.75" customHeight="1">
      <c r="A78" s="53">
        <v>69</v>
      </c>
      <c r="B78" s="28" t="s">
        <v>100</v>
      </c>
      <c r="C78" s="28">
        <v>1837.4</v>
      </c>
      <c r="D78" s="37">
        <v>1818.0833333333333</v>
      </c>
      <c r="E78" s="37">
        <v>1783.6666666666665</v>
      </c>
      <c r="F78" s="37">
        <v>1729.9333333333332</v>
      </c>
      <c r="G78" s="37">
        <v>1695.5166666666664</v>
      </c>
      <c r="H78" s="37">
        <v>1871.8166666666666</v>
      </c>
      <c r="I78" s="37">
        <v>1906.2333333333331</v>
      </c>
      <c r="J78" s="37">
        <v>1959.9666666666667</v>
      </c>
      <c r="K78" s="28">
        <v>1852.5</v>
      </c>
      <c r="L78" s="28">
        <v>1764.35</v>
      </c>
      <c r="M78" s="28">
        <v>10.44126</v>
      </c>
      <c r="N78" s="1"/>
      <c r="O78" s="1"/>
    </row>
    <row r="79" spans="1:15" ht="12.75" customHeight="1">
      <c r="A79" s="53">
        <v>70</v>
      </c>
      <c r="B79" s="28" t="s">
        <v>101</v>
      </c>
      <c r="C79" s="28">
        <v>160.9</v>
      </c>
      <c r="D79" s="37">
        <v>160.6</v>
      </c>
      <c r="E79" s="37">
        <v>158.94999999999999</v>
      </c>
      <c r="F79" s="37">
        <v>157</v>
      </c>
      <c r="G79" s="37">
        <v>155.35</v>
      </c>
      <c r="H79" s="37">
        <v>162.54999999999998</v>
      </c>
      <c r="I79" s="37">
        <v>164.20000000000002</v>
      </c>
      <c r="J79" s="37">
        <v>166.14999999999998</v>
      </c>
      <c r="K79" s="28">
        <v>162.25</v>
      </c>
      <c r="L79" s="28">
        <v>158.65</v>
      </c>
      <c r="M79" s="28">
        <v>25.314209999999999</v>
      </c>
      <c r="N79" s="1"/>
      <c r="O79" s="1"/>
    </row>
    <row r="80" spans="1:15" ht="12.75" customHeight="1">
      <c r="A80" s="53">
        <v>71</v>
      </c>
      <c r="B80" s="28" t="s">
        <v>836</v>
      </c>
      <c r="C80" s="28">
        <v>1366.25</v>
      </c>
      <c r="D80" s="37">
        <v>1370.2666666666667</v>
      </c>
      <c r="E80" s="37">
        <v>1355.5333333333333</v>
      </c>
      <c r="F80" s="37">
        <v>1344.8166666666666</v>
      </c>
      <c r="G80" s="37">
        <v>1330.0833333333333</v>
      </c>
      <c r="H80" s="37">
        <v>1380.9833333333333</v>
      </c>
      <c r="I80" s="37">
        <v>1395.7166666666665</v>
      </c>
      <c r="J80" s="37">
        <v>1406.4333333333334</v>
      </c>
      <c r="K80" s="28">
        <v>1385</v>
      </c>
      <c r="L80" s="28">
        <v>1359.55</v>
      </c>
      <c r="M80" s="28">
        <v>2.7361399999999998</v>
      </c>
      <c r="N80" s="1"/>
      <c r="O80" s="1"/>
    </row>
    <row r="81" spans="1:15" ht="12.75" customHeight="1">
      <c r="A81" s="53">
        <v>72</v>
      </c>
      <c r="B81" s="28" t="s">
        <v>102</v>
      </c>
      <c r="C81" s="28">
        <v>113.9</v>
      </c>
      <c r="D81" s="37">
        <v>114.3</v>
      </c>
      <c r="E81" s="37">
        <v>112.85</v>
      </c>
      <c r="F81" s="37">
        <v>111.8</v>
      </c>
      <c r="G81" s="37">
        <v>110.35</v>
      </c>
      <c r="H81" s="37">
        <v>115.35</v>
      </c>
      <c r="I81" s="37">
        <v>116.80000000000001</v>
      </c>
      <c r="J81" s="37">
        <v>117.85</v>
      </c>
      <c r="K81" s="28">
        <v>115.75</v>
      </c>
      <c r="L81" s="28">
        <v>113.25</v>
      </c>
      <c r="M81" s="28">
        <v>139.77431999999999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291.2</v>
      </c>
      <c r="D82" s="37">
        <v>291.73333333333329</v>
      </c>
      <c r="E82" s="37">
        <v>288.81666666666661</v>
      </c>
      <c r="F82" s="37">
        <v>286.43333333333334</v>
      </c>
      <c r="G82" s="37">
        <v>283.51666666666665</v>
      </c>
      <c r="H82" s="37">
        <v>294.11666666666656</v>
      </c>
      <c r="I82" s="37">
        <v>297.03333333333319</v>
      </c>
      <c r="J82" s="37">
        <v>299.41666666666652</v>
      </c>
      <c r="K82" s="28">
        <v>294.64999999999998</v>
      </c>
      <c r="L82" s="28">
        <v>289.35000000000002</v>
      </c>
      <c r="M82" s="28">
        <v>4.89994</v>
      </c>
      <c r="N82" s="1"/>
      <c r="O82" s="1"/>
    </row>
    <row r="83" spans="1:15" ht="12.75" customHeight="1">
      <c r="A83" s="53">
        <v>74</v>
      </c>
      <c r="B83" s="28" t="s">
        <v>103</v>
      </c>
      <c r="C83" s="28">
        <v>134.55000000000001</v>
      </c>
      <c r="D83" s="37">
        <v>134.81666666666669</v>
      </c>
      <c r="E83" s="37">
        <v>133.23333333333338</v>
      </c>
      <c r="F83" s="37">
        <v>131.91666666666669</v>
      </c>
      <c r="G83" s="37">
        <v>130.33333333333337</v>
      </c>
      <c r="H83" s="37">
        <v>136.13333333333338</v>
      </c>
      <c r="I83" s="37">
        <v>137.7166666666667</v>
      </c>
      <c r="J83" s="37">
        <v>139.03333333333339</v>
      </c>
      <c r="K83" s="28">
        <v>136.4</v>
      </c>
      <c r="L83" s="28">
        <v>133.5</v>
      </c>
      <c r="M83" s="28">
        <v>114.42261999999999</v>
      </c>
      <c r="N83" s="1"/>
      <c r="O83" s="1"/>
    </row>
    <row r="84" spans="1:15" ht="12.75" customHeight="1">
      <c r="A84" s="53">
        <v>75</v>
      </c>
      <c r="B84" s="28" t="s">
        <v>256</v>
      </c>
      <c r="C84" s="28">
        <v>2387.75</v>
      </c>
      <c r="D84" s="37">
        <v>2395.7166666666667</v>
      </c>
      <c r="E84" s="37">
        <v>2371.4333333333334</v>
      </c>
      <c r="F84" s="37">
        <v>2355.1166666666668</v>
      </c>
      <c r="G84" s="37">
        <v>2330.8333333333335</v>
      </c>
      <c r="H84" s="37">
        <v>2412.0333333333333</v>
      </c>
      <c r="I84" s="37">
        <v>2436.3166666666671</v>
      </c>
      <c r="J84" s="37">
        <v>2452.6333333333332</v>
      </c>
      <c r="K84" s="28">
        <v>2420</v>
      </c>
      <c r="L84" s="28">
        <v>2379.4</v>
      </c>
      <c r="M84" s="28">
        <v>0.82465999999999995</v>
      </c>
      <c r="N84" s="1"/>
      <c r="O84" s="1"/>
    </row>
    <row r="85" spans="1:15" ht="12.75" customHeight="1">
      <c r="A85" s="53">
        <v>76</v>
      </c>
      <c r="B85" s="28" t="s">
        <v>104</v>
      </c>
      <c r="C85" s="28">
        <v>377.65</v>
      </c>
      <c r="D85" s="37">
        <v>379.91666666666669</v>
      </c>
      <c r="E85" s="37">
        <v>374.28333333333336</v>
      </c>
      <c r="F85" s="37">
        <v>370.91666666666669</v>
      </c>
      <c r="G85" s="37">
        <v>365.28333333333336</v>
      </c>
      <c r="H85" s="37">
        <v>383.28333333333336</v>
      </c>
      <c r="I85" s="37">
        <v>388.91666666666669</v>
      </c>
      <c r="J85" s="37">
        <v>392.28333333333336</v>
      </c>
      <c r="K85" s="28">
        <v>385.55</v>
      </c>
      <c r="L85" s="28">
        <v>376.55</v>
      </c>
      <c r="M85" s="28">
        <v>6.1978499999999999</v>
      </c>
      <c r="N85" s="1"/>
      <c r="O85" s="1"/>
    </row>
    <row r="86" spans="1:15" ht="12.75" customHeight="1">
      <c r="A86" s="53">
        <v>77</v>
      </c>
      <c r="B86" s="28" t="s">
        <v>107</v>
      </c>
      <c r="C86" s="28">
        <v>897.8</v>
      </c>
      <c r="D86" s="37">
        <v>902.44999999999993</v>
      </c>
      <c r="E86" s="37">
        <v>886.49999999999989</v>
      </c>
      <c r="F86" s="37">
        <v>875.19999999999993</v>
      </c>
      <c r="G86" s="37">
        <v>859.24999999999989</v>
      </c>
      <c r="H86" s="37">
        <v>913.74999999999989</v>
      </c>
      <c r="I86" s="37">
        <v>929.69999999999993</v>
      </c>
      <c r="J86" s="37">
        <v>940.99999999999989</v>
      </c>
      <c r="K86" s="28">
        <v>918.4</v>
      </c>
      <c r="L86" s="28">
        <v>891.15</v>
      </c>
      <c r="M86" s="28">
        <v>7.2984400000000003</v>
      </c>
      <c r="N86" s="1"/>
      <c r="O86" s="1"/>
    </row>
    <row r="87" spans="1:15" ht="12.75" customHeight="1">
      <c r="A87" s="53">
        <v>78</v>
      </c>
      <c r="B87" s="28" t="s">
        <v>108</v>
      </c>
      <c r="C87" s="28">
        <v>1384.55</v>
      </c>
      <c r="D87" s="37">
        <v>1387.4833333333333</v>
      </c>
      <c r="E87" s="37">
        <v>1374.1666666666667</v>
      </c>
      <c r="F87" s="37">
        <v>1363.7833333333333</v>
      </c>
      <c r="G87" s="37">
        <v>1350.4666666666667</v>
      </c>
      <c r="H87" s="37">
        <v>1397.8666666666668</v>
      </c>
      <c r="I87" s="37">
        <v>1411.1833333333334</v>
      </c>
      <c r="J87" s="37">
        <v>1421.5666666666668</v>
      </c>
      <c r="K87" s="28">
        <v>1400.8</v>
      </c>
      <c r="L87" s="28">
        <v>1377.1</v>
      </c>
      <c r="M87" s="28">
        <v>3.27732</v>
      </c>
      <c r="N87" s="1"/>
      <c r="O87" s="1"/>
    </row>
    <row r="88" spans="1:15" ht="12.75" customHeight="1">
      <c r="A88" s="53">
        <v>79</v>
      </c>
      <c r="B88" s="28" t="s">
        <v>110</v>
      </c>
      <c r="C88" s="28">
        <v>1675.25</v>
      </c>
      <c r="D88" s="37">
        <v>1664.2166666666665</v>
      </c>
      <c r="E88" s="37">
        <v>1640.9833333333329</v>
      </c>
      <c r="F88" s="37">
        <v>1606.7166666666665</v>
      </c>
      <c r="G88" s="37">
        <v>1583.4833333333329</v>
      </c>
      <c r="H88" s="37">
        <v>1698.4833333333329</v>
      </c>
      <c r="I88" s="37">
        <v>1721.7166666666665</v>
      </c>
      <c r="J88" s="37">
        <v>1755.9833333333329</v>
      </c>
      <c r="K88" s="28">
        <v>1687.45</v>
      </c>
      <c r="L88" s="28">
        <v>1629.95</v>
      </c>
      <c r="M88" s="28">
        <v>13.47528</v>
      </c>
      <c r="N88" s="1"/>
      <c r="O88" s="1"/>
    </row>
    <row r="89" spans="1:15" ht="12.75" customHeight="1">
      <c r="A89" s="53">
        <v>80</v>
      </c>
      <c r="B89" s="28" t="s">
        <v>111</v>
      </c>
      <c r="C89" s="28">
        <v>458.35</v>
      </c>
      <c r="D89" s="37">
        <v>464.2</v>
      </c>
      <c r="E89" s="37">
        <v>450.65</v>
      </c>
      <c r="F89" s="37">
        <v>442.95</v>
      </c>
      <c r="G89" s="37">
        <v>429.4</v>
      </c>
      <c r="H89" s="37">
        <v>471.9</v>
      </c>
      <c r="I89" s="37">
        <v>485.45000000000005</v>
      </c>
      <c r="J89" s="37">
        <v>493.15</v>
      </c>
      <c r="K89" s="28">
        <v>477.75</v>
      </c>
      <c r="L89" s="28">
        <v>456.5</v>
      </c>
      <c r="M89" s="28">
        <v>13.5053</v>
      </c>
      <c r="N89" s="1"/>
      <c r="O89" s="1"/>
    </row>
    <row r="90" spans="1:15" ht="12.75" customHeight="1">
      <c r="A90" s="53">
        <v>81</v>
      </c>
      <c r="B90" s="28" t="s">
        <v>259</v>
      </c>
      <c r="C90" s="28">
        <v>241.95</v>
      </c>
      <c r="D90" s="37">
        <v>242.61666666666667</v>
      </c>
      <c r="E90" s="37">
        <v>240.33333333333334</v>
      </c>
      <c r="F90" s="37">
        <v>238.71666666666667</v>
      </c>
      <c r="G90" s="37">
        <v>236.43333333333334</v>
      </c>
      <c r="H90" s="37">
        <v>244.23333333333335</v>
      </c>
      <c r="I90" s="37">
        <v>246.51666666666665</v>
      </c>
      <c r="J90" s="37">
        <v>248.13333333333335</v>
      </c>
      <c r="K90" s="28">
        <v>244.9</v>
      </c>
      <c r="L90" s="28">
        <v>241</v>
      </c>
      <c r="M90" s="28">
        <v>3.52399</v>
      </c>
      <c r="N90" s="1"/>
      <c r="O90" s="1"/>
    </row>
    <row r="91" spans="1:15" ht="12.75" customHeight="1">
      <c r="A91" s="53">
        <v>82</v>
      </c>
      <c r="B91" s="28" t="s">
        <v>113</v>
      </c>
      <c r="C91" s="28">
        <v>945.65</v>
      </c>
      <c r="D91" s="37">
        <v>948.4666666666667</v>
      </c>
      <c r="E91" s="37">
        <v>940.93333333333339</v>
      </c>
      <c r="F91" s="37">
        <v>936.2166666666667</v>
      </c>
      <c r="G91" s="37">
        <v>928.68333333333339</v>
      </c>
      <c r="H91" s="37">
        <v>953.18333333333339</v>
      </c>
      <c r="I91" s="37">
        <v>960.7166666666667</v>
      </c>
      <c r="J91" s="37">
        <v>965.43333333333339</v>
      </c>
      <c r="K91" s="28">
        <v>956</v>
      </c>
      <c r="L91" s="28">
        <v>943.75</v>
      </c>
      <c r="M91" s="28">
        <v>21.95046</v>
      </c>
      <c r="N91" s="1"/>
      <c r="O91" s="1"/>
    </row>
    <row r="92" spans="1:15" ht="12.75" customHeight="1">
      <c r="A92" s="53">
        <v>83</v>
      </c>
      <c r="B92" s="28" t="s">
        <v>115</v>
      </c>
      <c r="C92" s="28">
        <v>2089.5500000000002</v>
      </c>
      <c r="D92" s="37">
        <v>2104.2833333333333</v>
      </c>
      <c r="E92" s="37">
        <v>2069.6666666666665</v>
      </c>
      <c r="F92" s="37">
        <v>2049.7833333333333</v>
      </c>
      <c r="G92" s="37">
        <v>2015.1666666666665</v>
      </c>
      <c r="H92" s="37">
        <v>2124.1666666666665</v>
      </c>
      <c r="I92" s="37">
        <v>2158.7833333333333</v>
      </c>
      <c r="J92" s="37">
        <v>2178.6666666666665</v>
      </c>
      <c r="K92" s="28">
        <v>2138.9</v>
      </c>
      <c r="L92" s="28">
        <v>2084.4</v>
      </c>
      <c r="M92" s="28">
        <v>3.2187199999999998</v>
      </c>
      <c r="N92" s="1"/>
      <c r="O92" s="1"/>
    </row>
    <row r="93" spans="1:15" ht="12.75" customHeight="1">
      <c r="A93" s="53">
        <v>84</v>
      </c>
      <c r="B93" s="28" t="s">
        <v>116</v>
      </c>
      <c r="C93" s="28">
        <v>1465.1</v>
      </c>
      <c r="D93" s="37">
        <v>1469.3666666666666</v>
      </c>
      <c r="E93" s="37">
        <v>1456.9333333333332</v>
      </c>
      <c r="F93" s="37">
        <v>1448.7666666666667</v>
      </c>
      <c r="G93" s="37">
        <v>1436.3333333333333</v>
      </c>
      <c r="H93" s="37">
        <v>1477.5333333333331</v>
      </c>
      <c r="I93" s="37">
        <v>1489.9666666666665</v>
      </c>
      <c r="J93" s="37">
        <v>1498.133333333333</v>
      </c>
      <c r="K93" s="28">
        <v>1481.8</v>
      </c>
      <c r="L93" s="28">
        <v>1461.2</v>
      </c>
      <c r="M93" s="28">
        <v>38.530880000000003</v>
      </c>
      <c r="N93" s="1"/>
      <c r="O93" s="1"/>
    </row>
    <row r="94" spans="1:15" ht="12.75" customHeight="1">
      <c r="A94" s="53">
        <v>85</v>
      </c>
      <c r="B94" s="28" t="s">
        <v>117</v>
      </c>
      <c r="C94" s="28">
        <v>566.9</v>
      </c>
      <c r="D94" s="37">
        <v>570.91666666666663</v>
      </c>
      <c r="E94" s="37">
        <v>560.33333333333326</v>
      </c>
      <c r="F94" s="37">
        <v>553.76666666666665</v>
      </c>
      <c r="G94" s="37">
        <v>543.18333333333328</v>
      </c>
      <c r="H94" s="37">
        <v>577.48333333333323</v>
      </c>
      <c r="I94" s="37">
        <v>588.06666666666649</v>
      </c>
      <c r="J94" s="37">
        <v>594.63333333333321</v>
      </c>
      <c r="K94" s="28">
        <v>581.5</v>
      </c>
      <c r="L94" s="28">
        <v>564.35</v>
      </c>
      <c r="M94" s="28">
        <v>40.097439999999999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1323.65</v>
      </c>
      <c r="D95" s="37">
        <v>1320.2833333333335</v>
      </c>
      <c r="E95" s="37">
        <v>1312.0666666666671</v>
      </c>
      <c r="F95" s="37">
        <v>1300.4833333333336</v>
      </c>
      <c r="G95" s="37">
        <v>1292.2666666666671</v>
      </c>
      <c r="H95" s="37">
        <v>1331.866666666667</v>
      </c>
      <c r="I95" s="37">
        <v>1340.0833333333337</v>
      </c>
      <c r="J95" s="37">
        <v>1351.666666666667</v>
      </c>
      <c r="K95" s="28">
        <v>1328.5</v>
      </c>
      <c r="L95" s="28">
        <v>1308.7</v>
      </c>
      <c r="M95" s="28">
        <v>4.1772799999999997</v>
      </c>
      <c r="N95" s="1"/>
      <c r="O95" s="1"/>
    </row>
    <row r="96" spans="1:15" ht="12.75" customHeight="1">
      <c r="A96" s="53">
        <v>87</v>
      </c>
      <c r="B96" s="28" t="s">
        <v>118</v>
      </c>
      <c r="C96" s="28">
        <v>2826.75</v>
      </c>
      <c r="D96" s="37">
        <v>2828.2333333333336</v>
      </c>
      <c r="E96" s="37">
        <v>2815.5666666666671</v>
      </c>
      <c r="F96" s="37">
        <v>2804.3833333333337</v>
      </c>
      <c r="G96" s="37">
        <v>2791.7166666666672</v>
      </c>
      <c r="H96" s="37">
        <v>2839.416666666667</v>
      </c>
      <c r="I96" s="37">
        <v>2852.083333333333</v>
      </c>
      <c r="J96" s="37">
        <v>2863.2666666666669</v>
      </c>
      <c r="K96" s="28">
        <v>2840.9</v>
      </c>
      <c r="L96" s="28">
        <v>2817.05</v>
      </c>
      <c r="M96" s="28">
        <v>4.7537200000000004</v>
      </c>
      <c r="N96" s="1"/>
      <c r="O96" s="1"/>
    </row>
    <row r="97" spans="1:15" ht="12.75" customHeight="1">
      <c r="A97" s="53">
        <v>88</v>
      </c>
      <c r="B97" s="28" t="s">
        <v>120</v>
      </c>
      <c r="C97" s="28">
        <v>440.05</v>
      </c>
      <c r="D97" s="37">
        <v>440.5</v>
      </c>
      <c r="E97" s="37">
        <v>435.55</v>
      </c>
      <c r="F97" s="37">
        <v>431.05</v>
      </c>
      <c r="G97" s="37">
        <v>426.1</v>
      </c>
      <c r="H97" s="37">
        <v>445</v>
      </c>
      <c r="I97" s="37">
        <v>449.95000000000005</v>
      </c>
      <c r="J97" s="37">
        <v>454.45</v>
      </c>
      <c r="K97" s="28">
        <v>445.45</v>
      </c>
      <c r="L97" s="28">
        <v>436</v>
      </c>
      <c r="M97" s="28">
        <v>110.51127</v>
      </c>
      <c r="N97" s="1"/>
      <c r="O97" s="1"/>
    </row>
    <row r="98" spans="1:15" ht="12.75" customHeight="1">
      <c r="A98" s="53">
        <v>89</v>
      </c>
      <c r="B98" s="28" t="s">
        <v>260</v>
      </c>
      <c r="C98" s="28">
        <v>2273.25</v>
      </c>
      <c r="D98" s="37">
        <v>2261.4500000000003</v>
      </c>
      <c r="E98" s="37">
        <v>2233.9500000000007</v>
      </c>
      <c r="F98" s="37">
        <v>2194.6500000000005</v>
      </c>
      <c r="G98" s="37">
        <v>2167.150000000001</v>
      </c>
      <c r="H98" s="37">
        <v>2300.7500000000005</v>
      </c>
      <c r="I98" s="37">
        <v>2328.2499999999995</v>
      </c>
      <c r="J98" s="37">
        <v>2367.5500000000002</v>
      </c>
      <c r="K98" s="28">
        <v>2288.9499999999998</v>
      </c>
      <c r="L98" s="28">
        <v>2222.15</v>
      </c>
      <c r="M98" s="28">
        <v>17.240929999999999</v>
      </c>
      <c r="N98" s="1"/>
      <c r="O98" s="1"/>
    </row>
    <row r="99" spans="1:15" ht="12.75" customHeight="1">
      <c r="A99" s="53">
        <v>90</v>
      </c>
      <c r="B99" s="28" t="s">
        <v>121</v>
      </c>
      <c r="C99" s="28">
        <v>241.45</v>
      </c>
      <c r="D99" s="37">
        <v>241.66666666666666</v>
      </c>
      <c r="E99" s="37">
        <v>240.33333333333331</v>
      </c>
      <c r="F99" s="37">
        <v>239.21666666666667</v>
      </c>
      <c r="G99" s="37">
        <v>237.88333333333333</v>
      </c>
      <c r="H99" s="37">
        <v>242.7833333333333</v>
      </c>
      <c r="I99" s="37">
        <v>244.11666666666662</v>
      </c>
      <c r="J99" s="37">
        <v>245.23333333333329</v>
      </c>
      <c r="K99" s="28">
        <v>243</v>
      </c>
      <c r="L99" s="28">
        <v>240.55</v>
      </c>
      <c r="M99" s="28">
        <v>28.015319999999999</v>
      </c>
      <c r="N99" s="1"/>
      <c r="O99" s="1"/>
    </row>
    <row r="100" spans="1:15" ht="12.75" customHeight="1">
      <c r="A100" s="53">
        <v>91</v>
      </c>
      <c r="B100" s="28" t="s">
        <v>122</v>
      </c>
      <c r="C100" s="28">
        <v>2571.5500000000002</v>
      </c>
      <c r="D100" s="37">
        <v>2582.75</v>
      </c>
      <c r="E100" s="37">
        <v>2550.8000000000002</v>
      </c>
      <c r="F100" s="37">
        <v>2530.0500000000002</v>
      </c>
      <c r="G100" s="37">
        <v>2498.1000000000004</v>
      </c>
      <c r="H100" s="37">
        <v>2603.5</v>
      </c>
      <c r="I100" s="37">
        <v>2635.45</v>
      </c>
      <c r="J100" s="37">
        <v>2656.2</v>
      </c>
      <c r="K100" s="28">
        <v>2614.6999999999998</v>
      </c>
      <c r="L100" s="28">
        <v>2562</v>
      </c>
      <c r="M100" s="28">
        <v>10.487909999999999</v>
      </c>
      <c r="N100" s="1"/>
      <c r="O100" s="1"/>
    </row>
    <row r="101" spans="1:15" ht="12.75" customHeight="1">
      <c r="A101" s="53">
        <v>92</v>
      </c>
      <c r="B101" s="28" t="s">
        <v>261</v>
      </c>
      <c r="C101" s="28">
        <v>285.14999999999998</v>
      </c>
      <c r="D101" s="37">
        <v>284.5333333333333</v>
      </c>
      <c r="E101" s="37">
        <v>282.61666666666662</v>
      </c>
      <c r="F101" s="37">
        <v>280.08333333333331</v>
      </c>
      <c r="G101" s="37">
        <v>278.16666666666663</v>
      </c>
      <c r="H101" s="37">
        <v>287.06666666666661</v>
      </c>
      <c r="I101" s="37">
        <v>288.98333333333335</v>
      </c>
      <c r="J101" s="37">
        <v>291.51666666666659</v>
      </c>
      <c r="K101" s="28">
        <v>286.45</v>
      </c>
      <c r="L101" s="28">
        <v>282</v>
      </c>
      <c r="M101" s="28">
        <v>6.3818999999999999</v>
      </c>
      <c r="N101" s="1"/>
      <c r="O101" s="1"/>
    </row>
    <row r="102" spans="1:15" ht="12.75" customHeight="1">
      <c r="A102" s="53">
        <v>93</v>
      </c>
      <c r="B102" s="28" t="s">
        <v>380</v>
      </c>
      <c r="C102" s="28">
        <v>42753.85</v>
      </c>
      <c r="D102" s="37">
        <v>42725.933333333327</v>
      </c>
      <c r="E102" s="37">
        <v>42049.016666666656</v>
      </c>
      <c r="F102" s="37">
        <v>41344.183333333327</v>
      </c>
      <c r="G102" s="37">
        <v>40667.266666666656</v>
      </c>
      <c r="H102" s="37">
        <v>43430.766666666656</v>
      </c>
      <c r="I102" s="37">
        <v>44107.683333333327</v>
      </c>
      <c r="J102" s="37">
        <v>44812.516666666656</v>
      </c>
      <c r="K102" s="28">
        <v>43402.85</v>
      </c>
      <c r="L102" s="28">
        <v>42021.1</v>
      </c>
      <c r="M102" s="28">
        <v>3.6319999999999998E-2</v>
      </c>
      <c r="N102" s="1"/>
      <c r="O102" s="1"/>
    </row>
    <row r="103" spans="1:15" ht="12.75" customHeight="1">
      <c r="A103" s="53">
        <v>94</v>
      </c>
      <c r="B103" s="28" t="s">
        <v>114</v>
      </c>
      <c r="C103" s="28">
        <v>2396.6999999999998</v>
      </c>
      <c r="D103" s="37">
        <v>2410.7333333333331</v>
      </c>
      <c r="E103" s="37">
        <v>2376.4666666666662</v>
      </c>
      <c r="F103" s="37">
        <v>2356.2333333333331</v>
      </c>
      <c r="G103" s="37">
        <v>2321.9666666666662</v>
      </c>
      <c r="H103" s="37">
        <v>2430.9666666666662</v>
      </c>
      <c r="I103" s="37">
        <v>2465.2333333333336</v>
      </c>
      <c r="J103" s="37">
        <v>2485.4666666666662</v>
      </c>
      <c r="K103" s="28">
        <v>2445</v>
      </c>
      <c r="L103" s="28">
        <v>2390.5</v>
      </c>
      <c r="M103" s="28">
        <v>24.617380000000001</v>
      </c>
      <c r="N103" s="1"/>
      <c r="O103" s="1"/>
    </row>
    <row r="104" spans="1:15" ht="12.75" customHeight="1">
      <c r="A104" s="53">
        <v>95</v>
      </c>
      <c r="B104" s="28" t="s">
        <v>124</v>
      </c>
      <c r="C104" s="28">
        <v>870.85</v>
      </c>
      <c r="D104" s="37">
        <v>871.88333333333321</v>
      </c>
      <c r="E104" s="37">
        <v>866.26666666666642</v>
      </c>
      <c r="F104" s="37">
        <v>861.68333333333317</v>
      </c>
      <c r="G104" s="37">
        <v>856.06666666666638</v>
      </c>
      <c r="H104" s="37">
        <v>876.46666666666647</v>
      </c>
      <c r="I104" s="37">
        <v>882.08333333333326</v>
      </c>
      <c r="J104" s="37">
        <v>886.66666666666652</v>
      </c>
      <c r="K104" s="28">
        <v>877.5</v>
      </c>
      <c r="L104" s="28">
        <v>867.3</v>
      </c>
      <c r="M104" s="28">
        <v>59.767249999999997</v>
      </c>
      <c r="N104" s="1"/>
      <c r="O104" s="1"/>
    </row>
    <row r="105" spans="1:15" ht="12.75" customHeight="1">
      <c r="A105" s="53">
        <v>96</v>
      </c>
      <c r="B105" s="28" t="s">
        <v>125</v>
      </c>
      <c r="C105" s="28">
        <v>1260.05</v>
      </c>
      <c r="D105" s="37">
        <v>1268.2666666666667</v>
      </c>
      <c r="E105" s="37">
        <v>1246.7833333333333</v>
      </c>
      <c r="F105" s="37">
        <v>1233.5166666666667</v>
      </c>
      <c r="G105" s="37">
        <v>1212.0333333333333</v>
      </c>
      <c r="H105" s="37">
        <v>1281.5333333333333</v>
      </c>
      <c r="I105" s="37">
        <v>1303.0166666666664</v>
      </c>
      <c r="J105" s="37">
        <v>1316.2833333333333</v>
      </c>
      <c r="K105" s="28">
        <v>1289.75</v>
      </c>
      <c r="L105" s="28">
        <v>1255</v>
      </c>
      <c r="M105" s="28">
        <v>5.9566400000000002</v>
      </c>
      <c r="N105" s="1"/>
      <c r="O105" s="1"/>
    </row>
    <row r="106" spans="1:15" ht="12.75" customHeight="1">
      <c r="A106" s="53">
        <v>97</v>
      </c>
      <c r="B106" s="28" t="s">
        <v>126</v>
      </c>
      <c r="C106" s="28">
        <v>591.85</v>
      </c>
      <c r="D106" s="37">
        <v>594.4666666666667</v>
      </c>
      <c r="E106" s="37">
        <v>587.23333333333335</v>
      </c>
      <c r="F106" s="37">
        <v>582.61666666666667</v>
      </c>
      <c r="G106" s="37">
        <v>575.38333333333333</v>
      </c>
      <c r="H106" s="37">
        <v>599.08333333333337</v>
      </c>
      <c r="I106" s="37">
        <v>606.31666666666672</v>
      </c>
      <c r="J106" s="37">
        <v>610.93333333333339</v>
      </c>
      <c r="K106" s="28">
        <v>601.70000000000005</v>
      </c>
      <c r="L106" s="28">
        <v>589.85</v>
      </c>
      <c r="M106" s="28">
        <v>10.788550000000001</v>
      </c>
      <c r="N106" s="1"/>
      <c r="O106" s="1"/>
    </row>
    <row r="107" spans="1:15" ht="12.75" customHeight="1">
      <c r="A107" s="53">
        <v>98</v>
      </c>
      <c r="B107" s="28" t="s">
        <v>262</v>
      </c>
      <c r="C107" s="28">
        <v>500.95</v>
      </c>
      <c r="D107" s="37">
        <v>503.33333333333331</v>
      </c>
      <c r="E107" s="37">
        <v>495.71666666666664</v>
      </c>
      <c r="F107" s="37">
        <v>490.48333333333335</v>
      </c>
      <c r="G107" s="37">
        <v>482.86666666666667</v>
      </c>
      <c r="H107" s="37">
        <v>508.56666666666661</v>
      </c>
      <c r="I107" s="37">
        <v>516.18333333333328</v>
      </c>
      <c r="J107" s="37">
        <v>521.41666666666652</v>
      </c>
      <c r="K107" s="28">
        <v>510.95</v>
      </c>
      <c r="L107" s="28">
        <v>498.1</v>
      </c>
      <c r="M107" s="28">
        <v>2.1894200000000001</v>
      </c>
      <c r="N107" s="1"/>
      <c r="O107" s="1"/>
    </row>
    <row r="108" spans="1:15" ht="12.75" customHeight="1">
      <c r="A108" s="53">
        <v>99</v>
      </c>
      <c r="B108" s="28" t="s">
        <v>383</v>
      </c>
      <c r="C108" s="28">
        <v>45.75</v>
      </c>
      <c r="D108" s="37">
        <v>45.300000000000004</v>
      </c>
      <c r="E108" s="37">
        <v>44.20000000000001</v>
      </c>
      <c r="F108" s="37">
        <v>42.650000000000006</v>
      </c>
      <c r="G108" s="37">
        <v>41.550000000000011</v>
      </c>
      <c r="H108" s="37">
        <v>46.850000000000009</v>
      </c>
      <c r="I108" s="37">
        <v>47.95</v>
      </c>
      <c r="J108" s="37">
        <v>49.500000000000007</v>
      </c>
      <c r="K108" s="28">
        <v>46.4</v>
      </c>
      <c r="L108" s="28">
        <v>43.75</v>
      </c>
      <c r="M108" s="28">
        <v>492.47827999999998</v>
      </c>
      <c r="N108" s="1"/>
      <c r="O108" s="1"/>
    </row>
    <row r="109" spans="1:15" ht="12.75" customHeight="1">
      <c r="A109" s="53">
        <v>100</v>
      </c>
      <c r="B109" s="28" t="s">
        <v>128</v>
      </c>
      <c r="C109" s="28">
        <v>48.45</v>
      </c>
      <c r="D109" s="37">
        <v>48.916666666666664</v>
      </c>
      <c r="E109" s="37">
        <v>47.633333333333326</v>
      </c>
      <c r="F109" s="37">
        <v>46.816666666666663</v>
      </c>
      <c r="G109" s="37">
        <v>45.533333333333324</v>
      </c>
      <c r="H109" s="37">
        <v>49.733333333333327</v>
      </c>
      <c r="I109" s="37">
        <v>51.016666666666673</v>
      </c>
      <c r="J109" s="37">
        <v>51.833333333333329</v>
      </c>
      <c r="K109" s="28">
        <v>50.2</v>
      </c>
      <c r="L109" s="28">
        <v>48.1</v>
      </c>
      <c r="M109" s="28">
        <v>451.23077999999998</v>
      </c>
      <c r="N109" s="1"/>
      <c r="O109" s="1"/>
    </row>
    <row r="110" spans="1:15" ht="12.75" customHeight="1">
      <c r="A110" s="53">
        <v>101</v>
      </c>
      <c r="B110" s="28" t="s">
        <v>137</v>
      </c>
      <c r="C110" s="28">
        <v>312.89999999999998</v>
      </c>
      <c r="D110" s="37">
        <v>313.43333333333334</v>
      </c>
      <c r="E110" s="37">
        <v>311.4666666666667</v>
      </c>
      <c r="F110" s="37">
        <v>310.03333333333336</v>
      </c>
      <c r="G110" s="37">
        <v>308.06666666666672</v>
      </c>
      <c r="H110" s="37">
        <v>314.86666666666667</v>
      </c>
      <c r="I110" s="37">
        <v>316.83333333333326</v>
      </c>
      <c r="J110" s="37">
        <v>318.26666666666665</v>
      </c>
      <c r="K110" s="28">
        <v>315.39999999999998</v>
      </c>
      <c r="L110" s="28">
        <v>312</v>
      </c>
      <c r="M110" s="28">
        <v>69.565880000000007</v>
      </c>
      <c r="N110" s="1"/>
      <c r="O110" s="1"/>
    </row>
    <row r="111" spans="1:15" ht="12.75" customHeight="1">
      <c r="A111" s="53">
        <v>102</v>
      </c>
      <c r="B111" s="28" t="s">
        <v>263</v>
      </c>
      <c r="C111" s="28">
        <v>4376.3999999999996</v>
      </c>
      <c r="D111" s="37">
        <v>4363.8</v>
      </c>
      <c r="E111" s="37">
        <v>4307.6000000000004</v>
      </c>
      <c r="F111" s="37">
        <v>4238.8</v>
      </c>
      <c r="G111" s="37">
        <v>4182.6000000000004</v>
      </c>
      <c r="H111" s="37">
        <v>4432.6000000000004</v>
      </c>
      <c r="I111" s="37">
        <v>4488.7999999999993</v>
      </c>
      <c r="J111" s="37">
        <v>4557.6000000000004</v>
      </c>
      <c r="K111" s="28">
        <v>4420</v>
      </c>
      <c r="L111" s="28">
        <v>4295</v>
      </c>
      <c r="M111" s="28">
        <v>1.21411</v>
      </c>
      <c r="N111" s="1"/>
      <c r="O111" s="1"/>
    </row>
    <row r="112" spans="1:15" ht="12.75" customHeight="1">
      <c r="A112" s="53">
        <v>103</v>
      </c>
      <c r="B112" s="28" t="s">
        <v>393</v>
      </c>
      <c r="C112" s="28">
        <v>193.35</v>
      </c>
      <c r="D112" s="37">
        <v>193.23333333333335</v>
      </c>
      <c r="E112" s="37">
        <v>189.56666666666669</v>
      </c>
      <c r="F112" s="37">
        <v>185.78333333333333</v>
      </c>
      <c r="G112" s="37">
        <v>182.11666666666667</v>
      </c>
      <c r="H112" s="37">
        <v>197.01666666666671</v>
      </c>
      <c r="I112" s="37">
        <v>200.68333333333334</v>
      </c>
      <c r="J112" s="37">
        <v>204.46666666666673</v>
      </c>
      <c r="K112" s="28">
        <v>196.9</v>
      </c>
      <c r="L112" s="28">
        <v>189.45</v>
      </c>
      <c r="M112" s="28">
        <v>36.193869999999997</v>
      </c>
      <c r="N112" s="1"/>
      <c r="O112" s="1"/>
    </row>
    <row r="113" spans="1:15" ht="12.75" customHeight="1">
      <c r="A113" s="53">
        <v>104</v>
      </c>
      <c r="B113" s="28" t="s">
        <v>394</v>
      </c>
      <c r="C113" s="28">
        <v>159.44999999999999</v>
      </c>
      <c r="D113" s="37">
        <v>160.23333333333332</v>
      </c>
      <c r="E113" s="37">
        <v>158.16666666666663</v>
      </c>
      <c r="F113" s="37">
        <v>156.8833333333333</v>
      </c>
      <c r="G113" s="37">
        <v>154.81666666666661</v>
      </c>
      <c r="H113" s="37">
        <v>161.51666666666665</v>
      </c>
      <c r="I113" s="37">
        <v>163.58333333333331</v>
      </c>
      <c r="J113" s="37">
        <v>164.86666666666667</v>
      </c>
      <c r="K113" s="28">
        <v>162.30000000000001</v>
      </c>
      <c r="L113" s="28">
        <v>158.94999999999999</v>
      </c>
      <c r="M113" s="28">
        <v>60.659730000000003</v>
      </c>
      <c r="N113" s="1"/>
      <c r="O113" s="1"/>
    </row>
    <row r="114" spans="1:15" ht="12.75" customHeight="1">
      <c r="A114" s="53">
        <v>105</v>
      </c>
      <c r="B114" s="28" t="s">
        <v>130</v>
      </c>
      <c r="C114" s="28">
        <v>280.85000000000002</v>
      </c>
      <c r="D114" s="37">
        <v>279.28333333333336</v>
      </c>
      <c r="E114" s="37">
        <v>276.56666666666672</v>
      </c>
      <c r="F114" s="37">
        <v>272.28333333333336</v>
      </c>
      <c r="G114" s="37">
        <v>269.56666666666672</v>
      </c>
      <c r="H114" s="37">
        <v>283.56666666666672</v>
      </c>
      <c r="I114" s="37">
        <v>286.2833333333333</v>
      </c>
      <c r="J114" s="37">
        <v>290.56666666666672</v>
      </c>
      <c r="K114" s="28">
        <v>282</v>
      </c>
      <c r="L114" s="28">
        <v>275</v>
      </c>
      <c r="M114" s="28">
        <v>53.890309999999999</v>
      </c>
      <c r="N114" s="1"/>
      <c r="O114" s="1"/>
    </row>
    <row r="115" spans="1:15" ht="12.75" customHeight="1">
      <c r="A115" s="53">
        <v>106</v>
      </c>
      <c r="B115" s="28" t="s">
        <v>135</v>
      </c>
      <c r="C115" s="28">
        <v>71.900000000000006</v>
      </c>
      <c r="D115" s="37">
        <v>71.966666666666654</v>
      </c>
      <c r="E115" s="37">
        <v>71.633333333333312</v>
      </c>
      <c r="F115" s="37">
        <v>71.36666666666666</v>
      </c>
      <c r="G115" s="37">
        <v>71.033333333333317</v>
      </c>
      <c r="H115" s="37">
        <v>72.233333333333306</v>
      </c>
      <c r="I115" s="37">
        <v>72.566666666666649</v>
      </c>
      <c r="J115" s="37">
        <v>72.8333333333333</v>
      </c>
      <c r="K115" s="28">
        <v>72.3</v>
      </c>
      <c r="L115" s="28">
        <v>71.7</v>
      </c>
      <c r="M115" s="28">
        <v>105.46886000000001</v>
      </c>
      <c r="N115" s="1"/>
      <c r="O115" s="1"/>
    </row>
    <row r="116" spans="1:15" ht="12.75" customHeight="1">
      <c r="A116" s="53">
        <v>107</v>
      </c>
      <c r="B116" s="28" t="s">
        <v>136</v>
      </c>
      <c r="C116" s="28">
        <v>718.65</v>
      </c>
      <c r="D116" s="37">
        <v>720.83333333333337</v>
      </c>
      <c r="E116" s="37">
        <v>713.91666666666674</v>
      </c>
      <c r="F116" s="37">
        <v>709.18333333333339</v>
      </c>
      <c r="G116" s="37">
        <v>702.26666666666677</v>
      </c>
      <c r="H116" s="37">
        <v>725.56666666666672</v>
      </c>
      <c r="I116" s="37">
        <v>732.48333333333346</v>
      </c>
      <c r="J116" s="37">
        <v>737.2166666666667</v>
      </c>
      <c r="K116" s="28">
        <v>727.75</v>
      </c>
      <c r="L116" s="28">
        <v>716.1</v>
      </c>
      <c r="M116" s="28">
        <v>19.968389999999999</v>
      </c>
      <c r="N116" s="1"/>
      <c r="O116" s="1"/>
    </row>
    <row r="117" spans="1:15" ht="12.75" customHeight="1">
      <c r="A117" s="53">
        <v>108</v>
      </c>
      <c r="B117" s="28" t="s">
        <v>129</v>
      </c>
      <c r="C117" s="28">
        <v>418.5</v>
      </c>
      <c r="D117" s="37">
        <v>419.18333333333334</v>
      </c>
      <c r="E117" s="37">
        <v>416.36666666666667</v>
      </c>
      <c r="F117" s="37">
        <v>414.23333333333335</v>
      </c>
      <c r="G117" s="37">
        <v>411.41666666666669</v>
      </c>
      <c r="H117" s="37">
        <v>421.31666666666666</v>
      </c>
      <c r="I117" s="37">
        <v>424.13333333333338</v>
      </c>
      <c r="J117" s="37">
        <v>426.26666666666665</v>
      </c>
      <c r="K117" s="28">
        <v>422</v>
      </c>
      <c r="L117" s="28">
        <v>417.05</v>
      </c>
      <c r="M117" s="28">
        <v>9.3570200000000003</v>
      </c>
      <c r="N117" s="1"/>
      <c r="O117" s="1"/>
    </row>
    <row r="118" spans="1:15" ht="12.75" customHeight="1">
      <c r="A118" s="53">
        <v>109</v>
      </c>
      <c r="B118" s="28" t="s">
        <v>133</v>
      </c>
      <c r="C118" s="28">
        <v>200.8</v>
      </c>
      <c r="D118" s="37">
        <v>200.70000000000002</v>
      </c>
      <c r="E118" s="37">
        <v>199.40000000000003</v>
      </c>
      <c r="F118" s="37">
        <v>198.00000000000003</v>
      </c>
      <c r="G118" s="37">
        <v>196.70000000000005</v>
      </c>
      <c r="H118" s="37">
        <v>202.10000000000002</v>
      </c>
      <c r="I118" s="37">
        <v>203.40000000000003</v>
      </c>
      <c r="J118" s="37">
        <v>204.8</v>
      </c>
      <c r="K118" s="28">
        <v>202</v>
      </c>
      <c r="L118" s="28">
        <v>199.3</v>
      </c>
      <c r="M118" s="28">
        <v>33.381039999999999</v>
      </c>
      <c r="N118" s="1"/>
      <c r="O118" s="1"/>
    </row>
    <row r="119" spans="1:15" ht="12.75" customHeight="1">
      <c r="A119" s="53">
        <v>110</v>
      </c>
      <c r="B119" s="28" t="s">
        <v>132</v>
      </c>
      <c r="C119" s="28">
        <v>1069.75</v>
      </c>
      <c r="D119" s="37">
        <v>1078.7</v>
      </c>
      <c r="E119" s="37">
        <v>1055.7</v>
      </c>
      <c r="F119" s="37">
        <v>1041.6500000000001</v>
      </c>
      <c r="G119" s="37">
        <v>1018.6500000000001</v>
      </c>
      <c r="H119" s="37">
        <v>1092.75</v>
      </c>
      <c r="I119" s="37">
        <v>1115.75</v>
      </c>
      <c r="J119" s="37">
        <v>1129.8</v>
      </c>
      <c r="K119" s="28">
        <v>1101.7</v>
      </c>
      <c r="L119" s="28">
        <v>1064.6500000000001</v>
      </c>
      <c r="M119" s="28">
        <v>36.625480000000003</v>
      </c>
      <c r="N119" s="1"/>
      <c r="O119" s="1"/>
    </row>
    <row r="120" spans="1:15" ht="12.75" customHeight="1">
      <c r="A120" s="53">
        <v>111</v>
      </c>
      <c r="B120" s="28" t="s">
        <v>164</v>
      </c>
      <c r="C120" s="28">
        <v>4436.45</v>
      </c>
      <c r="D120" s="37">
        <v>4494.4666666666662</v>
      </c>
      <c r="E120" s="37">
        <v>4364.0333333333328</v>
      </c>
      <c r="F120" s="37">
        <v>4291.6166666666668</v>
      </c>
      <c r="G120" s="37">
        <v>4161.1833333333334</v>
      </c>
      <c r="H120" s="37">
        <v>4566.8833333333323</v>
      </c>
      <c r="I120" s="37">
        <v>4697.3166666666648</v>
      </c>
      <c r="J120" s="37">
        <v>4769.7333333333318</v>
      </c>
      <c r="K120" s="28">
        <v>4624.8999999999996</v>
      </c>
      <c r="L120" s="28">
        <v>4422.05</v>
      </c>
      <c r="M120" s="28">
        <v>6.2570100000000002</v>
      </c>
      <c r="N120" s="1"/>
      <c r="O120" s="1"/>
    </row>
    <row r="121" spans="1:15" ht="12.75" customHeight="1">
      <c r="A121" s="53">
        <v>112</v>
      </c>
      <c r="B121" s="28" t="s">
        <v>134</v>
      </c>
      <c r="C121" s="28">
        <v>1521.55</v>
      </c>
      <c r="D121" s="37">
        <v>1527.9833333333333</v>
      </c>
      <c r="E121" s="37">
        <v>1511.0166666666667</v>
      </c>
      <c r="F121" s="37">
        <v>1500.4833333333333</v>
      </c>
      <c r="G121" s="37">
        <v>1483.5166666666667</v>
      </c>
      <c r="H121" s="37">
        <v>1538.5166666666667</v>
      </c>
      <c r="I121" s="37">
        <v>1555.4833333333333</v>
      </c>
      <c r="J121" s="37">
        <v>1566.0166666666667</v>
      </c>
      <c r="K121" s="28">
        <v>1544.95</v>
      </c>
      <c r="L121" s="28">
        <v>1517.45</v>
      </c>
      <c r="M121" s="28">
        <v>30.791360000000001</v>
      </c>
      <c r="N121" s="1"/>
      <c r="O121" s="1"/>
    </row>
    <row r="122" spans="1:15" ht="12.75" customHeight="1">
      <c r="A122" s="53">
        <v>113</v>
      </c>
      <c r="B122" s="28" t="s">
        <v>131</v>
      </c>
      <c r="C122" s="28">
        <v>1974.7</v>
      </c>
      <c r="D122" s="37">
        <v>1978.4333333333334</v>
      </c>
      <c r="E122" s="37">
        <v>1961.3166666666668</v>
      </c>
      <c r="F122" s="37">
        <v>1947.9333333333334</v>
      </c>
      <c r="G122" s="37">
        <v>1930.8166666666668</v>
      </c>
      <c r="H122" s="37">
        <v>1991.8166666666668</v>
      </c>
      <c r="I122" s="37">
        <v>2008.9333333333336</v>
      </c>
      <c r="J122" s="37">
        <v>2022.3166666666668</v>
      </c>
      <c r="K122" s="28">
        <v>1995.55</v>
      </c>
      <c r="L122" s="28">
        <v>1965.05</v>
      </c>
      <c r="M122" s="28">
        <v>2.5421200000000002</v>
      </c>
      <c r="N122" s="1"/>
      <c r="O122" s="1"/>
    </row>
    <row r="123" spans="1:15" ht="12.75" customHeight="1">
      <c r="A123" s="53">
        <v>114</v>
      </c>
      <c r="B123" s="28" t="s">
        <v>264</v>
      </c>
      <c r="C123" s="28">
        <v>909.9</v>
      </c>
      <c r="D123" s="37">
        <v>912.5</v>
      </c>
      <c r="E123" s="37">
        <v>905.4</v>
      </c>
      <c r="F123" s="37">
        <v>900.9</v>
      </c>
      <c r="G123" s="37">
        <v>893.8</v>
      </c>
      <c r="H123" s="37">
        <v>917</v>
      </c>
      <c r="I123" s="37">
        <v>924.09999999999991</v>
      </c>
      <c r="J123" s="37">
        <v>928.6</v>
      </c>
      <c r="K123" s="28">
        <v>919.6</v>
      </c>
      <c r="L123" s="28">
        <v>908</v>
      </c>
      <c r="M123" s="28">
        <v>1.0807100000000001</v>
      </c>
      <c r="N123" s="1"/>
      <c r="O123" s="1"/>
    </row>
    <row r="124" spans="1:15" ht="12.75" customHeight="1">
      <c r="A124" s="53">
        <v>115</v>
      </c>
      <c r="B124" s="28" t="s">
        <v>265</v>
      </c>
      <c r="C124" s="28">
        <v>319.45</v>
      </c>
      <c r="D124" s="37">
        <v>321.13333333333327</v>
      </c>
      <c r="E124" s="37">
        <v>315.36666666666656</v>
      </c>
      <c r="F124" s="37">
        <v>311.2833333333333</v>
      </c>
      <c r="G124" s="37">
        <v>305.51666666666659</v>
      </c>
      <c r="H124" s="37">
        <v>325.21666666666653</v>
      </c>
      <c r="I124" s="37">
        <v>330.98333333333329</v>
      </c>
      <c r="J124" s="37">
        <v>335.06666666666649</v>
      </c>
      <c r="K124" s="28">
        <v>326.89999999999998</v>
      </c>
      <c r="L124" s="28">
        <v>317.05</v>
      </c>
      <c r="M124" s="28">
        <v>6.1573900000000004</v>
      </c>
      <c r="N124" s="1"/>
      <c r="O124" s="1"/>
    </row>
    <row r="125" spans="1:15" ht="12.75" customHeight="1">
      <c r="A125" s="53">
        <v>116</v>
      </c>
      <c r="B125" s="28" t="s">
        <v>139</v>
      </c>
      <c r="C125" s="28">
        <v>667</v>
      </c>
      <c r="D125" s="37">
        <v>663.85</v>
      </c>
      <c r="E125" s="37">
        <v>657.15000000000009</v>
      </c>
      <c r="F125" s="37">
        <v>647.30000000000007</v>
      </c>
      <c r="G125" s="37">
        <v>640.60000000000014</v>
      </c>
      <c r="H125" s="37">
        <v>673.7</v>
      </c>
      <c r="I125" s="37">
        <v>680.40000000000009</v>
      </c>
      <c r="J125" s="37">
        <v>690.25</v>
      </c>
      <c r="K125" s="28">
        <v>670.55</v>
      </c>
      <c r="L125" s="28">
        <v>654</v>
      </c>
      <c r="M125" s="28">
        <v>30.706610000000001</v>
      </c>
      <c r="N125" s="1"/>
      <c r="O125" s="1"/>
    </row>
    <row r="126" spans="1:15" ht="12.75" customHeight="1">
      <c r="A126" s="53">
        <v>117</v>
      </c>
      <c r="B126" s="28" t="s">
        <v>138</v>
      </c>
      <c r="C126" s="28">
        <v>419.65</v>
      </c>
      <c r="D126" s="37">
        <v>415.76666666666665</v>
      </c>
      <c r="E126" s="37">
        <v>409.43333333333328</v>
      </c>
      <c r="F126" s="37">
        <v>399.21666666666664</v>
      </c>
      <c r="G126" s="37">
        <v>392.88333333333327</v>
      </c>
      <c r="H126" s="37">
        <v>425.98333333333329</v>
      </c>
      <c r="I126" s="37">
        <v>432.31666666666666</v>
      </c>
      <c r="J126" s="37">
        <v>442.5333333333333</v>
      </c>
      <c r="K126" s="28">
        <v>422.1</v>
      </c>
      <c r="L126" s="28">
        <v>405.55</v>
      </c>
      <c r="M126" s="28">
        <v>78.851029999999994</v>
      </c>
      <c r="N126" s="1"/>
      <c r="O126" s="1"/>
    </row>
    <row r="127" spans="1:15" ht="12.75" customHeight="1">
      <c r="A127" s="53">
        <v>118</v>
      </c>
      <c r="B127" s="28" t="s">
        <v>140</v>
      </c>
      <c r="C127" s="28">
        <v>591</v>
      </c>
      <c r="D127" s="37">
        <v>592.1</v>
      </c>
      <c r="E127" s="37">
        <v>586.20000000000005</v>
      </c>
      <c r="F127" s="37">
        <v>581.4</v>
      </c>
      <c r="G127" s="37">
        <v>575.5</v>
      </c>
      <c r="H127" s="37">
        <v>596.90000000000009</v>
      </c>
      <c r="I127" s="37">
        <v>602.79999999999995</v>
      </c>
      <c r="J127" s="37">
        <v>607.60000000000014</v>
      </c>
      <c r="K127" s="28">
        <v>598</v>
      </c>
      <c r="L127" s="28">
        <v>587.29999999999995</v>
      </c>
      <c r="M127" s="28">
        <v>26.67023</v>
      </c>
      <c r="N127" s="1"/>
      <c r="O127" s="1"/>
    </row>
    <row r="128" spans="1:15" ht="12.75" customHeight="1">
      <c r="A128" s="53">
        <v>119</v>
      </c>
      <c r="B128" s="28" t="s">
        <v>141</v>
      </c>
      <c r="C128" s="28">
        <v>1902.05</v>
      </c>
      <c r="D128" s="37">
        <v>1899.3166666666668</v>
      </c>
      <c r="E128" s="37">
        <v>1871.6333333333337</v>
      </c>
      <c r="F128" s="37">
        <v>1841.2166666666669</v>
      </c>
      <c r="G128" s="37">
        <v>1813.5333333333338</v>
      </c>
      <c r="H128" s="37">
        <v>1929.7333333333336</v>
      </c>
      <c r="I128" s="37">
        <v>1957.4166666666665</v>
      </c>
      <c r="J128" s="37">
        <v>1987.8333333333335</v>
      </c>
      <c r="K128" s="28">
        <v>1927</v>
      </c>
      <c r="L128" s="28">
        <v>1868.9</v>
      </c>
      <c r="M128" s="28">
        <v>33.430880000000002</v>
      </c>
      <c r="N128" s="1"/>
      <c r="O128" s="1"/>
    </row>
    <row r="129" spans="1:15" ht="12.75" customHeight="1">
      <c r="A129" s="53">
        <v>120</v>
      </c>
      <c r="B129" s="28" t="s">
        <v>142</v>
      </c>
      <c r="C129" s="28">
        <v>79.650000000000006</v>
      </c>
      <c r="D129" s="37">
        <v>80.283333333333331</v>
      </c>
      <c r="E129" s="37">
        <v>78.766666666666666</v>
      </c>
      <c r="F129" s="37">
        <v>77.88333333333334</v>
      </c>
      <c r="G129" s="37">
        <v>76.366666666666674</v>
      </c>
      <c r="H129" s="37">
        <v>81.166666666666657</v>
      </c>
      <c r="I129" s="37">
        <v>82.683333333333309</v>
      </c>
      <c r="J129" s="37">
        <v>83.566666666666649</v>
      </c>
      <c r="K129" s="28">
        <v>81.8</v>
      </c>
      <c r="L129" s="28">
        <v>79.400000000000006</v>
      </c>
      <c r="M129" s="28">
        <v>81.216669999999993</v>
      </c>
      <c r="N129" s="1"/>
      <c r="O129" s="1"/>
    </row>
    <row r="130" spans="1:15" ht="12.75" customHeight="1">
      <c r="A130" s="53">
        <v>121</v>
      </c>
      <c r="B130" s="28" t="s">
        <v>147</v>
      </c>
      <c r="C130" s="28">
        <v>3669.95</v>
      </c>
      <c r="D130" s="37">
        <v>3681.4833333333336</v>
      </c>
      <c r="E130" s="37">
        <v>3643.4666666666672</v>
      </c>
      <c r="F130" s="37">
        <v>3616.9833333333336</v>
      </c>
      <c r="G130" s="37">
        <v>3578.9666666666672</v>
      </c>
      <c r="H130" s="37">
        <v>3707.9666666666672</v>
      </c>
      <c r="I130" s="37">
        <v>3745.9833333333336</v>
      </c>
      <c r="J130" s="37">
        <v>3772.4666666666672</v>
      </c>
      <c r="K130" s="28">
        <v>3719.5</v>
      </c>
      <c r="L130" s="28">
        <v>3655</v>
      </c>
      <c r="M130" s="28">
        <v>2.2693400000000001</v>
      </c>
      <c r="N130" s="1"/>
      <c r="O130" s="1"/>
    </row>
    <row r="131" spans="1:15" ht="12.75" customHeight="1">
      <c r="A131" s="53">
        <v>122</v>
      </c>
      <c r="B131" s="28" t="s">
        <v>144</v>
      </c>
      <c r="C131" s="28">
        <v>401.35</v>
      </c>
      <c r="D131" s="37">
        <v>403.4666666666667</v>
      </c>
      <c r="E131" s="37">
        <v>397.93333333333339</v>
      </c>
      <c r="F131" s="37">
        <v>394.51666666666671</v>
      </c>
      <c r="G131" s="37">
        <v>388.98333333333341</v>
      </c>
      <c r="H131" s="37">
        <v>406.88333333333338</v>
      </c>
      <c r="I131" s="37">
        <v>412.41666666666669</v>
      </c>
      <c r="J131" s="37">
        <v>415.83333333333337</v>
      </c>
      <c r="K131" s="28">
        <v>409</v>
      </c>
      <c r="L131" s="28">
        <v>400.05</v>
      </c>
      <c r="M131" s="28">
        <v>25.83586</v>
      </c>
      <c r="N131" s="1"/>
      <c r="O131" s="1"/>
    </row>
    <row r="132" spans="1:15" ht="12.75" customHeight="1">
      <c r="A132" s="53">
        <v>123</v>
      </c>
      <c r="B132" s="28" t="s">
        <v>146</v>
      </c>
      <c r="C132" s="28">
        <v>4658.95</v>
      </c>
      <c r="D132" s="37">
        <v>4685.8</v>
      </c>
      <c r="E132" s="37">
        <v>4624.1500000000005</v>
      </c>
      <c r="F132" s="37">
        <v>4589.3500000000004</v>
      </c>
      <c r="G132" s="37">
        <v>4527.7000000000007</v>
      </c>
      <c r="H132" s="37">
        <v>4720.6000000000004</v>
      </c>
      <c r="I132" s="37">
        <v>4782.25</v>
      </c>
      <c r="J132" s="37">
        <v>4817.05</v>
      </c>
      <c r="K132" s="28">
        <v>4747.45</v>
      </c>
      <c r="L132" s="28">
        <v>4651</v>
      </c>
      <c r="M132" s="28">
        <v>2.5698500000000002</v>
      </c>
      <c r="N132" s="1"/>
      <c r="O132" s="1"/>
    </row>
    <row r="133" spans="1:15" ht="12.75" customHeight="1">
      <c r="A133" s="53">
        <v>124</v>
      </c>
      <c r="B133" s="28" t="s">
        <v>145</v>
      </c>
      <c r="C133" s="28">
        <v>1905.4</v>
      </c>
      <c r="D133" s="37">
        <v>1901.5333333333335</v>
      </c>
      <c r="E133" s="37">
        <v>1891.0666666666671</v>
      </c>
      <c r="F133" s="37">
        <v>1876.7333333333336</v>
      </c>
      <c r="G133" s="37">
        <v>1866.2666666666671</v>
      </c>
      <c r="H133" s="37">
        <v>1915.866666666667</v>
      </c>
      <c r="I133" s="37">
        <v>1926.3333333333337</v>
      </c>
      <c r="J133" s="37">
        <v>1940.666666666667</v>
      </c>
      <c r="K133" s="28">
        <v>1912</v>
      </c>
      <c r="L133" s="28">
        <v>1887.2</v>
      </c>
      <c r="M133" s="28">
        <v>11.193099999999999</v>
      </c>
      <c r="N133" s="1"/>
      <c r="O133" s="1"/>
    </row>
    <row r="134" spans="1:15" ht="12.75" customHeight="1">
      <c r="A134" s="53">
        <v>125</v>
      </c>
      <c r="B134" s="28" t="s">
        <v>266</v>
      </c>
      <c r="C134" s="28">
        <v>567.25</v>
      </c>
      <c r="D134" s="37">
        <v>571.41666666666663</v>
      </c>
      <c r="E134" s="37">
        <v>560.63333333333321</v>
      </c>
      <c r="F134" s="37">
        <v>554.01666666666654</v>
      </c>
      <c r="G134" s="37">
        <v>543.23333333333312</v>
      </c>
      <c r="H134" s="37">
        <v>578.0333333333333</v>
      </c>
      <c r="I134" s="37">
        <v>588.81666666666683</v>
      </c>
      <c r="J134" s="37">
        <v>595.43333333333339</v>
      </c>
      <c r="K134" s="28">
        <v>582.20000000000005</v>
      </c>
      <c r="L134" s="28">
        <v>564.79999999999995</v>
      </c>
      <c r="M134" s="28">
        <v>8.5951299999999993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652.70000000000005</v>
      </c>
      <c r="D135" s="37">
        <v>658.51666666666677</v>
      </c>
      <c r="E135" s="37">
        <v>645.03333333333353</v>
      </c>
      <c r="F135" s="37">
        <v>637.36666666666679</v>
      </c>
      <c r="G135" s="37">
        <v>623.88333333333355</v>
      </c>
      <c r="H135" s="37">
        <v>666.18333333333351</v>
      </c>
      <c r="I135" s="37">
        <v>679.66666666666686</v>
      </c>
      <c r="J135" s="37">
        <v>687.33333333333348</v>
      </c>
      <c r="K135" s="28">
        <v>672</v>
      </c>
      <c r="L135" s="28">
        <v>650.85</v>
      </c>
      <c r="M135" s="28">
        <v>16.55489</v>
      </c>
      <c r="N135" s="1"/>
      <c r="O135" s="1"/>
    </row>
    <row r="136" spans="1:15" ht="12.75" customHeight="1">
      <c r="A136" s="53">
        <v>127</v>
      </c>
      <c r="B136" s="28" t="s">
        <v>160</v>
      </c>
      <c r="C136" s="28">
        <v>85272.25</v>
      </c>
      <c r="D136" s="37">
        <v>85572.416666666672</v>
      </c>
      <c r="E136" s="37">
        <v>84699.833333333343</v>
      </c>
      <c r="F136" s="37">
        <v>84127.416666666672</v>
      </c>
      <c r="G136" s="37">
        <v>83254.833333333343</v>
      </c>
      <c r="H136" s="37">
        <v>86144.833333333343</v>
      </c>
      <c r="I136" s="37">
        <v>87017.416666666686</v>
      </c>
      <c r="J136" s="37">
        <v>87589.833333333343</v>
      </c>
      <c r="K136" s="28">
        <v>86445</v>
      </c>
      <c r="L136" s="28">
        <v>85000</v>
      </c>
      <c r="M136" s="28">
        <v>6.0830000000000002E-2</v>
      </c>
      <c r="N136" s="1"/>
      <c r="O136" s="1"/>
    </row>
    <row r="137" spans="1:15" ht="12.75" customHeight="1">
      <c r="A137" s="53">
        <v>128</v>
      </c>
      <c r="B137" s="28" t="s">
        <v>150</v>
      </c>
      <c r="C137" s="28">
        <v>206.45</v>
      </c>
      <c r="D137" s="37">
        <v>204.08333333333334</v>
      </c>
      <c r="E137" s="37">
        <v>201.16666666666669</v>
      </c>
      <c r="F137" s="37">
        <v>195.88333333333335</v>
      </c>
      <c r="G137" s="37">
        <v>192.9666666666667</v>
      </c>
      <c r="H137" s="37">
        <v>209.36666666666667</v>
      </c>
      <c r="I137" s="37">
        <v>212.28333333333336</v>
      </c>
      <c r="J137" s="37">
        <v>217.56666666666666</v>
      </c>
      <c r="K137" s="28">
        <v>207</v>
      </c>
      <c r="L137" s="28">
        <v>198.8</v>
      </c>
      <c r="M137" s="28">
        <v>78.1511</v>
      </c>
      <c r="N137" s="1"/>
      <c r="O137" s="1"/>
    </row>
    <row r="138" spans="1:15" ht="12.75" customHeight="1">
      <c r="A138" s="53">
        <v>129</v>
      </c>
      <c r="B138" s="28" t="s">
        <v>149</v>
      </c>
      <c r="C138" s="28">
        <v>1274.6500000000001</v>
      </c>
      <c r="D138" s="37">
        <v>1280.8166666666666</v>
      </c>
      <c r="E138" s="37">
        <v>1262.6333333333332</v>
      </c>
      <c r="F138" s="37">
        <v>1250.6166666666666</v>
      </c>
      <c r="G138" s="37">
        <v>1232.4333333333332</v>
      </c>
      <c r="H138" s="37">
        <v>1292.8333333333333</v>
      </c>
      <c r="I138" s="37">
        <v>1311.0166666666667</v>
      </c>
      <c r="J138" s="37">
        <v>1323.0333333333333</v>
      </c>
      <c r="K138" s="28">
        <v>1299</v>
      </c>
      <c r="L138" s="28">
        <v>1268.8</v>
      </c>
      <c r="M138" s="28">
        <v>43.256</v>
      </c>
      <c r="N138" s="1"/>
      <c r="O138" s="1"/>
    </row>
    <row r="139" spans="1:15" ht="12.75" customHeight="1">
      <c r="A139" s="53">
        <v>130</v>
      </c>
      <c r="B139" s="28" t="s">
        <v>151</v>
      </c>
      <c r="C139" s="28">
        <v>104.85</v>
      </c>
      <c r="D139" s="37">
        <v>105.45</v>
      </c>
      <c r="E139" s="37">
        <v>103.7</v>
      </c>
      <c r="F139" s="37">
        <v>102.55</v>
      </c>
      <c r="G139" s="37">
        <v>100.8</v>
      </c>
      <c r="H139" s="37">
        <v>106.60000000000001</v>
      </c>
      <c r="I139" s="37">
        <v>108.35000000000001</v>
      </c>
      <c r="J139" s="37">
        <v>109.50000000000001</v>
      </c>
      <c r="K139" s="28">
        <v>107.2</v>
      </c>
      <c r="L139" s="28">
        <v>104.3</v>
      </c>
      <c r="M139" s="28">
        <v>41.208489999999998</v>
      </c>
      <c r="N139" s="1"/>
      <c r="O139" s="1"/>
    </row>
    <row r="140" spans="1:15" ht="12.75" customHeight="1">
      <c r="A140" s="53">
        <v>131</v>
      </c>
      <c r="B140" s="28" t="s">
        <v>152</v>
      </c>
      <c r="C140" s="28">
        <v>515.6</v>
      </c>
      <c r="D140" s="37">
        <v>516.26666666666677</v>
      </c>
      <c r="E140" s="37">
        <v>511.58333333333348</v>
      </c>
      <c r="F140" s="37">
        <v>507.56666666666672</v>
      </c>
      <c r="G140" s="37">
        <v>502.88333333333344</v>
      </c>
      <c r="H140" s="37">
        <v>520.28333333333353</v>
      </c>
      <c r="I140" s="37">
        <v>524.9666666666667</v>
      </c>
      <c r="J140" s="37">
        <v>528.98333333333358</v>
      </c>
      <c r="K140" s="28">
        <v>520.95000000000005</v>
      </c>
      <c r="L140" s="28">
        <v>512.25</v>
      </c>
      <c r="M140" s="28">
        <v>13.00916</v>
      </c>
      <c r="N140" s="1"/>
      <c r="O140" s="1"/>
    </row>
    <row r="141" spans="1:15" ht="12.75" customHeight="1">
      <c r="A141" s="53">
        <v>132</v>
      </c>
      <c r="B141" s="28" t="s">
        <v>153</v>
      </c>
      <c r="C141" s="28">
        <v>8720.6</v>
      </c>
      <c r="D141" s="37">
        <v>8753.1833333333325</v>
      </c>
      <c r="E141" s="37">
        <v>8673.616666666665</v>
      </c>
      <c r="F141" s="37">
        <v>8626.6333333333332</v>
      </c>
      <c r="G141" s="37">
        <v>8547.0666666666657</v>
      </c>
      <c r="H141" s="37">
        <v>8800.1666666666642</v>
      </c>
      <c r="I141" s="37">
        <v>8879.7333333333336</v>
      </c>
      <c r="J141" s="37">
        <v>8926.7166666666635</v>
      </c>
      <c r="K141" s="28">
        <v>8832.75</v>
      </c>
      <c r="L141" s="28">
        <v>8706.2000000000007</v>
      </c>
      <c r="M141" s="28">
        <v>3.9806300000000001</v>
      </c>
      <c r="N141" s="1"/>
      <c r="O141" s="1"/>
    </row>
    <row r="142" spans="1:15" ht="12.75" customHeight="1">
      <c r="A142" s="53">
        <v>133</v>
      </c>
      <c r="B142" s="28" t="s">
        <v>156</v>
      </c>
      <c r="C142" s="28">
        <v>804.45</v>
      </c>
      <c r="D142" s="37">
        <v>815.0333333333333</v>
      </c>
      <c r="E142" s="37">
        <v>790.91666666666663</v>
      </c>
      <c r="F142" s="37">
        <v>777.38333333333333</v>
      </c>
      <c r="G142" s="37">
        <v>753.26666666666665</v>
      </c>
      <c r="H142" s="37">
        <v>828.56666666666661</v>
      </c>
      <c r="I142" s="37">
        <v>852.68333333333339</v>
      </c>
      <c r="J142" s="37">
        <v>866.21666666666658</v>
      </c>
      <c r="K142" s="28">
        <v>839.15</v>
      </c>
      <c r="L142" s="28">
        <v>801.5</v>
      </c>
      <c r="M142" s="28">
        <v>7.1343699999999997</v>
      </c>
      <c r="N142" s="1"/>
      <c r="O142" s="1"/>
    </row>
    <row r="143" spans="1:15" ht="12.75" customHeight="1">
      <c r="A143" s="53">
        <v>134</v>
      </c>
      <c r="B143" s="28" t="s">
        <v>429</v>
      </c>
      <c r="C143" s="28">
        <v>378.7</v>
      </c>
      <c r="D143" s="37">
        <v>381.16666666666669</v>
      </c>
      <c r="E143" s="37">
        <v>375.58333333333337</v>
      </c>
      <c r="F143" s="37">
        <v>372.4666666666667</v>
      </c>
      <c r="G143" s="37">
        <v>366.88333333333338</v>
      </c>
      <c r="H143" s="37">
        <v>384.28333333333336</v>
      </c>
      <c r="I143" s="37">
        <v>389.86666666666673</v>
      </c>
      <c r="J143" s="37">
        <v>392.98333333333335</v>
      </c>
      <c r="K143" s="28">
        <v>386.75</v>
      </c>
      <c r="L143" s="28">
        <v>378.05</v>
      </c>
      <c r="M143" s="28">
        <v>9.2545599999999997</v>
      </c>
      <c r="N143" s="1"/>
      <c r="O143" s="1"/>
    </row>
    <row r="144" spans="1:15" ht="12.75" customHeight="1">
      <c r="A144" s="53">
        <v>135</v>
      </c>
      <c r="B144" s="28" t="s">
        <v>155</v>
      </c>
      <c r="C144" s="28">
        <v>1419.2</v>
      </c>
      <c r="D144" s="37">
        <v>1416.75</v>
      </c>
      <c r="E144" s="37">
        <v>1405.5</v>
      </c>
      <c r="F144" s="37">
        <v>1391.8</v>
      </c>
      <c r="G144" s="37">
        <v>1380.55</v>
      </c>
      <c r="H144" s="37">
        <v>1430.45</v>
      </c>
      <c r="I144" s="37">
        <v>1441.7</v>
      </c>
      <c r="J144" s="37">
        <v>1455.4</v>
      </c>
      <c r="K144" s="28">
        <v>1428</v>
      </c>
      <c r="L144" s="28">
        <v>1403.05</v>
      </c>
      <c r="M144" s="28">
        <v>1.6403300000000001</v>
      </c>
      <c r="N144" s="1"/>
      <c r="O144" s="1"/>
    </row>
    <row r="145" spans="1:15" ht="12.75" customHeight="1">
      <c r="A145" s="53">
        <v>136</v>
      </c>
      <c r="B145" s="28" t="s">
        <v>158</v>
      </c>
      <c r="C145" s="28">
        <v>3319.3</v>
      </c>
      <c r="D145" s="37">
        <v>3337.7833333333333</v>
      </c>
      <c r="E145" s="37">
        <v>3291.6166666666668</v>
      </c>
      <c r="F145" s="37">
        <v>3263.9333333333334</v>
      </c>
      <c r="G145" s="37">
        <v>3217.7666666666669</v>
      </c>
      <c r="H145" s="37">
        <v>3365.4666666666667</v>
      </c>
      <c r="I145" s="37">
        <v>3411.6333333333337</v>
      </c>
      <c r="J145" s="37">
        <v>3439.3166666666666</v>
      </c>
      <c r="K145" s="28">
        <v>3383.95</v>
      </c>
      <c r="L145" s="28">
        <v>3310.1</v>
      </c>
      <c r="M145" s="28">
        <v>3.9515400000000001</v>
      </c>
      <c r="N145" s="1"/>
      <c r="O145" s="1"/>
    </row>
    <row r="146" spans="1:15" ht="12.75" customHeight="1">
      <c r="A146" s="53">
        <v>137</v>
      </c>
      <c r="B146" s="28" t="s">
        <v>159</v>
      </c>
      <c r="C146" s="28">
        <v>2166.0500000000002</v>
      </c>
      <c r="D146" s="37">
        <v>2185.2833333333333</v>
      </c>
      <c r="E146" s="37">
        <v>2137.6166666666668</v>
      </c>
      <c r="F146" s="37">
        <v>2109.1833333333334</v>
      </c>
      <c r="G146" s="37">
        <v>2061.5166666666669</v>
      </c>
      <c r="H146" s="37">
        <v>2213.7166666666667</v>
      </c>
      <c r="I146" s="37">
        <v>2261.3833333333337</v>
      </c>
      <c r="J146" s="37">
        <v>2289.8166666666666</v>
      </c>
      <c r="K146" s="28">
        <v>2232.9499999999998</v>
      </c>
      <c r="L146" s="28">
        <v>2156.85</v>
      </c>
      <c r="M146" s="28">
        <v>5.3738099999999998</v>
      </c>
      <c r="N146" s="1"/>
      <c r="O146" s="1"/>
    </row>
    <row r="147" spans="1:15" ht="12.75" customHeight="1">
      <c r="A147" s="53">
        <v>138</v>
      </c>
      <c r="B147" s="28" t="s">
        <v>161</v>
      </c>
      <c r="C147" s="28">
        <v>1047.45</v>
      </c>
      <c r="D147" s="37">
        <v>1047.7</v>
      </c>
      <c r="E147" s="37">
        <v>1035.5</v>
      </c>
      <c r="F147" s="37">
        <v>1023.55</v>
      </c>
      <c r="G147" s="37">
        <v>1011.3499999999999</v>
      </c>
      <c r="H147" s="37">
        <v>1059.6500000000001</v>
      </c>
      <c r="I147" s="37">
        <v>1071.8500000000004</v>
      </c>
      <c r="J147" s="37">
        <v>1083.8000000000002</v>
      </c>
      <c r="K147" s="28">
        <v>1059.9000000000001</v>
      </c>
      <c r="L147" s="28">
        <v>1035.75</v>
      </c>
      <c r="M147" s="28">
        <v>5.05532</v>
      </c>
      <c r="N147" s="1"/>
      <c r="O147" s="1"/>
    </row>
    <row r="148" spans="1:15" ht="12.75" customHeight="1">
      <c r="A148" s="53">
        <v>139</v>
      </c>
      <c r="B148" s="28" t="s">
        <v>167</v>
      </c>
      <c r="C148" s="28">
        <v>122.95</v>
      </c>
      <c r="D148" s="37">
        <v>123.48333333333333</v>
      </c>
      <c r="E148" s="37">
        <v>121.96666666666667</v>
      </c>
      <c r="F148" s="37">
        <v>120.98333333333333</v>
      </c>
      <c r="G148" s="37">
        <v>119.46666666666667</v>
      </c>
      <c r="H148" s="37">
        <v>124.46666666666667</v>
      </c>
      <c r="I148" s="37">
        <v>125.98333333333335</v>
      </c>
      <c r="J148" s="37">
        <v>126.96666666666667</v>
      </c>
      <c r="K148" s="28">
        <v>125</v>
      </c>
      <c r="L148" s="28">
        <v>122.5</v>
      </c>
      <c r="M148" s="28">
        <v>137.21287000000001</v>
      </c>
      <c r="N148" s="1"/>
      <c r="O148" s="1"/>
    </row>
    <row r="149" spans="1:15" ht="12.75" customHeight="1">
      <c r="A149" s="53">
        <v>140</v>
      </c>
      <c r="B149" s="28" t="s">
        <v>169</v>
      </c>
      <c r="C149" s="28">
        <v>163.4</v>
      </c>
      <c r="D149" s="37">
        <v>162.33333333333334</v>
      </c>
      <c r="E149" s="37">
        <v>159.9666666666667</v>
      </c>
      <c r="F149" s="37">
        <v>156.53333333333336</v>
      </c>
      <c r="G149" s="37">
        <v>154.16666666666671</v>
      </c>
      <c r="H149" s="37">
        <v>165.76666666666668</v>
      </c>
      <c r="I149" s="37">
        <v>168.1333333333333</v>
      </c>
      <c r="J149" s="37">
        <v>171.56666666666666</v>
      </c>
      <c r="K149" s="28">
        <v>164.7</v>
      </c>
      <c r="L149" s="28">
        <v>158.9</v>
      </c>
      <c r="M149" s="28">
        <v>307.24937999999997</v>
      </c>
      <c r="N149" s="1"/>
      <c r="O149" s="1"/>
    </row>
    <row r="150" spans="1:15" ht="12.75" customHeight="1">
      <c r="A150" s="53">
        <v>141</v>
      </c>
      <c r="B150" s="28" t="s">
        <v>163</v>
      </c>
      <c r="C150" s="28">
        <v>81.7</v>
      </c>
      <c r="D150" s="37">
        <v>81.36666666666666</v>
      </c>
      <c r="E150" s="37">
        <v>80.183333333333323</v>
      </c>
      <c r="F150" s="37">
        <v>78.666666666666657</v>
      </c>
      <c r="G150" s="37">
        <v>77.48333333333332</v>
      </c>
      <c r="H150" s="37">
        <v>82.883333333333326</v>
      </c>
      <c r="I150" s="37">
        <v>84.066666666666663</v>
      </c>
      <c r="J150" s="37">
        <v>85.583333333333329</v>
      </c>
      <c r="K150" s="28">
        <v>82.55</v>
      </c>
      <c r="L150" s="28">
        <v>79.849999999999994</v>
      </c>
      <c r="M150" s="28">
        <v>151.18718000000001</v>
      </c>
      <c r="N150" s="1"/>
      <c r="O150" s="1"/>
    </row>
    <row r="151" spans="1:15" ht="12.75" customHeight="1">
      <c r="A151" s="53">
        <v>142</v>
      </c>
      <c r="B151" s="28" t="s">
        <v>165</v>
      </c>
      <c r="C151" s="28">
        <v>4218.55</v>
      </c>
      <c r="D151" s="37">
        <v>4223.3666666666668</v>
      </c>
      <c r="E151" s="37">
        <v>4177.2833333333338</v>
      </c>
      <c r="F151" s="37">
        <v>4136.0166666666673</v>
      </c>
      <c r="G151" s="37">
        <v>4089.9333333333343</v>
      </c>
      <c r="H151" s="37">
        <v>4264.6333333333332</v>
      </c>
      <c r="I151" s="37">
        <v>4310.7166666666653</v>
      </c>
      <c r="J151" s="37">
        <v>4351.9833333333327</v>
      </c>
      <c r="K151" s="28">
        <v>4269.45</v>
      </c>
      <c r="L151" s="28">
        <v>4182.1000000000004</v>
      </c>
      <c r="M151" s="28">
        <v>1.5569900000000001</v>
      </c>
      <c r="N151" s="1"/>
      <c r="O151" s="1"/>
    </row>
    <row r="152" spans="1:15" ht="12.75" customHeight="1">
      <c r="A152" s="53">
        <v>143</v>
      </c>
      <c r="B152" s="28" t="s">
        <v>166</v>
      </c>
      <c r="C152" s="28">
        <v>19528.099999999999</v>
      </c>
      <c r="D152" s="37">
        <v>19540.716666666664</v>
      </c>
      <c r="E152" s="37">
        <v>19415.383333333328</v>
      </c>
      <c r="F152" s="37">
        <v>19302.666666666664</v>
      </c>
      <c r="G152" s="37">
        <v>19177.333333333328</v>
      </c>
      <c r="H152" s="37">
        <v>19653.433333333327</v>
      </c>
      <c r="I152" s="37">
        <v>19778.766666666663</v>
      </c>
      <c r="J152" s="37">
        <v>19891.483333333326</v>
      </c>
      <c r="K152" s="28">
        <v>19666.05</v>
      </c>
      <c r="L152" s="28">
        <v>19428</v>
      </c>
      <c r="M152" s="28">
        <v>0.27989000000000003</v>
      </c>
      <c r="N152" s="1"/>
      <c r="O152" s="1"/>
    </row>
    <row r="153" spans="1:15" ht="12.75" customHeight="1">
      <c r="A153" s="53">
        <v>144</v>
      </c>
      <c r="B153" s="28" t="s">
        <v>162</v>
      </c>
      <c r="C153" s="28">
        <v>308.10000000000002</v>
      </c>
      <c r="D153" s="37">
        <v>308.9666666666667</v>
      </c>
      <c r="E153" s="37">
        <v>304.63333333333338</v>
      </c>
      <c r="F153" s="37">
        <v>301.16666666666669</v>
      </c>
      <c r="G153" s="37">
        <v>296.83333333333337</v>
      </c>
      <c r="H153" s="37">
        <v>312.43333333333339</v>
      </c>
      <c r="I153" s="37">
        <v>316.76666666666665</v>
      </c>
      <c r="J153" s="37">
        <v>320.23333333333341</v>
      </c>
      <c r="K153" s="28">
        <v>313.3</v>
      </c>
      <c r="L153" s="28">
        <v>305.5</v>
      </c>
      <c r="M153" s="28">
        <v>7.7598399999999996</v>
      </c>
      <c r="N153" s="1"/>
      <c r="O153" s="1"/>
    </row>
    <row r="154" spans="1:15" ht="12.75" customHeight="1">
      <c r="A154" s="53">
        <v>145</v>
      </c>
      <c r="B154" s="28" t="s">
        <v>268</v>
      </c>
      <c r="C154" s="28">
        <v>968.25</v>
      </c>
      <c r="D154" s="37">
        <v>972.76666666666677</v>
      </c>
      <c r="E154" s="37">
        <v>959.53333333333353</v>
      </c>
      <c r="F154" s="37">
        <v>950.81666666666672</v>
      </c>
      <c r="G154" s="37">
        <v>937.58333333333348</v>
      </c>
      <c r="H154" s="37">
        <v>981.48333333333358</v>
      </c>
      <c r="I154" s="37">
        <v>994.71666666666692</v>
      </c>
      <c r="J154" s="37">
        <v>1003.4333333333336</v>
      </c>
      <c r="K154" s="28">
        <v>986</v>
      </c>
      <c r="L154" s="28">
        <v>964.05</v>
      </c>
      <c r="M154" s="28">
        <v>3.1306400000000001</v>
      </c>
      <c r="N154" s="1"/>
      <c r="O154" s="1"/>
    </row>
    <row r="155" spans="1:15" ht="12.75" customHeight="1">
      <c r="A155" s="53">
        <v>146</v>
      </c>
      <c r="B155" s="28" t="s">
        <v>170</v>
      </c>
      <c r="C155" s="28">
        <v>136.65</v>
      </c>
      <c r="D155" s="37">
        <v>137</v>
      </c>
      <c r="E155" s="37">
        <v>135.75</v>
      </c>
      <c r="F155" s="37">
        <v>134.85</v>
      </c>
      <c r="G155" s="37">
        <v>133.6</v>
      </c>
      <c r="H155" s="37">
        <v>137.9</v>
      </c>
      <c r="I155" s="37">
        <v>139.15</v>
      </c>
      <c r="J155" s="37">
        <v>140.05000000000001</v>
      </c>
      <c r="K155" s="28">
        <v>138.25</v>
      </c>
      <c r="L155" s="28">
        <v>136.1</v>
      </c>
      <c r="M155" s="28">
        <v>121.05052999999999</v>
      </c>
      <c r="N155" s="1"/>
      <c r="O155" s="1"/>
    </row>
    <row r="156" spans="1:15" ht="12.75" customHeight="1">
      <c r="A156" s="53">
        <v>147</v>
      </c>
      <c r="B156" s="28" t="s">
        <v>269</v>
      </c>
      <c r="C156" s="28">
        <v>191.25</v>
      </c>
      <c r="D156" s="37">
        <v>191.53333333333333</v>
      </c>
      <c r="E156" s="37">
        <v>190.26666666666665</v>
      </c>
      <c r="F156" s="37">
        <v>189.28333333333333</v>
      </c>
      <c r="G156" s="37">
        <v>188.01666666666665</v>
      </c>
      <c r="H156" s="37">
        <v>192.51666666666665</v>
      </c>
      <c r="I156" s="37">
        <v>193.78333333333336</v>
      </c>
      <c r="J156" s="37">
        <v>194.76666666666665</v>
      </c>
      <c r="K156" s="28">
        <v>192.8</v>
      </c>
      <c r="L156" s="28">
        <v>190.55</v>
      </c>
      <c r="M156" s="28">
        <v>8.4784500000000005</v>
      </c>
      <c r="N156" s="1"/>
      <c r="O156" s="1"/>
    </row>
    <row r="157" spans="1:15" ht="12.75" customHeight="1">
      <c r="A157" s="53">
        <v>148</v>
      </c>
      <c r="B157" s="28" t="s">
        <v>837</v>
      </c>
      <c r="C157" s="28">
        <v>762.05</v>
      </c>
      <c r="D157" s="37">
        <v>766.26666666666677</v>
      </c>
      <c r="E157" s="37">
        <v>755.78333333333353</v>
      </c>
      <c r="F157" s="37">
        <v>749.51666666666677</v>
      </c>
      <c r="G157" s="37">
        <v>739.03333333333353</v>
      </c>
      <c r="H157" s="37">
        <v>772.53333333333353</v>
      </c>
      <c r="I157" s="37">
        <v>783.01666666666688</v>
      </c>
      <c r="J157" s="37">
        <v>789.28333333333353</v>
      </c>
      <c r="K157" s="28">
        <v>776.75</v>
      </c>
      <c r="L157" s="28">
        <v>760</v>
      </c>
      <c r="M157" s="28">
        <v>6.9290099999999999</v>
      </c>
      <c r="N157" s="1"/>
      <c r="O157" s="1"/>
    </row>
    <row r="158" spans="1:15" ht="12.75" customHeight="1">
      <c r="A158" s="53">
        <v>149</v>
      </c>
      <c r="B158" s="28" t="s">
        <v>442</v>
      </c>
      <c r="C158" s="28">
        <v>3229.25</v>
      </c>
      <c r="D158" s="37">
        <v>3235.4166666666665</v>
      </c>
      <c r="E158" s="37">
        <v>3211.833333333333</v>
      </c>
      <c r="F158" s="37">
        <v>3194.4166666666665</v>
      </c>
      <c r="G158" s="37">
        <v>3170.833333333333</v>
      </c>
      <c r="H158" s="37">
        <v>3252.833333333333</v>
      </c>
      <c r="I158" s="37">
        <v>3276.4166666666661</v>
      </c>
      <c r="J158" s="37">
        <v>3293.833333333333</v>
      </c>
      <c r="K158" s="28">
        <v>3259</v>
      </c>
      <c r="L158" s="28">
        <v>3218</v>
      </c>
      <c r="M158" s="28">
        <v>0.53769999999999996</v>
      </c>
      <c r="N158" s="1"/>
      <c r="O158" s="1"/>
    </row>
    <row r="159" spans="1:15" ht="12.75" customHeight="1">
      <c r="A159" s="53">
        <v>150</v>
      </c>
      <c r="B159" s="28" t="s">
        <v>838</v>
      </c>
      <c r="C159" s="28">
        <v>512.15</v>
      </c>
      <c r="D159" s="37">
        <v>510.63333333333338</v>
      </c>
      <c r="E159" s="37">
        <v>502.51666666666677</v>
      </c>
      <c r="F159" s="37">
        <v>492.88333333333338</v>
      </c>
      <c r="G159" s="37">
        <v>484.76666666666677</v>
      </c>
      <c r="H159" s="37">
        <v>520.26666666666677</v>
      </c>
      <c r="I159" s="37">
        <v>528.38333333333344</v>
      </c>
      <c r="J159" s="37">
        <v>538.01666666666677</v>
      </c>
      <c r="K159" s="28">
        <v>518.75</v>
      </c>
      <c r="L159" s="28">
        <v>501</v>
      </c>
      <c r="M159" s="28">
        <v>13.85009</v>
      </c>
      <c r="N159" s="1"/>
      <c r="O159" s="1"/>
    </row>
    <row r="160" spans="1:15" ht="12.75" customHeight="1">
      <c r="A160" s="53">
        <v>151</v>
      </c>
      <c r="B160" s="28" t="s">
        <v>177</v>
      </c>
      <c r="C160" s="28">
        <v>3376.4</v>
      </c>
      <c r="D160" s="37">
        <v>3388.1333333333332</v>
      </c>
      <c r="E160" s="37">
        <v>3350.6666666666665</v>
      </c>
      <c r="F160" s="37">
        <v>3324.9333333333334</v>
      </c>
      <c r="G160" s="37">
        <v>3287.4666666666667</v>
      </c>
      <c r="H160" s="37">
        <v>3413.8666666666663</v>
      </c>
      <c r="I160" s="37">
        <v>3451.3333333333335</v>
      </c>
      <c r="J160" s="37">
        <v>3477.0666666666662</v>
      </c>
      <c r="K160" s="28">
        <v>3425.6</v>
      </c>
      <c r="L160" s="28">
        <v>3362.4</v>
      </c>
      <c r="M160" s="28">
        <v>1.21533</v>
      </c>
      <c r="N160" s="1"/>
      <c r="O160" s="1"/>
    </row>
    <row r="161" spans="1:15" ht="12.75" customHeight="1">
      <c r="A161" s="53">
        <v>152</v>
      </c>
      <c r="B161" s="28" t="s">
        <v>171</v>
      </c>
      <c r="C161" s="28">
        <v>49937.599999999999</v>
      </c>
      <c r="D161" s="37">
        <v>50006.866666666669</v>
      </c>
      <c r="E161" s="37">
        <v>49673.733333333337</v>
      </c>
      <c r="F161" s="37">
        <v>49409.866666666669</v>
      </c>
      <c r="G161" s="37">
        <v>49076.733333333337</v>
      </c>
      <c r="H161" s="37">
        <v>50270.733333333337</v>
      </c>
      <c r="I161" s="37">
        <v>50603.866666666669</v>
      </c>
      <c r="J161" s="37">
        <v>50867.733333333337</v>
      </c>
      <c r="K161" s="28">
        <v>50340</v>
      </c>
      <c r="L161" s="28">
        <v>49743</v>
      </c>
      <c r="M161" s="28">
        <v>0.10970000000000001</v>
      </c>
      <c r="N161" s="1"/>
      <c r="O161" s="1"/>
    </row>
    <row r="162" spans="1:15" ht="12.75" customHeight="1">
      <c r="A162" s="53">
        <v>153</v>
      </c>
      <c r="B162" s="28" t="s">
        <v>447</v>
      </c>
      <c r="C162" s="28">
        <v>3525.55</v>
      </c>
      <c r="D162" s="37">
        <v>3549.5333333333333</v>
      </c>
      <c r="E162" s="37">
        <v>3481.0666666666666</v>
      </c>
      <c r="F162" s="37">
        <v>3436.5833333333335</v>
      </c>
      <c r="G162" s="37">
        <v>3368.1166666666668</v>
      </c>
      <c r="H162" s="37">
        <v>3594.0166666666664</v>
      </c>
      <c r="I162" s="37">
        <v>3662.4833333333327</v>
      </c>
      <c r="J162" s="37">
        <v>3706.9666666666662</v>
      </c>
      <c r="K162" s="28">
        <v>3618</v>
      </c>
      <c r="L162" s="28">
        <v>3505.05</v>
      </c>
      <c r="M162" s="28">
        <v>1.9312199999999999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219.15</v>
      </c>
      <c r="D163" s="37">
        <v>218.76666666666665</v>
      </c>
      <c r="E163" s="37">
        <v>216.43333333333331</v>
      </c>
      <c r="F163" s="37">
        <v>213.71666666666667</v>
      </c>
      <c r="G163" s="37">
        <v>211.38333333333333</v>
      </c>
      <c r="H163" s="37">
        <v>221.48333333333329</v>
      </c>
      <c r="I163" s="37">
        <v>223.81666666666666</v>
      </c>
      <c r="J163" s="37">
        <v>226.53333333333327</v>
      </c>
      <c r="K163" s="28">
        <v>221.1</v>
      </c>
      <c r="L163" s="28">
        <v>216.05</v>
      </c>
      <c r="M163" s="28">
        <v>23.930250000000001</v>
      </c>
      <c r="N163" s="1"/>
      <c r="O163" s="1"/>
    </row>
    <row r="164" spans="1:15" ht="12.75" customHeight="1">
      <c r="A164" s="53">
        <v>155</v>
      </c>
      <c r="B164" s="28" t="s">
        <v>176</v>
      </c>
      <c r="C164" s="28">
        <v>2666.9</v>
      </c>
      <c r="D164" s="37">
        <v>2671.3333333333335</v>
      </c>
      <c r="E164" s="37">
        <v>2647.666666666667</v>
      </c>
      <c r="F164" s="37">
        <v>2628.4333333333334</v>
      </c>
      <c r="G164" s="37">
        <v>2604.7666666666669</v>
      </c>
      <c r="H164" s="37">
        <v>2690.5666666666671</v>
      </c>
      <c r="I164" s="37">
        <v>2714.233333333334</v>
      </c>
      <c r="J164" s="37">
        <v>2733.4666666666672</v>
      </c>
      <c r="K164" s="28">
        <v>2695</v>
      </c>
      <c r="L164" s="28">
        <v>2652.1</v>
      </c>
      <c r="M164" s="28">
        <v>1.86127</v>
      </c>
      <c r="N164" s="1"/>
      <c r="O164" s="1"/>
    </row>
    <row r="165" spans="1:15" ht="12.75" customHeight="1">
      <c r="A165" s="53">
        <v>156</v>
      </c>
      <c r="B165" s="28" t="s">
        <v>172</v>
      </c>
      <c r="C165" s="28">
        <v>1979.85</v>
      </c>
      <c r="D165" s="37">
        <v>2010.5</v>
      </c>
      <c r="E165" s="37">
        <v>1936.9</v>
      </c>
      <c r="F165" s="37">
        <v>1893.95</v>
      </c>
      <c r="G165" s="37">
        <v>1820.3500000000001</v>
      </c>
      <c r="H165" s="37">
        <v>2053.4499999999998</v>
      </c>
      <c r="I165" s="37">
        <v>2127.0500000000002</v>
      </c>
      <c r="J165" s="37">
        <v>2170</v>
      </c>
      <c r="K165" s="28">
        <v>2084.1</v>
      </c>
      <c r="L165" s="28">
        <v>1967.55</v>
      </c>
      <c r="M165" s="28">
        <v>35.063679999999998</v>
      </c>
      <c r="N165" s="1"/>
      <c r="O165" s="1"/>
    </row>
    <row r="166" spans="1:15" ht="12.75" customHeight="1">
      <c r="A166" s="53">
        <v>157</v>
      </c>
      <c r="B166" s="28" t="s">
        <v>270</v>
      </c>
      <c r="C166" s="28">
        <v>2408.35</v>
      </c>
      <c r="D166" s="37">
        <v>2421.1666666666665</v>
      </c>
      <c r="E166" s="37">
        <v>2388.3833333333332</v>
      </c>
      <c r="F166" s="37">
        <v>2368.4166666666665</v>
      </c>
      <c r="G166" s="37">
        <v>2335.6333333333332</v>
      </c>
      <c r="H166" s="37">
        <v>2441.1333333333332</v>
      </c>
      <c r="I166" s="37">
        <v>2473.916666666667</v>
      </c>
      <c r="J166" s="37">
        <v>2493.8833333333332</v>
      </c>
      <c r="K166" s="28">
        <v>2453.9499999999998</v>
      </c>
      <c r="L166" s="28">
        <v>2401.1999999999998</v>
      </c>
      <c r="M166" s="28">
        <v>2.4830000000000001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120.5</v>
      </c>
      <c r="D167" s="37">
        <v>120.88333333333333</v>
      </c>
      <c r="E167" s="37">
        <v>119.91666666666666</v>
      </c>
      <c r="F167" s="37">
        <v>119.33333333333333</v>
      </c>
      <c r="G167" s="37">
        <v>118.36666666666666</v>
      </c>
      <c r="H167" s="37">
        <v>121.46666666666665</v>
      </c>
      <c r="I167" s="37">
        <v>122.43333333333332</v>
      </c>
      <c r="J167" s="37">
        <v>123.01666666666665</v>
      </c>
      <c r="K167" s="28">
        <v>121.85</v>
      </c>
      <c r="L167" s="28">
        <v>120.3</v>
      </c>
      <c r="M167" s="28">
        <v>51.557899999999997</v>
      </c>
      <c r="N167" s="1"/>
      <c r="O167" s="1"/>
    </row>
    <row r="168" spans="1:15" ht="12.75" customHeight="1">
      <c r="A168" s="53">
        <v>159</v>
      </c>
      <c r="B168" s="28" t="s">
        <v>179</v>
      </c>
      <c r="C168" s="28">
        <v>230.45</v>
      </c>
      <c r="D168" s="37">
        <v>229.41666666666666</v>
      </c>
      <c r="E168" s="37">
        <v>227.63333333333333</v>
      </c>
      <c r="F168" s="37">
        <v>224.81666666666666</v>
      </c>
      <c r="G168" s="37">
        <v>223.03333333333333</v>
      </c>
      <c r="H168" s="37">
        <v>232.23333333333332</v>
      </c>
      <c r="I168" s="37">
        <v>234.01666666666668</v>
      </c>
      <c r="J168" s="37">
        <v>236.83333333333331</v>
      </c>
      <c r="K168" s="28">
        <v>231.2</v>
      </c>
      <c r="L168" s="28">
        <v>226.6</v>
      </c>
      <c r="M168" s="28">
        <v>59.745339999999999</v>
      </c>
      <c r="N168" s="1"/>
      <c r="O168" s="1"/>
    </row>
    <row r="169" spans="1:15" ht="12.75" customHeight="1">
      <c r="A169" s="53">
        <v>160</v>
      </c>
      <c r="B169" s="28" t="s">
        <v>271</v>
      </c>
      <c r="C169" s="28">
        <v>463.85</v>
      </c>
      <c r="D169" s="37">
        <v>466.93333333333339</v>
      </c>
      <c r="E169" s="37">
        <v>458.51666666666677</v>
      </c>
      <c r="F169" s="37">
        <v>453.18333333333339</v>
      </c>
      <c r="G169" s="37">
        <v>444.76666666666677</v>
      </c>
      <c r="H169" s="37">
        <v>472.26666666666677</v>
      </c>
      <c r="I169" s="37">
        <v>480.68333333333339</v>
      </c>
      <c r="J169" s="37">
        <v>486.01666666666677</v>
      </c>
      <c r="K169" s="28">
        <v>475.35</v>
      </c>
      <c r="L169" s="28">
        <v>461.6</v>
      </c>
      <c r="M169" s="28">
        <v>1.58141</v>
      </c>
      <c r="N169" s="1"/>
      <c r="O169" s="1"/>
    </row>
    <row r="170" spans="1:15" ht="12.75" customHeight="1">
      <c r="A170" s="53">
        <v>161</v>
      </c>
      <c r="B170" s="28" t="s">
        <v>272</v>
      </c>
      <c r="C170" s="28">
        <v>13977.15</v>
      </c>
      <c r="D170" s="37">
        <v>14051.166666666666</v>
      </c>
      <c r="E170" s="37">
        <v>13847.633333333331</v>
      </c>
      <c r="F170" s="37">
        <v>13718.116666666665</v>
      </c>
      <c r="G170" s="37">
        <v>13514.58333333333</v>
      </c>
      <c r="H170" s="37">
        <v>14180.683333333332</v>
      </c>
      <c r="I170" s="37">
        <v>14384.216666666669</v>
      </c>
      <c r="J170" s="37">
        <v>14513.733333333334</v>
      </c>
      <c r="K170" s="28">
        <v>14254.7</v>
      </c>
      <c r="L170" s="28">
        <v>13921.65</v>
      </c>
      <c r="M170" s="28">
        <v>9.919E-2</v>
      </c>
      <c r="N170" s="1"/>
      <c r="O170" s="1"/>
    </row>
    <row r="171" spans="1:15" ht="12.75" customHeight="1">
      <c r="A171" s="53">
        <v>162</v>
      </c>
      <c r="B171" s="28" t="s">
        <v>178</v>
      </c>
      <c r="C171" s="28">
        <v>35.700000000000003</v>
      </c>
      <c r="D171" s="37">
        <v>35.883333333333333</v>
      </c>
      <c r="E171" s="37">
        <v>35.266666666666666</v>
      </c>
      <c r="F171" s="37">
        <v>34.833333333333336</v>
      </c>
      <c r="G171" s="37">
        <v>34.216666666666669</v>
      </c>
      <c r="H171" s="37">
        <v>36.316666666666663</v>
      </c>
      <c r="I171" s="37">
        <v>36.933333333333323</v>
      </c>
      <c r="J171" s="37">
        <v>37.36666666666666</v>
      </c>
      <c r="K171" s="28">
        <v>36.5</v>
      </c>
      <c r="L171" s="28">
        <v>35.450000000000003</v>
      </c>
      <c r="M171" s="28">
        <v>627.82884000000001</v>
      </c>
      <c r="N171" s="1"/>
      <c r="O171" s="1"/>
    </row>
    <row r="172" spans="1:15" ht="12.75" customHeight="1">
      <c r="A172" s="53">
        <v>163</v>
      </c>
      <c r="B172" s="28" t="s">
        <v>184</v>
      </c>
      <c r="C172" s="28">
        <v>108.6</v>
      </c>
      <c r="D172" s="37">
        <v>108.86666666666667</v>
      </c>
      <c r="E172" s="37">
        <v>108.03333333333335</v>
      </c>
      <c r="F172" s="37">
        <v>107.46666666666667</v>
      </c>
      <c r="G172" s="37">
        <v>106.63333333333334</v>
      </c>
      <c r="H172" s="37">
        <v>109.43333333333335</v>
      </c>
      <c r="I172" s="37">
        <v>110.26666666666667</v>
      </c>
      <c r="J172" s="37">
        <v>110.83333333333336</v>
      </c>
      <c r="K172" s="28">
        <v>109.7</v>
      </c>
      <c r="L172" s="28">
        <v>108.3</v>
      </c>
      <c r="M172" s="28">
        <v>62.519060000000003</v>
      </c>
      <c r="N172" s="1"/>
      <c r="O172" s="1"/>
    </row>
    <row r="173" spans="1:15" ht="12.75" customHeight="1">
      <c r="A173" s="53">
        <v>164</v>
      </c>
      <c r="B173" s="28" t="s">
        <v>185</v>
      </c>
      <c r="C173" s="28">
        <v>2618</v>
      </c>
      <c r="D173" s="37">
        <v>2625</v>
      </c>
      <c r="E173" s="37">
        <v>2600</v>
      </c>
      <c r="F173" s="37">
        <v>2582</v>
      </c>
      <c r="G173" s="37">
        <v>2557</v>
      </c>
      <c r="H173" s="37">
        <v>2643</v>
      </c>
      <c r="I173" s="37">
        <v>2668</v>
      </c>
      <c r="J173" s="37">
        <v>2686</v>
      </c>
      <c r="K173" s="28">
        <v>2650</v>
      </c>
      <c r="L173" s="28">
        <v>2607</v>
      </c>
      <c r="M173" s="28">
        <v>49.574489999999997</v>
      </c>
      <c r="N173" s="1"/>
      <c r="O173" s="1"/>
    </row>
    <row r="174" spans="1:15" ht="12.75" customHeight="1">
      <c r="A174" s="53">
        <v>165</v>
      </c>
      <c r="B174" s="28" t="s">
        <v>273</v>
      </c>
      <c r="C174" s="28">
        <v>908</v>
      </c>
      <c r="D174" s="37">
        <v>913.31666666666661</v>
      </c>
      <c r="E174" s="37">
        <v>899.78333333333319</v>
      </c>
      <c r="F174" s="37">
        <v>891.56666666666661</v>
      </c>
      <c r="G174" s="37">
        <v>878.03333333333319</v>
      </c>
      <c r="H174" s="37">
        <v>921.53333333333319</v>
      </c>
      <c r="I174" s="37">
        <v>935.06666666666649</v>
      </c>
      <c r="J174" s="37">
        <v>943.28333333333319</v>
      </c>
      <c r="K174" s="28">
        <v>926.85</v>
      </c>
      <c r="L174" s="28">
        <v>905.1</v>
      </c>
      <c r="M174" s="28">
        <v>7.6784400000000002</v>
      </c>
      <c r="N174" s="1"/>
      <c r="O174" s="1"/>
    </row>
    <row r="175" spans="1:15" ht="12.75" customHeight="1">
      <c r="A175" s="53">
        <v>166</v>
      </c>
      <c r="B175" s="28" t="s">
        <v>187</v>
      </c>
      <c r="C175" s="28">
        <v>1313.7</v>
      </c>
      <c r="D175" s="37">
        <v>1315.7333333333333</v>
      </c>
      <c r="E175" s="37">
        <v>1303.9666666666667</v>
      </c>
      <c r="F175" s="37">
        <v>1294.2333333333333</v>
      </c>
      <c r="G175" s="37">
        <v>1282.4666666666667</v>
      </c>
      <c r="H175" s="37">
        <v>1325.4666666666667</v>
      </c>
      <c r="I175" s="37">
        <v>1337.2333333333336</v>
      </c>
      <c r="J175" s="37">
        <v>1346.9666666666667</v>
      </c>
      <c r="K175" s="28">
        <v>1327.5</v>
      </c>
      <c r="L175" s="28">
        <v>1306</v>
      </c>
      <c r="M175" s="28">
        <v>8.6987000000000005</v>
      </c>
      <c r="N175" s="1"/>
      <c r="O175" s="1"/>
    </row>
    <row r="176" spans="1:15" ht="12.75" customHeight="1">
      <c r="A176" s="53">
        <v>167</v>
      </c>
      <c r="B176" s="28" t="s">
        <v>191</v>
      </c>
      <c r="C176" s="28">
        <v>2401.5500000000002</v>
      </c>
      <c r="D176" s="37">
        <v>2402.9500000000003</v>
      </c>
      <c r="E176" s="37">
        <v>2378.6500000000005</v>
      </c>
      <c r="F176" s="37">
        <v>2355.7500000000005</v>
      </c>
      <c r="G176" s="37">
        <v>2331.4500000000007</v>
      </c>
      <c r="H176" s="37">
        <v>2425.8500000000004</v>
      </c>
      <c r="I176" s="37">
        <v>2450.1500000000005</v>
      </c>
      <c r="J176" s="37">
        <v>2473.0500000000002</v>
      </c>
      <c r="K176" s="28">
        <v>2427.25</v>
      </c>
      <c r="L176" s="28">
        <v>2380.0500000000002</v>
      </c>
      <c r="M176" s="28">
        <v>3.6325099999999999</v>
      </c>
      <c r="N176" s="1"/>
      <c r="O176" s="1"/>
    </row>
    <row r="177" spans="1:15" ht="12.75" customHeight="1">
      <c r="A177" s="53">
        <v>168</v>
      </c>
      <c r="B177" s="28" t="s">
        <v>189</v>
      </c>
      <c r="C177" s="28">
        <v>22097.9</v>
      </c>
      <c r="D177" s="37">
        <v>21959.533333333336</v>
      </c>
      <c r="E177" s="37">
        <v>21718.366666666672</v>
      </c>
      <c r="F177" s="37">
        <v>21338.833333333336</v>
      </c>
      <c r="G177" s="37">
        <v>21097.666666666672</v>
      </c>
      <c r="H177" s="37">
        <v>22339.066666666673</v>
      </c>
      <c r="I177" s="37">
        <v>22580.233333333337</v>
      </c>
      <c r="J177" s="37">
        <v>22959.766666666674</v>
      </c>
      <c r="K177" s="28">
        <v>22200.7</v>
      </c>
      <c r="L177" s="28">
        <v>21580</v>
      </c>
      <c r="M177" s="28">
        <v>0.35766999999999999</v>
      </c>
      <c r="N177" s="1"/>
      <c r="O177" s="1"/>
    </row>
    <row r="178" spans="1:15" ht="12.75" customHeight="1">
      <c r="A178" s="53">
        <v>169</v>
      </c>
      <c r="B178" s="28" t="s">
        <v>192</v>
      </c>
      <c r="C178" s="28">
        <v>1333.35</v>
      </c>
      <c r="D178" s="37">
        <v>1334.9833333333333</v>
      </c>
      <c r="E178" s="37">
        <v>1322.5166666666667</v>
      </c>
      <c r="F178" s="37">
        <v>1311.6833333333334</v>
      </c>
      <c r="G178" s="37">
        <v>1299.2166666666667</v>
      </c>
      <c r="H178" s="37">
        <v>1345.8166666666666</v>
      </c>
      <c r="I178" s="37">
        <v>1358.2833333333333</v>
      </c>
      <c r="J178" s="37">
        <v>1369.1166666666666</v>
      </c>
      <c r="K178" s="28">
        <v>1347.45</v>
      </c>
      <c r="L178" s="28">
        <v>1324.15</v>
      </c>
      <c r="M178" s="28">
        <v>4.2152399999999997</v>
      </c>
      <c r="N178" s="1"/>
      <c r="O178" s="1"/>
    </row>
    <row r="179" spans="1:15" ht="12.75" customHeight="1">
      <c r="A179" s="53">
        <v>170</v>
      </c>
      <c r="B179" s="28" t="s">
        <v>190</v>
      </c>
      <c r="C179" s="28">
        <v>2920.05</v>
      </c>
      <c r="D179" s="37">
        <v>2926.0166666666664</v>
      </c>
      <c r="E179" s="37">
        <v>2884.0333333333328</v>
      </c>
      <c r="F179" s="37">
        <v>2848.0166666666664</v>
      </c>
      <c r="G179" s="37">
        <v>2806.0333333333328</v>
      </c>
      <c r="H179" s="37">
        <v>2962.0333333333328</v>
      </c>
      <c r="I179" s="37">
        <v>3004.0166666666664</v>
      </c>
      <c r="J179" s="37">
        <v>3040.0333333333328</v>
      </c>
      <c r="K179" s="28">
        <v>2968</v>
      </c>
      <c r="L179" s="28">
        <v>2890</v>
      </c>
      <c r="M179" s="28">
        <v>5.56271</v>
      </c>
      <c r="N179" s="1"/>
      <c r="O179" s="1"/>
    </row>
    <row r="180" spans="1:15" ht="12.75" customHeight="1">
      <c r="A180" s="53">
        <v>171</v>
      </c>
      <c r="B180" s="28" t="s">
        <v>825</v>
      </c>
      <c r="C180" s="28">
        <v>530.79999999999995</v>
      </c>
      <c r="D180" s="37">
        <v>529.26666666666654</v>
      </c>
      <c r="E180" s="37">
        <v>522.8833333333331</v>
      </c>
      <c r="F180" s="37">
        <v>514.96666666666658</v>
      </c>
      <c r="G180" s="37">
        <v>508.58333333333314</v>
      </c>
      <c r="H180" s="37">
        <v>537.18333333333305</v>
      </c>
      <c r="I180" s="37">
        <v>543.56666666666649</v>
      </c>
      <c r="J180" s="37">
        <v>551.48333333333301</v>
      </c>
      <c r="K180" s="28">
        <v>535.65</v>
      </c>
      <c r="L180" s="28">
        <v>521.35</v>
      </c>
      <c r="M180" s="28">
        <v>32.745199999999997</v>
      </c>
      <c r="N180" s="1"/>
      <c r="O180" s="1"/>
    </row>
    <row r="181" spans="1:15" ht="12.75" customHeight="1">
      <c r="A181" s="53">
        <v>172</v>
      </c>
      <c r="B181" s="28" t="s">
        <v>188</v>
      </c>
      <c r="C181" s="28">
        <v>523.79999999999995</v>
      </c>
      <c r="D181" s="37">
        <v>525.16666666666663</v>
      </c>
      <c r="E181" s="37">
        <v>520.83333333333326</v>
      </c>
      <c r="F181" s="37">
        <v>517.86666666666667</v>
      </c>
      <c r="G181" s="37">
        <v>513.5333333333333</v>
      </c>
      <c r="H181" s="37">
        <v>528.13333333333321</v>
      </c>
      <c r="I181" s="37">
        <v>532.46666666666647</v>
      </c>
      <c r="J181" s="37">
        <v>535.43333333333317</v>
      </c>
      <c r="K181" s="28">
        <v>529.5</v>
      </c>
      <c r="L181" s="28">
        <v>522.20000000000005</v>
      </c>
      <c r="M181" s="28">
        <v>128.55886000000001</v>
      </c>
      <c r="N181" s="1"/>
      <c r="O181" s="1"/>
    </row>
    <row r="182" spans="1:15" ht="12.75" customHeight="1">
      <c r="A182" s="53">
        <v>173</v>
      </c>
      <c r="B182" s="28" t="s">
        <v>186</v>
      </c>
      <c r="C182" s="28">
        <v>81.7</v>
      </c>
      <c r="D182" s="37">
        <v>81.733333333333334</v>
      </c>
      <c r="E182" s="37">
        <v>80.566666666666663</v>
      </c>
      <c r="F182" s="37">
        <v>79.433333333333323</v>
      </c>
      <c r="G182" s="37">
        <v>78.266666666666652</v>
      </c>
      <c r="H182" s="37">
        <v>82.866666666666674</v>
      </c>
      <c r="I182" s="37">
        <v>84.033333333333331</v>
      </c>
      <c r="J182" s="37">
        <v>85.166666666666686</v>
      </c>
      <c r="K182" s="28">
        <v>82.9</v>
      </c>
      <c r="L182" s="28">
        <v>80.599999999999994</v>
      </c>
      <c r="M182" s="28">
        <v>299.44031000000001</v>
      </c>
      <c r="N182" s="1"/>
      <c r="O182" s="1"/>
    </row>
    <row r="183" spans="1:15" ht="12.75" customHeight="1">
      <c r="A183" s="53">
        <v>174</v>
      </c>
      <c r="B183" s="28" t="s">
        <v>193</v>
      </c>
      <c r="C183" s="28">
        <v>880.15</v>
      </c>
      <c r="D183" s="37">
        <v>882.91666666666663</v>
      </c>
      <c r="E183" s="37">
        <v>875.33333333333326</v>
      </c>
      <c r="F183" s="37">
        <v>870.51666666666665</v>
      </c>
      <c r="G183" s="37">
        <v>862.93333333333328</v>
      </c>
      <c r="H183" s="37">
        <v>887.73333333333323</v>
      </c>
      <c r="I183" s="37">
        <v>895.31666666666649</v>
      </c>
      <c r="J183" s="37">
        <v>900.13333333333321</v>
      </c>
      <c r="K183" s="28">
        <v>890.5</v>
      </c>
      <c r="L183" s="28">
        <v>878.1</v>
      </c>
      <c r="M183" s="28">
        <v>15.42618</v>
      </c>
      <c r="N183" s="1"/>
      <c r="O183" s="1"/>
    </row>
    <row r="184" spans="1:15" ht="12.75" customHeight="1">
      <c r="A184" s="53">
        <v>175</v>
      </c>
      <c r="B184" s="28" t="s">
        <v>194</v>
      </c>
      <c r="C184" s="28">
        <v>507.05</v>
      </c>
      <c r="D184" s="37">
        <v>509.7166666666667</v>
      </c>
      <c r="E184" s="37">
        <v>502.43333333333339</v>
      </c>
      <c r="F184" s="37">
        <v>497.81666666666672</v>
      </c>
      <c r="G184" s="37">
        <v>490.53333333333342</v>
      </c>
      <c r="H184" s="37">
        <v>514.33333333333337</v>
      </c>
      <c r="I184" s="37">
        <v>521.61666666666667</v>
      </c>
      <c r="J184" s="37">
        <v>526.23333333333335</v>
      </c>
      <c r="K184" s="28">
        <v>517</v>
      </c>
      <c r="L184" s="28">
        <v>505.1</v>
      </c>
      <c r="M184" s="28">
        <v>10.324999999999999</v>
      </c>
      <c r="N184" s="1"/>
      <c r="O184" s="1"/>
    </row>
    <row r="185" spans="1:15" ht="12.75" customHeight="1">
      <c r="A185" s="53">
        <v>176</v>
      </c>
      <c r="B185" s="28" t="s">
        <v>275</v>
      </c>
      <c r="C185" s="28">
        <v>600.04999999999995</v>
      </c>
      <c r="D185" s="37">
        <v>602.30000000000007</v>
      </c>
      <c r="E185" s="37">
        <v>596.60000000000014</v>
      </c>
      <c r="F185" s="37">
        <v>593.15000000000009</v>
      </c>
      <c r="G185" s="37">
        <v>587.45000000000016</v>
      </c>
      <c r="H185" s="37">
        <v>605.75000000000011</v>
      </c>
      <c r="I185" s="37">
        <v>611.45000000000016</v>
      </c>
      <c r="J185" s="37">
        <v>614.90000000000009</v>
      </c>
      <c r="K185" s="28">
        <v>608</v>
      </c>
      <c r="L185" s="28">
        <v>598.85</v>
      </c>
      <c r="M185" s="28">
        <v>2.7779199999999999</v>
      </c>
      <c r="N185" s="1"/>
      <c r="O185" s="1"/>
    </row>
    <row r="186" spans="1:15" ht="12.75" customHeight="1">
      <c r="A186" s="53">
        <v>177</v>
      </c>
      <c r="B186" s="28" t="s">
        <v>206</v>
      </c>
      <c r="C186" s="28">
        <v>954.45</v>
      </c>
      <c r="D186" s="37">
        <v>957.75</v>
      </c>
      <c r="E186" s="37">
        <v>948.25</v>
      </c>
      <c r="F186" s="37">
        <v>942.05</v>
      </c>
      <c r="G186" s="37">
        <v>932.55</v>
      </c>
      <c r="H186" s="37">
        <v>963.95</v>
      </c>
      <c r="I186" s="37">
        <v>973.45</v>
      </c>
      <c r="J186" s="37">
        <v>979.65000000000009</v>
      </c>
      <c r="K186" s="28">
        <v>967.25</v>
      </c>
      <c r="L186" s="28">
        <v>951.55</v>
      </c>
      <c r="M186" s="28">
        <v>12.80541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1110.5999999999999</v>
      </c>
      <c r="D187" s="37">
        <v>1117.3999999999999</v>
      </c>
      <c r="E187" s="37">
        <v>1097.3999999999996</v>
      </c>
      <c r="F187" s="37">
        <v>1084.1999999999998</v>
      </c>
      <c r="G187" s="37">
        <v>1064.1999999999996</v>
      </c>
      <c r="H187" s="37">
        <v>1130.5999999999997</v>
      </c>
      <c r="I187" s="37">
        <v>1150.6000000000001</v>
      </c>
      <c r="J187" s="37">
        <v>1163.7999999999997</v>
      </c>
      <c r="K187" s="28">
        <v>1137.4000000000001</v>
      </c>
      <c r="L187" s="28">
        <v>1104.2</v>
      </c>
      <c r="M187" s="28">
        <v>24.449780000000001</v>
      </c>
      <c r="N187" s="1"/>
      <c r="O187" s="1"/>
    </row>
    <row r="188" spans="1:15" ht="12.75" customHeight="1">
      <c r="A188" s="53">
        <v>179</v>
      </c>
      <c r="B188" s="28" t="s">
        <v>502</v>
      </c>
      <c r="C188" s="28">
        <v>1168.05</v>
      </c>
      <c r="D188" s="37">
        <v>1168.1666666666667</v>
      </c>
      <c r="E188" s="37">
        <v>1158.6833333333334</v>
      </c>
      <c r="F188" s="37">
        <v>1149.3166666666666</v>
      </c>
      <c r="G188" s="37">
        <v>1139.8333333333333</v>
      </c>
      <c r="H188" s="37">
        <v>1177.5333333333335</v>
      </c>
      <c r="I188" s="37">
        <v>1187.0166666666667</v>
      </c>
      <c r="J188" s="37">
        <v>1196.3833333333337</v>
      </c>
      <c r="K188" s="28">
        <v>1177.6500000000001</v>
      </c>
      <c r="L188" s="28">
        <v>1158.8</v>
      </c>
      <c r="M188" s="28">
        <v>4.5754999999999999</v>
      </c>
      <c r="N188" s="1"/>
      <c r="O188" s="1"/>
    </row>
    <row r="189" spans="1:15" ht="12.75" customHeight="1">
      <c r="A189" s="53">
        <v>180</v>
      </c>
      <c r="B189" s="28" t="s">
        <v>200</v>
      </c>
      <c r="C189" s="28">
        <v>3222.2</v>
      </c>
      <c r="D189" s="37">
        <v>3232</v>
      </c>
      <c r="E189" s="37">
        <v>3207</v>
      </c>
      <c r="F189" s="37">
        <v>3191.8</v>
      </c>
      <c r="G189" s="37">
        <v>3166.8</v>
      </c>
      <c r="H189" s="37">
        <v>3247.2</v>
      </c>
      <c r="I189" s="37">
        <v>3272.2</v>
      </c>
      <c r="J189" s="37">
        <v>3287.3999999999996</v>
      </c>
      <c r="K189" s="28">
        <v>3257</v>
      </c>
      <c r="L189" s="28">
        <v>3216.8</v>
      </c>
      <c r="M189" s="28">
        <v>14.57962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801.95</v>
      </c>
      <c r="D190" s="37">
        <v>803.85</v>
      </c>
      <c r="E190" s="37">
        <v>796.90000000000009</v>
      </c>
      <c r="F190" s="37">
        <v>791.85</v>
      </c>
      <c r="G190" s="37">
        <v>784.90000000000009</v>
      </c>
      <c r="H190" s="37">
        <v>808.90000000000009</v>
      </c>
      <c r="I190" s="37">
        <v>815.85000000000014</v>
      </c>
      <c r="J190" s="37">
        <v>820.90000000000009</v>
      </c>
      <c r="K190" s="28">
        <v>810.8</v>
      </c>
      <c r="L190" s="28">
        <v>798.8</v>
      </c>
      <c r="M190" s="28">
        <v>12.542299999999999</v>
      </c>
      <c r="N190" s="1"/>
      <c r="O190" s="1"/>
    </row>
    <row r="191" spans="1:15" ht="12.75" customHeight="1">
      <c r="A191" s="53">
        <v>182</v>
      </c>
      <c r="B191" s="28" t="s">
        <v>276</v>
      </c>
      <c r="C191" s="28">
        <v>9349</v>
      </c>
      <c r="D191" s="37">
        <v>9445.3333333333339</v>
      </c>
      <c r="E191" s="37">
        <v>9204.6666666666679</v>
      </c>
      <c r="F191" s="37">
        <v>9060.3333333333339</v>
      </c>
      <c r="G191" s="37">
        <v>8819.6666666666679</v>
      </c>
      <c r="H191" s="37">
        <v>9589.6666666666679</v>
      </c>
      <c r="I191" s="37">
        <v>9830.3333333333358</v>
      </c>
      <c r="J191" s="37">
        <v>9974.6666666666679</v>
      </c>
      <c r="K191" s="28">
        <v>9686</v>
      </c>
      <c r="L191" s="28">
        <v>9301</v>
      </c>
      <c r="M191" s="28">
        <v>6.2587000000000002</v>
      </c>
      <c r="N191" s="1"/>
      <c r="O191" s="1"/>
    </row>
    <row r="192" spans="1:15" ht="12.75" customHeight="1">
      <c r="A192" s="53">
        <v>183</v>
      </c>
      <c r="B192" s="28" t="s">
        <v>197</v>
      </c>
      <c r="C192" s="28">
        <v>465.05</v>
      </c>
      <c r="D192" s="37">
        <v>466.48333333333335</v>
      </c>
      <c r="E192" s="37">
        <v>462.51666666666671</v>
      </c>
      <c r="F192" s="37">
        <v>459.98333333333335</v>
      </c>
      <c r="G192" s="37">
        <v>456.01666666666671</v>
      </c>
      <c r="H192" s="37">
        <v>469.01666666666671</v>
      </c>
      <c r="I192" s="37">
        <v>472.98333333333341</v>
      </c>
      <c r="J192" s="37">
        <v>475.51666666666671</v>
      </c>
      <c r="K192" s="28">
        <v>470.45</v>
      </c>
      <c r="L192" s="28">
        <v>463.95</v>
      </c>
      <c r="M192" s="28">
        <v>112.5256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235.1</v>
      </c>
      <c r="D193" s="37">
        <v>234.11666666666667</v>
      </c>
      <c r="E193" s="37">
        <v>231.83333333333334</v>
      </c>
      <c r="F193" s="37">
        <v>228.56666666666666</v>
      </c>
      <c r="G193" s="37">
        <v>226.28333333333333</v>
      </c>
      <c r="H193" s="37">
        <v>237.38333333333335</v>
      </c>
      <c r="I193" s="37">
        <v>239.66666666666666</v>
      </c>
      <c r="J193" s="37">
        <v>242.93333333333337</v>
      </c>
      <c r="K193" s="28">
        <v>236.4</v>
      </c>
      <c r="L193" s="28">
        <v>230.85</v>
      </c>
      <c r="M193" s="28">
        <v>194.00636</v>
      </c>
      <c r="N193" s="1"/>
      <c r="O193" s="1"/>
    </row>
    <row r="194" spans="1:15" ht="12.75" customHeight="1">
      <c r="A194" s="53">
        <v>185</v>
      </c>
      <c r="B194" s="28" t="s">
        <v>199</v>
      </c>
      <c r="C194" s="28">
        <v>107.35</v>
      </c>
      <c r="D194" s="37">
        <v>107.88333333333333</v>
      </c>
      <c r="E194" s="37">
        <v>106.56666666666665</v>
      </c>
      <c r="F194" s="37">
        <v>105.78333333333332</v>
      </c>
      <c r="G194" s="37">
        <v>104.46666666666664</v>
      </c>
      <c r="H194" s="37">
        <v>108.66666666666666</v>
      </c>
      <c r="I194" s="37">
        <v>109.98333333333332</v>
      </c>
      <c r="J194" s="37">
        <v>110.76666666666667</v>
      </c>
      <c r="K194" s="28">
        <v>109.2</v>
      </c>
      <c r="L194" s="28">
        <v>107.1</v>
      </c>
      <c r="M194" s="28">
        <v>712.57092</v>
      </c>
      <c r="N194" s="1"/>
      <c r="O194" s="1"/>
    </row>
    <row r="195" spans="1:15" ht="12.75" customHeight="1">
      <c r="A195" s="53">
        <v>186</v>
      </c>
      <c r="B195" s="28" t="s">
        <v>201</v>
      </c>
      <c r="C195" s="28">
        <v>1085.55</v>
      </c>
      <c r="D195" s="37">
        <v>1088.0333333333333</v>
      </c>
      <c r="E195" s="37">
        <v>1078.5166666666667</v>
      </c>
      <c r="F195" s="37">
        <v>1071.4833333333333</v>
      </c>
      <c r="G195" s="37">
        <v>1061.9666666666667</v>
      </c>
      <c r="H195" s="37">
        <v>1095.0666666666666</v>
      </c>
      <c r="I195" s="37">
        <v>1104.583333333333</v>
      </c>
      <c r="J195" s="37">
        <v>1111.6166666666666</v>
      </c>
      <c r="K195" s="28">
        <v>1097.55</v>
      </c>
      <c r="L195" s="28">
        <v>1081</v>
      </c>
      <c r="M195" s="28">
        <v>26.24896</v>
      </c>
      <c r="N195" s="1"/>
      <c r="O195" s="1"/>
    </row>
    <row r="196" spans="1:15" ht="12.75" customHeight="1">
      <c r="A196" s="53">
        <v>187</v>
      </c>
      <c r="B196" s="28" t="s">
        <v>182</v>
      </c>
      <c r="C196" s="28">
        <v>746.4</v>
      </c>
      <c r="D196" s="37">
        <v>749.93333333333339</v>
      </c>
      <c r="E196" s="37">
        <v>738.46666666666681</v>
      </c>
      <c r="F196" s="37">
        <v>730.53333333333342</v>
      </c>
      <c r="G196" s="37">
        <v>719.06666666666683</v>
      </c>
      <c r="H196" s="37">
        <v>757.86666666666679</v>
      </c>
      <c r="I196" s="37">
        <v>769.33333333333348</v>
      </c>
      <c r="J196" s="37">
        <v>777.26666666666677</v>
      </c>
      <c r="K196" s="28">
        <v>761.4</v>
      </c>
      <c r="L196" s="28">
        <v>742</v>
      </c>
      <c r="M196" s="28">
        <v>5.0140900000000004</v>
      </c>
      <c r="N196" s="1"/>
      <c r="O196" s="1"/>
    </row>
    <row r="197" spans="1:15" ht="12.75" customHeight="1">
      <c r="A197" s="53">
        <v>188</v>
      </c>
      <c r="B197" s="28" t="s">
        <v>202</v>
      </c>
      <c r="C197" s="28">
        <v>2532.9</v>
      </c>
      <c r="D197" s="37">
        <v>2523.4833333333331</v>
      </c>
      <c r="E197" s="37">
        <v>2490.9666666666662</v>
      </c>
      <c r="F197" s="37">
        <v>2449.0333333333333</v>
      </c>
      <c r="G197" s="37">
        <v>2416.5166666666664</v>
      </c>
      <c r="H197" s="37">
        <v>2565.4166666666661</v>
      </c>
      <c r="I197" s="37">
        <v>2597.9333333333334</v>
      </c>
      <c r="J197" s="37">
        <v>2639.8666666666659</v>
      </c>
      <c r="K197" s="28">
        <v>2556</v>
      </c>
      <c r="L197" s="28">
        <v>2481.5500000000002</v>
      </c>
      <c r="M197" s="28">
        <v>23.982530000000001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1547.8</v>
      </c>
      <c r="D198" s="37">
        <v>1551.8166666666668</v>
      </c>
      <c r="E198" s="37">
        <v>1535.6333333333337</v>
      </c>
      <c r="F198" s="37">
        <v>1523.4666666666669</v>
      </c>
      <c r="G198" s="37">
        <v>1507.2833333333338</v>
      </c>
      <c r="H198" s="37">
        <v>1563.9833333333336</v>
      </c>
      <c r="I198" s="37">
        <v>1580.1666666666665</v>
      </c>
      <c r="J198" s="37">
        <v>1592.3333333333335</v>
      </c>
      <c r="K198" s="28">
        <v>1568</v>
      </c>
      <c r="L198" s="28">
        <v>1539.65</v>
      </c>
      <c r="M198" s="28">
        <v>1.82247</v>
      </c>
      <c r="N198" s="1"/>
      <c r="O198" s="1"/>
    </row>
    <row r="199" spans="1:15" ht="12.75" customHeight="1">
      <c r="A199" s="53">
        <v>190</v>
      </c>
      <c r="B199" s="28" t="s">
        <v>204</v>
      </c>
      <c r="C199" s="28">
        <v>576.35</v>
      </c>
      <c r="D199" s="37">
        <v>576.76666666666677</v>
      </c>
      <c r="E199" s="37">
        <v>573.58333333333348</v>
      </c>
      <c r="F199" s="37">
        <v>570.81666666666672</v>
      </c>
      <c r="G199" s="37">
        <v>567.63333333333344</v>
      </c>
      <c r="H199" s="37">
        <v>579.53333333333353</v>
      </c>
      <c r="I199" s="37">
        <v>582.7166666666667</v>
      </c>
      <c r="J199" s="37">
        <v>585.48333333333358</v>
      </c>
      <c r="K199" s="28">
        <v>579.95000000000005</v>
      </c>
      <c r="L199" s="28">
        <v>574</v>
      </c>
      <c r="M199" s="28">
        <v>4.3099100000000004</v>
      </c>
      <c r="N199" s="1"/>
      <c r="O199" s="1"/>
    </row>
    <row r="200" spans="1:15" ht="12.75" customHeight="1">
      <c r="A200" s="53">
        <v>191</v>
      </c>
      <c r="B200" s="28" t="s">
        <v>205</v>
      </c>
      <c r="C200" s="28">
        <v>1390.6</v>
      </c>
      <c r="D200" s="37">
        <v>1384.8333333333333</v>
      </c>
      <c r="E200" s="37">
        <v>1368.8166666666666</v>
      </c>
      <c r="F200" s="37">
        <v>1347.0333333333333</v>
      </c>
      <c r="G200" s="37">
        <v>1331.0166666666667</v>
      </c>
      <c r="H200" s="37">
        <v>1406.6166666666666</v>
      </c>
      <c r="I200" s="37">
        <v>1422.6333333333334</v>
      </c>
      <c r="J200" s="37">
        <v>1444.4166666666665</v>
      </c>
      <c r="K200" s="28">
        <v>1400.85</v>
      </c>
      <c r="L200" s="28">
        <v>1363.05</v>
      </c>
      <c r="M200" s="28">
        <v>10.47852</v>
      </c>
      <c r="N200" s="1"/>
      <c r="O200" s="1"/>
    </row>
    <row r="201" spans="1:15" ht="12.75" customHeight="1">
      <c r="A201" s="53">
        <v>192</v>
      </c>
      <c r="B201" s="28" t="s">
        <v>509</v>
      </c>
      <c r="C201" s="28">
        <v>37</v>
      </c>
      <c r="D201" s="37">
        <v>37.083333333333336</v>
      </c>
      <c r="E201" s="37">
        <v>36.766666666666673</v>
      </c>
      <c r="F201" s="37">
        <v>36.533333333333339</v>
      </c>
      <c r="G201" s="37">
        <v>36.216666666666676</v>
      </c>
      <c r="H201" s="37">
        <v>37.31666666666667</v>
      </c>
      <c r="I201" s="37">
        <v>37.633333333333333</v>
      </c>
      <c r="J201" s="37">
        <v>37.866666666666667</v>
      </c>
      <c r="K201" s="28">
        <v>37.4</v>
      </c>
      <c r="L201" s="28">
        <v>36.85</v>
      </c>
      <c r="M201" s="28">
        <v>66.625</v>
      </c>
      <c r="N201" s="1"/>
      <c r="O201" s="1"/>
    </row>
    <row r="202" spans="1:15" ht="12.75" customHeight="1">
      <c r="A202" s="53">
        <v>193</v>
      </c>
      <c r="B202" s="28" t="s">
        <v>209</v>
      </c>
      <c r="C202" s="28">
        <v>760</v>
      </c>
      <c r="D202" s="37">
        <v>765.7166666666667</v>
      </c>
      <c r="E202" s="37">
        <v>752.43333333333339</v>
      </c>
      <c r="F202" s="37">
        <v>744.86666666666667</v>
      </c>
      <c r="G202" s="37">
        <v>731.58333333333337</v>
      </c>
      <c r="H202" s="37">
        <v>773.28333333333342</v>
      </c>
      <c r="I202" s="37">
        <v>786.56666666666672</v>
      </c>
      <c r="J202" s="37">
        <v>794.13333333333344</v>
      </c>
      <c r="K202" s="28">
        <v>779</v>
      </c>
      <c r="L202" s="28">
        <v>758.15</v>
      </c>
      <c r="M202" s="28">
        <v>36.435949999999998</v>
      </c>
      <c r="N202" s="1"/>
      <c r="O202" s="1"/>
    </row>
    <row r="203" spans="1:15" ht="12.75" customHeight="1">
      <c r="A203" s="53">
        <v>194</v>
      </c>
      <c r="B203" s="28" t="s">
        <v>208</v>
      </c>
      <c r="C203" s="28">
        <v>6517.15</v>
      </c>
      <c r="D203" s="37">
        <v>6519.3833333333341</v>
      </c>
      <c r="E203" s="37">
        <v>6468.7666666666682</v>
      </c>
      <c r="F203" s="37">
        <v>6420.3833333333341</v>
      </c>
      <c r="G203" s="37">
        <v>6369.7666666666682</v>
      </c>
      <c r="H203" s="37">
        <v>6567.7666666666682</v>
      </c>
      <c r="I203" s="37">
        <v>6618.383333333335</v>
      </c>
      <c r="J203" s="37">
        <v>6666.7666666666682</v>
      </c>
      <c r="K203" s="28">
        <v>6570</v>
      </c>
      <c r="L203" s="28">
        <v>6471</v>
      </c>
      <c r="M203" s="28">
        <v>4.1569799999999999</v>
      </c>
      <c r="N203" s="1"/>
      <c r="O203" s="1"/>
    </row>
    <row r="204" spans="1:15" ht="12.75" customHeight="1">
      <c r="A204" s="53">
        <v>195</v>
      </c>
      <c r="B204" s="28" t="s">
        <v>277</v>
      </c>
      <c r="C204" s="28">
        <v>42.55</v>
      </c>
      <c r="D204" s="37">
        <v>42.883333333333333</v>
      </c>
      <c r="E204" s="37">
        <v>42.066666666666663</v>
      </c>
      <c r="F204" s="37">
        <v>41.583333333333329</v>
      </c>
      <c r="G204" s="37">
        <v>40.766666666666659</v>
      </c>
      <c r="H204" s="37">
        <v>43.366666666666667</v>
      </c>
      <c r="I204" s="37">
        <v>44.183333333333344</v>
      </c>
      <c r="J204" s="37">
        <v>44.666666666666671</v>
      </c>
      <c r="K204" s="28">
        <v>43.7</v>
      </c>
      <c r="L204" s="28">
        <v>42.4</v>
      </c>
      <c r="M204" s="28">
        <v>168.25390999999999</v>
      </c>
      <c r="N204" s="1"/>
      <c r="O204" s="1"/>
    </row>
    <row r="205" spans="1:15" ht="12.75" customHeight="1">
      <c r="A205" s="53">
        <v>196</v>
      </c>
      <c r="B205" s="28" t="s">
        <v>207</v>
      </c>
      <c r="C205" s="28">
        <v>1615.5</v>
      </c>
      <c r="D205" s="37">
        <v>1615.1333333333332</v>
      </c>
      <c r="E205" s="37">
        <v>1601.3666666666663</v>
      </c>
      <c r="F205" s="37">
        <v>1587.2333333333331</v>
      </c>
      <c r="G205" s="37">
        <v>1573.4666666666662</v>
      </c>
      <c r="H205" s="37">
        <v>1629.2666666666664</v>
      </c>
      <c r="I205" s="37">
        <v>1643.0333333333333</v>
      </c>
      <c r="J205" s="37">
        <v>1657.1666666666665</v>
      </c>
      <c r="K205" s="28">
        <v>1628.9</v>
      </c>
      <c r="L205" s="28">
        <v>1601</v>
      </c>
      <c r="M205" s="28">
        <v>2.9603299999999999</v>
      </c>
      <c r="N205" s="1"/>
      <c r="O205" s="1"/>
    </row>
    <row r="206" spans="1:15" ht="12.75" customHeight="1">
      <c r="A206" s="53">
        <v>197</v>
      </c>
      <c r="B206" s="28" t="s">
        <v>154</v>
      </c>
      <c r="C206" s="28">
        <v>810.65</v>
      </c>
      <c r="D206" s="37">
        <v>810.88333333333321</v>
      </c>
      <c r="E206" s="37">
        <v>798.31666666666638</v>
      </c>
      <c r="F206" s="37">
        <v>785.98333333333312</v>
      </c>
      <c r="G206" s="37">
        <v>773.41666666666629</v>
      </c>
      <c r="H206" s="37">
        <v>823.21666666666647</v>
      </c>
      <c r="I206" s="37">
        <v>835.7833333333333</v>
      </c>
      <c r="J206" s="37">
        <v>848.11666666666656</v>
      </c>
      <c r="K206" s="28">
        <v>823.45</v>
      </c>
      <c r="L206" s="28">
        <v>798.55</v>
      </c>
      <c r="M206" s="28">
        <v>25.927689999999998</v>
      </c>
      <c r="N206" s="1"/>
      <c r="O206" s="1"/>
    </row>
    <row r="207" spans="1:15" ht="12.75" customHeight="1">
      <c r="A207" s="53">
        <v>198</v>
      </c>
      <c r="B207" s="28" t="s">
        <v>279</v>
      </c>
      <c r="C207" s="28">
        <v>1023.4</v>
      </c>
      <c r="D207" s="37">
        <v>1022.65</v>
      </c>
      <c r="E207" s="37">
        <v>1010.3</v>
      </c>
      <c r="F207" s="37">
        <v>997.19999999999993</v>
      </c>
      <c r="G207" s="37">
        <v>984.84999999999991</v>
      </c>
      <c r="H207" s="37">
        <v>1035.75</v>
      </c>
      <c r="I207" s="37">
        <v>1048.1000000000001</v>
      </c>
      <c r="J207" s="37">
        <v>1061.2</v>
      </c>
      <c r="K207" s="28">
        <v>1035</v>
      </c>
      <c r="L207" s="28">
        <v>1009.55</v>
      </c>
      <c r="M207" s="28">
        <v>7.6615000000000002</v>
      </c>
      <c r="N207" s="1"/>
      <c r="O207" s="1"/>
    </row>
    <row r="208" spans="1:15" ht="12.75" customHeight="1">
      <c r="A208" s="53">
        <v>199</v>
      </c>
      <c r="B208" s="28" t="s">
        <v>210</v>
      </c>
      <c r="C208" s="28">
        <v>269.60000000000002</v>
      </c>
      <c r="D208" s="37">
        <v>271.03333333333336</v>
      </c>
      <c r="E208" s="37">
        <v>267.06666666666672</v>
      </c>
      <c r="F208" s="37">
        <v>264.53333333333336</v>
      </c>
      <c r="G208" s="37">
        <v>260.56666666666672</v>
      </c>
      <c r="H208" s="37">
        <v>273.56666666666672</v>
      </c>
      <c r="I208" s="37">
        <v>277.5333333333333</v>
      </c>
      <c r="J208" s="37">
        <v>280.06666666666672</v>
      </c>
      <c r="K208" s="28">
        <v>275</v>
      </c>
      <c r="L208" s="28">
        <v>268.5</v>
      </c>
      <c r="M208" s="28">
        <v>111.88254999999999</v>
      </c>
      <c r="N208" s="1"/>
      <c r="O208" s="1"/>
    </row>
    <row r="209" spans="1:15" ht="12.75" customHeight="1">
      <c r="A209" s="53">
        <v>200</v>
      </c>
      <c r="B209" s="28" t="s">
        <v>127</v>
      </c>
      <c r="C209" s="28">
        <v>9.15</v>
      </c>
      <c r="D209" s="37">
        <v>9.1833333333333336</v>
      </c>
      <c r="E209" s="37">
        <v>9.0166666666666675</v>
      </c>
      <c r="F209" s="37">
        <v>8.8833333333333346</v>
      </c>
      <c r="G209" s="37">
        <v>8.7166666666666686</v>
      </c>
      <c r="H209" s="37">
        <v>9.3166666666666664</v>
      </c>
      <c r="I209" s="37">
        <v>9.4833333333333307</v>
      </c>
      <c r="J209" s="37">
        <v>9.6166666666666654</v>
      </c>
      <c r="K209" s="28">
        <v>9.35</v>
      </c>
      <c r="L209" s="28">
        <v>9.0500000000000007</v>
      </c>
      <c r="M209" s="28">
        <v>920.65318000000002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1007.15</v>
      </c>
      <c r="D210" s="37">
        <v>1004.0500000000001</v>
      </c>
      <c r="E210" s="37">
        <v>998.10000000000014</v>
      </c>
      <c r="F210" s="37">
        <v>989.05000000000007</v>
      </c>
      <c r="G210" s="37">
        <v>983.10000000000014</v>
      </c>
      <c r="H210" s="37">
        <v>1013.1000000000001</v>
      </c>
      <c r="I210" s="37">
        <v>1019.0500000000002</v>
      </c>
      <c r="J210" s="37">
        <v>1028.1000000000001</v>
      </c>
      <c r="K210" s="28">
        <v>1010</v>
      </c>
      <c r="L210" s="28">
        <v>995</v>
      </c>
      <c r="M210" s="28">
        <v>5.3678499999999998</v>
      </c>
      <c r="N210" s="1"/>
      <c r="O210" s="1"/>
    </row>
    <row r="211" spans="1:15" ht="12.75" customHeight="1">
      <c r="A211" s="53">
        <v>202</v>
      </c>
      <c r="B211" s="28" t="s">
        <v>280</v>
      </c>
      <c r="C211" s="28">
        <v>1816.5</v>
      </c>
      <c r="D211" s="37">
        <v>1829.3500000000001</v>
      </c>
      <c r="E211" s="37">
        <v>1798.7000000000003</v>
      </c>
      <c r="F211" s="37">
        <v>1780.9</v>
      </c>
      <c r="G211" s="37">
        <v>1750.2500000000002</v>
      </c>
      <c r="H211" s="37">
        <v>1847.1500000000003</v>
      </c>
      <c r="I211" s="37">
        <v>1877.8000000000004</v>
      </c>
      <c r="J211" s="37">
        <v>1895.6000000000004</v>
      </c>
      <c r="K211" s="28">
        <v>1860</v>
      </c>
      <c r="L211" s="28">
        <v>1811.55</v>
      </c>
      <c r="M211" s="28">
        <v>0.73543999999999998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417.25</v>
      </c>
      <c r="D212" s="37">
        <v>418.68333333333334</v>
      </c>
      <c r="E212" s="37">
        <v>414.86666666666667</v>
      </c>
      <c r="F212" s="37">
        <v>412.48333333333335</v>
      </c>
      <c r="G212" s="37">
        <v>408.66666666666669</v>
      </c>
      <c r="H212" s="37">
        <v>421.06666666666666</v>
      </c>
      <c r="I212" s="37">
        <v>424.88333333333338</v>
      </c>
      <c r="J212" s="37">
        <v>427.26666666666665</v>
      </c>
      <c r="K212" s="28">
        <v>422.5</v>
      </c>
      <c r="L212" s="28">
        <v>416.3</v>
      </c>
      <c r="M212" s="28">
        <v>39.520969999999998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16.45</v>
      </c>
      <c r="D213" s="37">
        <v>16.516666666666666</v>
      </c>
      <c r="E213" s="37">
        <v>16.333333333333332</v>
      </c>
      <c r="F213" s="37">
        <v>16.216666666666665</v>
      </c>
      <c r="G213" s="37">
        <v>16.033333333333331</v>
      </c>
      <c r="H213" s="37">
        <v>16.633333333333333</v>
      </c>
      <c r="I213" s="37">
        <v>16.81666666666667</v>
      </c>
      <c r="J213" s="37">
        <v>16.933333333333334</v>
      </c>
      <c r="K213" s="28">
        <v>16.7</v>
      </c>
      <c r="L213" s="28">
        <v>16.399999999999999</v>
      </c>
      <c r="M213" s="28">
        <v>611.00662999999997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258.14999999999998</v>
      </c>
      <c r="D214" s="37">
        <v>260.5</v>
      </c>
      <c r="E214" s="37">
        <v>254.35000000000002</v>
      </c>
      <c r="F214" s="37">
        <v>250.55</v>
      </c>
      <c r="G214" s="37">
        <v>244.40000000000003</v>
      </c>
      <c r="H214" s="37">
        <v>264.3</v>
      </c>
      <c r="I214" s="37">
        <v>270.45</v>
      </c>
      <c r="J214" s="37">
        <v>274.25</v>
      </c>
      <c r="K214" s="37">
        <v>266.64999999999998</v>
      </c>
      <c r="L214" s="37">
        <v>256.7</v>
      </c>
      <c r="M214" s="37">
        <v>92.438820000000007</v>
      </c>
      <c r="N214" s="1"/>
      <c r="O214" s="1"/>
    </row>
    <row r="215" spans="1:15" ht="12.75" customHeight="1">
      <c r="A215" s="53">
        <v>206</v>
      </c>
      <c r="B215" s="28" t="s">
        <v>839</v>
      </c>
      <c r="C215" s="37">
        <v>61.85</v>
      </c>
      <c r="D215" s="37">
        <v>61.70000000000001</v>
      </c>
      <c r="E215" s="37">
        <v>60.700000000000017</v>
      </c>
      <c r="F215" s="37">
        <v>59.550000000000004</v>
      </c>
      <c r="G215" s="37">
        <v>58.550000000000011</v>
      </c>
      <c r="H215" s="37">
        <v>62.850000000000023</v>
      </c>
      <c r="I215" s="37">
        <v>63.850000000000009</v>
      </c>
      <c r="J215" s="37">
        <v>65.000000000000028</v>
      </c>
      <c r="K215" s="37">
        <v>62.7</v>
      </c>
      <c r="L215" s="37">
        <v>60.55</v>
      </c>
      <c r="M215" s="37">
        <v>879.39030000000002</v>
      </c>
      <c r="N215" s="1"/>
      <c r="O215" s="1"/>
    </row>
    <row r="216" spans="1:15" ht="12.75" customHeight="1">
      <c r="A216" s="53">
        <v>207</v>
      </c>
      <c r="B216" s="28" t="s">
        <v>826</v>
      </c>
      <c r="C216" s="37">
        <v>382.55</v>
      </c>
      <c r="D216" s="37">
        <v>384.2833333333333</v>
      </c>
      <c r="E216" s="37">
        <v>380.06666666666661</v>
      </c>
      <c r="F216" s="37">
        <v>377.58333333333331</v>
      </c>
      <c r="G216" s="37">
        <v>373.36666666666662</v>
      </c>
      <c r="H216" s="37">
        <v>386.76666666666659</v>
      </c>
      <c r="I216" s="37">
        <v>390.98333333333329</v>
      </c>
      <c r="J216" s="37">
        <v>393.46666666666658</v>
      </c>
      <c r="K216" s="37">
        <v>388.5</v>
      </c>
      <c r="L216" s="37">
        <v>381.8</v>
      </c>
      <c r="M216" s="37">
        <v>6.7347099999999998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1"/>
      <c r="B1" s="492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8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44802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4" t="s">
        <v>16</v>
      </c>
      <c r="B9" s="486" t="s">
        <v>18</v>
      </c>
      <c r="C9" s="490" t="s">
        <v>20</v>
      </c>
      <c r="D9" s="490" t="s">
        <v>21</v>
      </c>
      <c r="E9" s="481" t="s">
        <v>22</v>
      </c>
      <c r="F9" s="482"/>
      <c r="G9" s="483"/>
      <c r="H9" s="481" t="s">
        <v>23</v>
      </c>
      <c r="I9" s="482"/>
      <c r="J9" s="483"/>
      <c r="K9" s="23"/>
      <c r="L9" s="24"/>
      <c r="M9" s="50"/>
      <c r="N9" s="1"/>
      <c r="O9" s="1"/>
    </row>
    <row r="10" spans="1:15" ht="42.75" customHeight="1">
      <c r="A10" s="488"/>
      <c r="B10" s="489"/>
      <c r="C10" s="489"/>
      <c r="D10" s="48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80" t="s">
        <v>287</v>
      </c>
      <c r="C11" s="271">
        <v>23086.5</v>
      </c>
      <c r="D11" s="272">
        <v>23112.166666666668</v>
      </c>
      <c r="E11" s="272">
        <v>22974.333333333336</v>
      </c>
      <c r="F11" s="272">
        <v>22862.166666666668</v>
      </c>
      <c r="G11" s="272">
        <v>22724.333333333336</v>
      </c>
      <c r="H11" s="272">
        <v>23224.333333333336</v>
      </c>
      <c r="I11" s="272">
        <v>23362.166666666672</v>
      </c>
      <c r="J11" s="272">
        <v>23474.333333333336</v>
      </c>
      <c r="K11" s="271">
        <v>23250</v>
      </c>
      <c r="L11" s="271">
        <v>23000</v>
      </c>
      <c r="M11" s="271">
        <v>5.7020000000000001E-2</v>
      </c>
      <c r="N11" s="1"/>
      <c r="O11" s="1"/>
    </row>
    <row r="12" spans="1:15" ht="12" customHeight="1">
      <c r="A12" s="30">
        <v>2</v>
      </c>
      <c r="B12" s="281" t="s">
        <v>288</v>
      </c>
      <c r="C12" s="271">
        <v>3170.65</v>
      </c>
      <c r="D12" s="272">
        <v>3162.1166666666668</v>
      </c>
      <c r="E12" s="272">
        <v>3114.5333333333338</v>
      </c>
      <c r="F12" s="272">
        <v>3058.416666666667</v>
      </c>
      <c r="G12" s="272">
        <v>3010.8333333333339</v>
      </c>
      <c r="H12" s="272">
        <v>3218.2333333333336</v>
      </c>
      <c r="I12" s="272">
        <v>3265.8166666666666</v>
      </c>
      <c r="J12" s="272">
        <v>3321.9333333333334</v>
      </c>
      <c r="K12" s="271">
        <v>3209.7</v>
      </c>
      <c r="L12" s="271">
        <v>3106</v>
      </c>
      <c r="M12" s="271">
        <v>5.1928299999999998</v>
      </c>
      <c r="N12" s="1"/>
      <c r="O12" s="1"/>
    </row>
    <row r="13" spans="1:15" ht="12" customHeight="1">
      <c r="A13" s="30">
        <v>3</v>
      </c>
      <c r="B13" s="281" t="s">
        <v>43</v>
      </c>
      <c r="C13" s="271">
        <v>2285.5</v>
      </c>
      <c r="D13" s="272">
        <v>2289.7333333333331</v>
      </c>
      <c r="E13" s="272">
        <v>2273.3166666666662</v>
      </c>
      <c r="F13" s="272">
        <v>2261.1333333333332</v>
      </c>
      <c r="G13" s="272">
        <v>2244.7166666666662</v>
      </c>
      <c r="H13" s="272">
        <v>2301.9166666666661</v>
      </c>
      <c r="I13" s="272">
        <v>2318.333333333333</v>
      </c>
      <c r="J13" s="272">
        <v>2330.516666666666</v>
      </c>
      <c r="K13" s="271">
        <v>2306.15</v>
      </c>
      <c r="L13" s="271">
        <v>2277.5500000000002</v>
      </c>
      <c r="M13" s="271">
        <v>5.8219700000000003</v>
      </c>
      <c r="N13" s="1"/>
      <c r="O13" s="1"/>
    </row>
    <row r="14" spans="1:15" ht="12" customHeight="1">
      <c r="A14" s="30">
        <v>4</v>
      </c>
      <c r="B14" s="281" t="s">
        <v>290</v>
      </c>
      <c r="C14" s="271">
        <v>2545.65</v>
      </c>
      <c r="D14" s="272">
        <v>2561.5499999999997</v>
      </c>
      <c r="E14" s="272">
        <v>2510.0999999999995</v>
      </c>
      <c r="F14" s="272">
        <v>2474.5499999999997</v>
      </c>
      <c r="G14" s="272">
        <v>2423.0999999999995</v>
      </c>
      <c r="H14" s="272">
        <v>2597.0999999999995</v>
      </c>
      <c r="I14" s="272">
        <v>2648.5499999999993</v>
      </c>
      <c r="J14" s="272">
        <v>2684.0999999999995</v>
      </c>
      <c r="K14" s="271">
        <v>2613</v>
      </c>
      <c r="L14" s="271">
        <v>2526</v>
      </c>
      <c r="M14" s="271">
        <v>0.28505000000000003</v>
      </c>
      <c r="N14" s="1"/>
      <c r="O14" s="1"/>
    </row>
    <row r="15" spans="1:15" ht="12" customHeight="1">
      <c r="A15" s="30">
        <v>5</v>
      </c>
      <c r="B15" s="281" t="s">
        <v>291</v>
      </c>
      <c r="C15" s="271">
        <v>976.15</v>
      </c>
      <c r="D15" s="272">
        <v>1000.0999999999999</v>
      </c>
      <c r="E15" s="272">
        <v>948.14999999999986</v>
      </c>
      <c r="F15" s="272">
        <v>920.15</v>
      </c>
      <c r="G15" s="272">
        <v>868.19999999999993</v>
      </c>
      <c r="H15" s="272">
        <v>1028.0999999999999</v>
      </c>
      <c r="I15" s="272">
        <v>1080.0499999999997</v>
      </c>
      <c r="J15" s="272">
        <v>1108.0499999999997</v>
      </c>
      <c r="K15" s="271">
        <v>1052.05</v>
      </c>
      <c r="L15" s="271">
        <v>972.1</v>
      </c>
      <c r="M15" s="271">
        <v>8.4910300000000003</v>
      </c>
      <c r="N15" s="1"/>
      <c r="O15" s="1"/>
    </row>
    <row r="16" spans="1:15" ht="12" customHeight="1">
      <c r="A16" s="30">
        <v>6</v>
      </c>
      <c r="B16" s="281" t="s">
        <v>59</v>
      </c>
      <c r="C16" s="271">
        <v>641.4</v>
      </c>
      <c r="D16" s="272">
        <v>645.81666666666661</v>
      </c>
      <c r="E16" s="272">
        <v>632.83333333333326</v>
      </c>
      <c r="F16" s="272">
        <v>624.26666666666665</v>
      </c>
      <c r="G16" s="272">
        <v>611.2833333333333</v>
      </c>
      <c r="H16" s="272">
        <v>654.38333333333321</v>
      </c>
      <c r="I16" s="272">
        <v>667.36666666666656</v>
      </c>
      <c r="J16" s="272">
        <v>675.93333333333317</v>
      </c>
      <c r="K16" s="271">
        <v>658.8</v>
      </c>
      <c r="L16" s="271">
        <v>637.25</v>
      </c>
      <c r="M16" s="271">
        <v>11.23235</v>
      </c>
      <c r="N16" s="1"/>
      <c r="O16" s="1"/>
    </row>
    <row r="17" spans="1:15" ht="12" customHeight="1">
      <c r="A17" s="30">
        <v>7</v>
      </c>
      <c r="B17" s="281" t="s">
        <v>292</v>
      </c>
      <c r="C17" s="271">
        <v>438.05</v>
      </c>
      <c r="D17" s="272">
        <v>439.2166666666667</v>
      </c>
      <c r="E17" s="272">
        <v>434.28333333333342</v>
      </c>
      <c r="F17" s="272">
        <v>430.51666666666671</v>
      </c>
      <c r="G17" s="272">
        <v>425.58333333333343</v>
      </c>
      <c r="H17" s="272">
        <v>442.98333333333341</v>
      </c>
      <c r="I17" s="272">
        <v>447.91666666666669</v>
      </c>
      <c r="J17" s="272">
        <v>451.68333333333339</v>
      </c>
      <c r="K17" s="271">
        <v>444.15</v>
      </c>
      <c r="L17" s="271">
        <v>435.45</v>
      </c>
      <c r="M17" s="271">
        <v>0.59902999999999995</v>
      </c>
      <c r="N17" s="1"/>
      <c r="O17" s="1"/>
    </row>
    <row r="18" spans="1:15" ht="12" customHeight="1">
      <c r="A18" s="30">
        <v>8</v>
      </c>
      <c r="B18" s="281" t="s">
        <v>293</v>
      </c>
      <c r="C18" s="271">
        <v>2230.75</v>
      </c>
      <c r="D18" s="272">
        <v>2239.3833333333332</v>
      </c>
      <c r="E18" s="272">
        <v>2213.3666666666663</v>
      </c>
      <c r="F18" s="272">
        <v>2195.9833333333331</v>
      </c>
      <c r="G18" s="272">
        <v>2169.9666666666662</v>
      </c>
      <c r="H18" s="272">
        <v>2256.7666666666664</v>
      </c>
      <c r="I18" s="272">
        <v>2282.7833333333328</v>
      </c>
      <c r="J18" s="272">
        <v>2300.1666666666665</v>
      </c>
      <c r="K18" s="271">
        <v>2265.4</v>
      </c>
      <c r="L18" s="271">
        <v>2222</v>
      </c>
      <c r="M18" s="271">
        <v>0.19905</v>
      </c>
      <c r="N18" s="1"/>
      <c r="O18" s="1"/>
    </row>
    <row r="19" spans="1:15" ht="12" customHeight="1">
      <c r="A19" s="30">
        <v>9</v>
      </c>
      <c r="B19" s="281" t="s">
        <v>237</v>
      </c>
      <c r="C19" s="271">
        <v>18577.05</v>
      </c>
      <c r="D19" s="272">
        <v>18690.350000000002</v>
      </c>
      <c r="E19" s="272">
        <v>18430.700000000004</v>
      </c>
      <c r="F19" s="272">
        <v>18284.350000000002</v>
      </c>
      <c r="G19" s="272">
        <v>18024.700000000004</v>
      </c>
      <c r="H19" s="272">
        <v>18836.700000000004</v>
      </c>
      <c r="I19" s="272">
        <v>19096.350000000006</v>
      </c>
      <c r="J19" s="272">
        <v>19242.700000000004</v>
      </c>
      <c r="K19" s="271">
        <v>18950</v>
      </c>
      <c r="L19" s="271">
        <v>18544</v>
      </c>
      <c r="M19" s="271">
        <v>0.10868</v>
      </c>
      <c r="N19" s="1"/>
      <c r="O19" s="1"/>
    </row>
    <row r="20" spans="1:15" ht="12" customHeight="1">
      <c r="A20" s="30">
        <v>10</v>
      </c>
      <c r="B20" s="281" t="s">
        <v>45</v>
      </c>
      <c r="C20" s="271">
        <v>3139.55</v>
      </c>
      <c r="D20" s="272">
        <v>3130.1666666666665</v>
      </c>
      <c r="E20" s="272">
        <v>3087.3833333333332</v>
      </c>
      <c r="F20" s="272">
        <v>3035.2166666666667</v>
      </c>
      <c r="G20" s="272">
        <v>2992.4333333333334</v>
      </c>
      <c r="H20" s="272">
        <v>3182.333333333333</v>
      </c>
      <c r="I20" s="272">
        <v>3225.1166666666668</v>
      </c>
      <c r="J20" s="272">
        <v>3277.2833333333328</v>
      </c>
      <c r="K20" s="271">
        <v>3172.95</v>
      </c>
      <c r="L20" s="271">
        <v>3078</v>
      </c>
      <c r="M20" s="271">
        <v>28.976019999999998</v>
      </c>
      <c r="N20" s="1"/>
      <c r="O20" s="1"/>
    </row>
    <row r="21" spans="1:15" ht="12" customHeight="1">
      <c r="A21" s="30">
        <v>11</v>
      </c>
      <c r="B21" s="281" t="s">
        <v>238</v>
      </c>
      <c r="C21" s="271">
        <v>2392.75</v>
      </c>
      <c r="D21" s="272">
        <v>2399.5</v>
      </c>
      <c r="E21" s="272">
        <v>2369.3000000000002</v>
      </c>
      <c r="F21" s="272">
        <v>2345.8500000000004</v>
      </c>
      <c r="G21" s="272">
        <v>2315.6500000000005</v>
      </c>
      <c r="H21" s="272">
        <v>2422.9499999999998</v>
      </c>
      <c r="I21" s="272">
        <v>2453.1499999999996</v>
      </c>
      <c r="J21" s="272">
        <v>2476.5999999999995</v>
      </c>
      <c r="K21" s="271">
        <v>2429.6999999999998</v>
      </c>
      <c r="L21" s="271">
        <v>2376.0500000000002</v>
      </c>
      <c r="M21" s="271">
        <v>13.850379999999999</v>
      </c>
      <c r="N21" s="1"/>
      <c r="O21" s="1"/>
    </row>
    <row r="22" spans="1:15" ht="12" customHeight="1">
      <c r="A22" s="30">
        <v>12</v>
      </c>
      <c r="B22" s="281" t="s">
        <v>46</v>
      </c>
      <c r="C22" s="271">
        <v>837.7</v>
      </c>
      <c r="D22" s="272">
        <v>833.44999999999993</v>
      </c>
      <c r="E22" s="272">
        <v>821.89999999999986</v>
      </c>
      <c r="F22" s="272">
        <v>806.09999999999991</v>
      </c>
      <c r="G22" s="272">
        <v>794.54999999999984</v>
      </c>
      <c r="H22" s="272">
        <v>849.24999999999989</v>
      </c>
      <c r="I22" s="272">
        <v>860.79999999999984</v>
      </c>
      <c r="J22" s="272">
        <v>876.59999999999991</v>
      </c>
      <c r="K22" s="271">
        <v>845</v>
      </c>
      <c r="L22" s="271">
        <v>817.65</v>
      </c>
      <c r="M22" s="271">
        <v>85.131129999999999</v>
      </c>
      <c r="N22" s="1"/>
      <c r="O22" s="1"/>
    </row>
    <row r="23" spans="1:15" ht="12.75" customHeight="1">
      <c r="A23" s="30">
        <v>13</v>
      </c>
      <c r="B23" s="281" t="s">
        <v>239</v>
      </c>
      <c r="C23" s="271">
        <v>3459.65</v>
      </c>
      <c r="D23" s="272">
        <v>3432.3833333333332</v>
      </c>
      <c r="E23" s="272">
        <v>3392.7666666666664</v>
      </c>
      <c r="F23" s="272">
        <v>3325.8833333333332</v>
      </c>
      <c r="G23" s="272">
        <v>3286.2666666666664</v>
      </c>
      <c r="H23" s="272">
        <v>3499.2666666666664</v>
      </c>
      <c r="I23" s="272">
        <v>3538.8833333333332</v>
      </c>
      <c r="J23" s="272">
        <v>3605.7666666666664</v>
      </c>
      <c r="K23" s="271">
        <v>3472</v>
      </c>
      <c r="L23" s="271">
        <v>3365.5</v>
      </c>
      <c r="M23" s="271">
        <v>5.0472900000000003</v>
      </c>
      <c r="N23" s="1"/>
      <c r="O23" s="1"/>
    </row>
    <row r="24" spans="1:15" ht="12.75" customHeight="1">
      <c r="A24" s="30">
        <v>14</v>
      </c>
      <c r="B24" s="281" t="s">
        <v>240</v>
      </c>
      <c r="C24" s="271">
        <v>3751.2</v>
      </c>
      <c r="D24" s="272">
        <v>3752.1</v>
      </c>
      <c r="E24" s="272">
        <v>3719.2</v>
      </c>
      <c r="F24" s="272">
        <v>3687.2</v>
      </c>
      <c r="G24" s="272">
        <v>3654.2999999999997</v>
      </c>
      <c r="H24" s="272">
        <v>3784.1</v>
      </c>
      <c r="I24" s="272">
        <v>3817.0000000000005</v>
      </c>
      <c r="J24" s="272">
        <v>3849</v>
      </c>
      <c r="K24" s="271">
        <v>3785</v>
      </c>
      <c r="L24" s="271">
        <v>3720.1</v>
      </c>
      <c r="M24" s="271">
        <v>2.87276</v>
      </c>
      <c r="N24" s="1"/>
      <c r="O24" s="1"/>
    </row>
    <row r="25" spans="1:15" ht="12.75" customHeight="1">
      <c r="A25" s="30">
        <v>15</v>
      </c>
      <c r="B25" s="281" t="s">
        <v>241</v>
      </c>
      <c r="C25" s="271">
        <v>116.1</v>
      </c>
      <c r="D25" s="272">
        <v>115.60000000000001</v>
      </c>
      <c r="E25" s="272">
        <v>114.70000000000002</v>
      </c>
      <c r="F25" s="272">
        <v>113.30000000000001</v>
      </c>
      <c r="G25" s="272">
        <v>112.40000000000002</v>
      </c>
      <c r="H25" s="272">
        <v>117.00000000000001</v>
      </c>
      <c r="I25" s="272">
        <v>117.90000000000002</v>
      </c>
      <c r="J25" s="272">
        <v>119.30000000000001</v>
      </c>
      <c r="K25" s="271">
        <v>116.5</v>
      </c>
      <c r="L25" s="271">
        <v>114.2</v>
      </c>
      <c r="M25" s="271">
        <v>48.697850000000003</v>
      </c>
      <c r="N25" s="1"/>
      <c r="O25" s="1"/>
    </row>
    <row r="26" spans="1:15" ht="12.75" customHeight="1">
      <c r="A26" s="30">
        <v>16</v>
      </c>
      <c r="B26" s="281" t="s">
        <v>41</v>
      </c>
      <c r="C26" s="271">
        <v>305.2</v>
      </c>
      <c r="D26" s="272">
        <v>304.55</v>
      </c>
      <c r="E26" s="272">
        <v>300.90000000000003</v>
      </c>
      <c r="F26" s="272">
        <v>296.60000000000002</v>
      </c>
      <c r="G26" s="272">
        <v>292.95000000000005</v>
      </c>
      <c r="H26" s="272">
        <v>308.85000000000002</v>
      </c>
      <c r="I26" s="272">
        <v>312.5</v>
      </c>
      <c r="J26" s="272">
        <v>316.8</v>
      </c>
      <c r="K26" s="271">
        <v>308.2</v>
      </c>
      <c r="L26" s="271">
        <v>300.25</v>
      </c>
      <c r="M26" s="271">
        <v>36.520989999999998</v>
      </c>
      <c r="N26" s="1"/>
      <c r="O26" s="1"/>
    </row>
    <row r="27" spans="1:15" ht="12.75" customHeight="1">
      <c r="A27" s="30">
        <v>17</v>
      </c>
      <c r="B27" s="281" t="s">
        <v>840</v>
      </c>
      <c r="C27" s="271">
        <v>451.3</v>
      </c>
      <c r="D27" s="272">
        <v>449.09999999999997</v>
      </c>
      <c r="E27" s="272">
        <v>445.69999999999993</v>
      </c>
      <c r="F27" s="272">
        <v>440.09999999999997</v>
      </c>
      <c r="G27" s="272">
        <v>436.69999999999993</v>
      </c>
      <c r="H27" s="272">
        <v>454.69999999999993</v>
      </c>
      <c r="I27" s="272">
        <v>458.09999999999991</v>
      </c>
      <c r="J27" s="272">
        <v>463.69999999999993</v>
      </c>
      <c r="K27" s="271">
        <v>452.5</v>
      </c>
      <c r="L27" s="271">
        <v>443.5</v>
      </c>
      <c r="M27" s="271">
        <v>0.52700000000000002</v>
      </c>
      <c r="N27" s="1"/>
      <c r="O27" s="1"/>
    </row>
    <row r="28" spans="1:15" ht="12.75" customHeight="1">
      <c r="A28" s="30">
        <v>18</v>
      </c>
      <c r="B28" s="281" t="s">
        <v>294</v>
      </c>
      <c r="C28" s="271">
        <v>263.75</v>
      </c>
      <c r="D28" s="272">
        <v>264.09999999999997</v>
      </c>
      <c r="E28" s="272">
        <v>262.34999999999991</v>
      </c>
      <c r="F28" s="272">
        <v>260.94999999999993</v>
      </c>
      <c r="G28" s="272">
        <v>259.19999999999987</v>
      </c>
      <c r="H28" s="272">
        <v>265.49999999999994</v>
      </c>
      <c r="I28" s="272">
        <v>267.25000000000006</v>
      </c>
      <c r="J28" s="272">
        <v>268.64999999999998</v>
      </c>
      <c r="K28" s="271">
        <v>265.85000000000002</v>
      </c>
      <c r="L28" s="271">
        <v>262.7</v>
      </c>
      <c r="M28" s="271">
        <v>0.58238000000000001</v>
      </c>
      <c r="N28" s="1"/>
      <c r="O28" s="1"/>
    </row>
    <row r="29" spans="1:15" ht="12.75" customHeight="1">
      <c r="A29" s="30">
        <v>19</v>
      </c>
      <c r="B29" s="281" t="s">
        <v>295</v>
      </c>
      <c r="C29" s="271">
        <v>267.3</v>
      </c>
      <c r="D29" s="272">
        <v>264.7166666666667</v>
      </c>
      <c r="E29" s="272">
        <v>260.63333333333338</v>
      </c>
      <c r="F29" s="272">
        <v>253.9666666666667</v>
      </c>
      <c r="G29" s="272">
        <v>249.88333333333338</v>
      </c>
      <c r="H29" s="272">
        <v>271.38333333333338</v>
      </c>
      <c r="I29" s="272">
        <v>275.46666666666664</v>
      </c>
      <c r="J29" s="272">
        <v>282.13333333333338</v>
      </c>
      <c r="K29" s="271">
        <v>268.8</v>
      </c>
      <c r="L29" s="271">
        <v>258.05</v>
      </c>
      <c r="M29" s="271">
        <v>8.7853399999999997</v>
      </c>
      <c r="N29" s="1"/>
      <c r="O29" s="1"/>
    </row>
    <row r="30" spans="1:15" ht="12.75" customHeight="1">
      <c r="A30" s="30">
        <v>20</v>
      </c>
      <c r="B30" s="281" t="s">
        <v>296</v>
      </c>
      <c r="C30" s="271">
        <v>1333.6</v>
      </c>
      <c r="D30" s="272">
        <v>1343.5333333333333</v>
      </c>
      <c r="E30" s="272">
        <v>1318.0666666666666</v>
      </c>
      <c r="F30" s="272">
        <v>1302.5333333333333</v>
      </c>
      <c r="G30" s="272">
        <v>1277.0666666666666</v>
      </c>
      <c r="H30" s="272">
        <v>1359.0666666666666</v>
      </c>
      <c r="I30" s="272">
        <v>1384.5333333333333</v>
      </c>
      <c r="J30" s="272">
        <v>1400.0666666666666</v>
      </c>
      <c r="K30" s="271">
        <v>1369</v>
      </c>
      <c r="L30" s="271">
        <v>1328</v>
      </c>
      <c r="M30" s="271">
        <v>8.0358599999999996</v>
      </c>
      <c r="N30" s="1"/>
      <c r="O30" s="1"/>
    </row>
    <row r="31" spans="1:15" ht="12.75" customHeight="1">
      <c r="A31" s="30">
        <v>21</v>
      </c>
      <c r="B31" s="281" t="s">
        <v>242</v>
      </c>
      <c r="C31" s="271">
        <v>1333.25</v>
      </c>
      <c r="D31" s="272">
        <v>1341.2</v>
      </c>
      <c r="E31" s="272">
        <v>1313.4</v>
      </c>
      <c r="F31" s="272">
        <v>1293.55</v>
      </c>
      <c r="G31" s="272">
        <v>1265.75</v>
      </c>
      <c r="H31" s="272">
        <v>1361.0500000000002</v>
      </c>
      <c r="I31" s="272">
        <v>1388.85</v>
      </c>
      <c r="J31" s="272">
        <v>1408.7000000000003</v>
      </c>
      <c r="K31" s="271">
        <v>1369</v>
      </c>
      <c r="L31" s="271">
        <v>1321.35</v>
      </c>
      <c r="M31" s="271">
        <v>0.74743999999999999</v>
      </c>
      <c r="N31" s="1"/>
      <c r="O31" s="1"/>
    </row>
    <row r="32" spans="1:15" ht="12.75" customHeight="1">
      <c r="A32" s="30">
        <v>22</v>
      </c>
      <c r="B32" s="281" t="s">
        <v>52</v>
      </c>
      <c r="C32" s="271">
        <v>651</v>
      </c>
      <c r="D32" s="272">
        <v>653.16666666666663</v>
      </c>
      <c r="E32" s="272">
        <v>646.33333333333326</v>
      </c>
      <c r="F32" s="272">
        <v>641.66666666666663</v>
      </c>
      <c r="G32" s="272">
        <v>634.83333333333326</v>
      </c>
      <c r="H32" s="272">
        <v>657.83333333333326</v>
      </c>
      <c r="I32" s="272">
        <v>664.66666666666652</v>
      </c>
      <c r="J32" s="272">
        <v>669.33333333333326</v>
      </c>
      <c r="K32" s="271">
        <v>660</v>
      </c>
      <c r="L32" s="271">
        <v>648.5</v>
      </c>
      <c r="M32" s="271">
        <v>0.55703000000000003</v>
      </c>
      <c r="N32" s="1"/>
      <c r="O32" s="1"/>
    </row>
    <row r="33" spans="1:15" ht="12.75" customHeight="1">
      <c r="A33" s="30">
        <v>23</v>
      </c>
      <c r="B33" s="281" t="s">
        <v>48</v>
      </c>
      <c r="C33" s="271">
        <v>2910.05</v>
      </c>
      <c r="D33" s="272">
        <v>2917.6666666666665</v>
      </c>
      <c r="E33" s="272">
        <v>2897.3833333333332</v>
      </c>
      <c r="F33" s="272">
        <v>2884.7166666666667</v>
      </c>
      <c r="G33" s="272">
        <v>2864.4333333333334</v>
      </c>
      <c r="H33" s="272">
        <v>2930.333333333333</v>
      </c>
      <c r="I33" s="272">
        <v>2950.6166666666668</v>
      </c>
      <c r="J33" s="272">
        <v>2963.2833333333328</v>
      </c>
      <c r="K33" s="271">
        <v>2937.95</v>
      </c>
      <c r="L33" s="271">
        <v>2905</v>
      </c>
      <c r="M33" s="271">
        <v>0.40290999999999999</v>
      </c>
      <c r="N33" s="1"/>
      <c r="O33" s="1"/>
    </row>
    <row r="34" spans="1:15" ht="12.75" customHeight="1">
      <c r="A34" s="30">
        <v>24</v>
      </c>
      <c r="B34" s="281" t="s">
        <v>297</v>
      </c>
      <c r="C34" s="271">
        <v>3003.2</v>
      </c>
      <c r="D34" s="272">
        <v>3019.4</v>
      </c>
      <c r="E34" s="272">
        <v>2973.8</v>
      </c>
      <c r="F34" s="272">
        <v>2944.4</v>
      </c>
      <c r="G34" s="272">
        <v>2898.8</v>
      </c>
      <c r="H34" s="272">
        <v>3048.8</v>
      </c>
      <c r="I34" s="272">
        <v>3094.3999999999996</v>
      </c>
      <c r="J34" s="272">
        <v>3123.8</v>
      </c>
      <c r="K34" s="271">
        <v>3065</v>
      </c>
      <c r="L34" s="271">
        <v>2990</v>
      </c>
      <c r="M34" s="271">
        <v>0.21467</v>
      </c>
      <c r="N34" s="1"/>
      <c r="O34" s="1"/>
    </row>
    <row r="35" spans="1:15" ht="12.75" customHeight="1">
      <c r="A35" s="30">
        <v>25</v>
      </c>
      <c r="B35" s="281" t="s">
        <v>747</v>
      </c>
      <c r="C35" s="271">
        <v>337.75</v>
      </c>
      <c r="D35" s="272">
        <v>334.40000000000003</v>
      </c>
      <c r="E35" s="272">
        <v>324.80000000000007</v>
      </c>
      <c r="F35" s="272">
        <v>311.85000000000002</v>
      </c>
      <c r="G35" s="272">
        <v>302.25000000000006</v>
      </c>
      <c r="H35" s="272">
        <v>347.35000000000008</v>
      </c>
      <c r="I35" s="272">
        <v>356.9500000000001</v>
      </c>
      <c r="J35" s="272">
        <v>369.90000000000009</v>
      </c>
      <c r="K35" s="271">
        <v>344</v>
      </c>
      <c r="L35" s="271">
        <v>321.45</v>
      </c>
      <c r="M35" s="271">
        <v>14.73377</v>
      </c>
      <c r="N35" s="1"/>
      <c r="O35" s="1"/>
    </row>
    <row r="36" spans="1:15" ht="12.75" customHeight="1">
      <c r="A36" s="30">
        <v>26</v>
      </c>
      <c r="B36" s="281" t="s">
        <v>918</v>
      </c>
      <c r="C36" s="271">
        <v>19.899999999999999</v>
      </c>
      <c r="D36" s="272">
        <v>20.116666666666664</v>
      </c>
      <c r="E36" s="272">
        <v>19.533333333333328</v>
      </c>
      <c r="F36" s="272">
        <v>19.166666666666664</v>
      </c>
      <c r="G36" s="272">
        <v>18.583333333333329</v>
      </c>
      <c r="H36" s="272">
        <v>20.483333333333327</v>
      </c>
      <c r="I36" s="272">
        <v>21.066666666666663</v>
      </c>
      <c r="J36" s="272">
        <v>21.433333333333326</v>
      </c>
      <c r="K36" s="271">
        <v>20.7</v>
      </c>
      <c r="L36" s="271">
        <v>19.75</v>
      </c>
      <c r="M36" s="271">
        <v>30.83323</v>
      </c>
      <c r="N36" s="1"/>
      <c r="O36" s="1"/>
    </row>
    <row r="37" spans="1:15" ht="12.75" customHeight="1">
      <c r="A37" s="30">
        <v>27</v>
      </c>
      <c r="B37" s="281" t="s">
        <v>50</v>
      </c>
      <c r="C37" s="271">
        <v>516.9</v>
      </c>
      <c r="D37" s="272">
        <v>519.88333333333333</v>
      </c>
      <c r="E37" s="272">
        <v>513.01666666666665</v>
      </c>
      <c r="F37" s="272">
        <v>509.13333333333333</v>
      </c>
      <c r="G37" s="272">
        <v>502.26666666666665</v>
      </c>
      <c r="H37" s="272">
        <v>523.76666666666665</v>
      </c>
      <c r="I37" s="272">
        <v>530.63333333333321</v>
      </c>
      <c r="J37" s="272">
        <v>534.51666666666665</v>
      </c>
      <c r="K37" s="271">
        <v>526.75</v>
      </c>
      <c r="L37" s="271">
        <v>516</v>
      </c>
      <c r="M37" s="271">
        <v>5.1859299999999999</v>
      </c>
      <c r="N37" s="1"/>
      <c r="O37" s="1"/>
    </row>
    <row r="38" spans="1:15" ht="12.75" customHeight="1">
      <c r="A38" s="30">
        <v>28</v>
      </c>
      <c r="B38" s="281" t="s">
        <v>298</v>
      </c>
      <c r="C38" s="271">
        <v>2281.6999999999998</v>
      </c>
      <c r="D38" s="272">
        <v>2279.5666666666666</v>
      </c>
      <c r="E38" s="272">
        <v>2257.1333333333332</v>
      </c>
      <c r="F38" s="272">
        <v>2232.5666666666666</v>
      </c>
      <c r="G38" s="272">
        <v>2210.1333333333332</v>
      </c>
      <c r="H38" s="272">
        <v>2304.1333333333332</v>
      </c>
      <c r="I38" s="272">
        <v>2326.5666666666666</v>
      </c>
      <c r="J38" s="272">
        <v>2351.1333333333332</v>
      </c>
      <c r="K38" s="271">
        <v>2302</v>
      </c>
      <c r="L38" s="271">
        <v>2255</v>
      </c>
      <c r="M38" s="271">
        <v>0.52642999999999995</v>
      </c>
      <c r="N38" s="1"/>
      <c r="O38" s="1"/>
    </row>
    <row r="39" spans="1:15" ht="12.75" customHeight="1">
      <c r="A39" s="30">
        <v>29</v>
      </c>
      <c r="B39" s="281" t="s">
        <v>51</v>
      </c>
      <c r="C39" s="271">
        <v>402.85</v>
      </c>
      <c r="D39" s="272">
        <v>400.58333333333331</v>
      </c>
      <c r="E39" s="272">
        <v>394.46666666666664</v>
      </c>
      <c r="F39" s="272">
        <v>386.08333333333331</v>
      </c>
      <c r="G39" s="272">
        <v>379.96666666666664</v>
      </c>
      <c r="H39" s="272">
        <v>408.96666666666664</v>
      </c>
      <c r="I39" s="272">
        <v>415.08333333333331</v>
      </c>
      <c r="J39" s="272">
        <v>423.46666666666664</v>
      </c>
      <c r="K39" s="271">
        <v>406.7</v>
      </c>
      <c r="L39" s="271">
        <v>392.2</v>
      </c>
      <c r="M39" s="271">
        <v>132.59854999999999</v>
      </c>
      <c r="N39" s="1"/>
      <c r="O39" s="1"/>
    </row>
    <row r="40" spans="1:15" ht="12.75" customHeight="1">
      <c r="A40" s="30">
        <v>30</v>
      </c>
      <c r="B40" s="281" t="s">
        <v>814</v>
      </c>
      <c r="C40" s="271">
        <v>1332.95</v>
      </c>
      <c r="D40" s="272">
        <v>1339.3166666666666</v>
      </c>
      <c r="E40" s="272">
        <v>1314.6333333333332</v>
      </c>
      <c r="F40" s="272">
        <v>1296.3166666666666</v>
      </c>
      <c r="G40" s="272">
        <v>1271.6333333333332</v>
      </c>
      <c r="H40" s="272">
        <v>1357.6333333333332</v>
      </c>
      <c r="I40" s="272">
        <v>1382.3166666666666</v>
      </c>
      <c r="J40" s="272">
        <v>1400.6333333333332</v>
      </c>
      <c r="K40" s="271">
        <v>1364</v>
      </c>
      <c r="L40" s="271">
        <v>1321</v>
      </c>
      <c r="M40" s="271">
        <v>6.6176599999999999</v>
      </c>
      <c r="N40" s="1"/>
      <c r="O40" s="1"/>
    </row>
    <row r="41" spans="1:15" ht="12.75" customHeight="1">
      <c r="A41" s="30">
        <v>31</v>
      </c>
      <c r="B41" s="281" t="s">
        <v>777</v>
      </c>
      <c r="C41" s="271">
        <v>764.85</v>
      </c>
      <c r="D41" s="272">
        <v>768.44999999999993</v>
      </c>
      <c r="E41" s="272">
        <v>757.29999999999984</v>
      </c>
      <c r="F41" s="272">
        <v>749.74999999999989</v>
      </c>
      <c r="G41" s="272">
        <v>738.5999999999998</v>
      </c>
      <c r="H41" s="272">
        <v>775.99999999999989</v>
      </c>
      <c r="I41" s="272">
        <v>787.15</v>
      </c>
      <c r="J41" s="272">
        <v>794.69999999999993</v>
      </c>
      <c r="K41" s="271">
        <v>779.6</v>
      </c>
      <c r="L41" s="271">
        <v>760.9</v>
      </c>
      <c r="M41" s="271">
        <v>0.53222000000000003</v>
      </c>
      <c r="N41" s="1"/>
      <c r="O41" s="1"/>
    </row>
    <row r="42" spans="1:15" ht="12.75" customHeight="1">
      <c r="A42" s="30">
        <v>32</v>
      </c>
      <c r="B42" s="281" t="s">
        <v>53</v>
      </c>
      <c r="C42" s="271">
        <v>4215.25</v>
      </c>
      <c r="D42" s="272">
        <v>4202.4000000000005</v>
      </c>
      <c r="E42" s="272">
        <v>4169.0500000000011</v>
      </c>
      <c r="F42" s="272">
        <v>4122.8500000000004</v>
      </c>
      <c r="G42" s="272">
        <v>4089.5000000000009</v>
      </c>
      <c r="H42" s="272">
        <v>4248.6000000000013</v>
      </c>
      <c r="I42" s="272">
        <v>4281.9500000000016</v>
      </c>
      <c r="J42" s="272">
        <v>4328.1500000000015</v>
      </c>
      <c r="K42" s="271">
        <v>4235.75</v>
      </c>
      <c r="L42" s="271">
        <v>4156.2</v>
      </c>
      <c r="M42" s="271">
        <v>3.4245199999999998</v>
      </c>
      <c r="N42" s="1"/>
      <c r="O42" s="1"/>
    </row>
    <row r="43" spans="1:15" ht="12.75" customHeight="1">
      <c r="A43" s="30">
        <v>33</v>
      </c>
      <c r="B43" s="281" t="s">
        <v>54</v>
      </c>
      <c r="C43" s="271">
        <v>245.3</v>
      </c>
      <c r="D43" s="272">
        <v>246.83333333333334</v>
      </c>
      <c r="E43" s="272">
        <v>243.4666666666667</v>
      </c>
      <c r="F43" s="272">
        <v>241.63333333333335</v>
      </c>
      <c r="G43" s="272">
        <v>238.26666666666671</v>
      </c>
      <c r="H43" s="272">
        <v>248.66666666666669</v>
      </c>
      <c r="I43" s="272">
        <v>252.0333333333333</v>
      </c>
      <c r="J43" s="272">
        <v>253.86666666666667</v>
      </c>
      <c r="K43" s="271">
        <v>250.2</v>
      </c>
      <c r="L43" s="271">
        <v>245</v>
      </c>
      <c r="M43" s="271">
        <v>15.020770000000001</v>
      </c>
      <c r="N43" s="1"/>
      <c r="O43" s="1"/>
    </row>
    <row r="44" spans="1:15" ht="12.75" customHeight="1">
      <c r="A44" s="30">
        <v>34</v>
      </c>
      <c r="B44" s="281" t="s">
        <v>841</v>
      </c>
      <c r="C44" s="271">
        <v>349.35</v>
      </c>
      <c r="D44" s="272">
        <v>346.38333333333338</v>
      </c>
      <c r="E44" s="272">
        <v>338.01666666666677</v>
      </c>
      <c r="F44" s="272">
        <v>326.68333333333339</v>
      </c>
      <c r="G44" s="272">
        <v>318.31666666666678</v>
      </c>
      <c r="H44" s="272">
        <v>357.71666666666675</v>
      </c>
      <c r="I44" s="272">
        <v>366.08333333333343</v>
      </c>
      <c r="J44" s="272">
        <v>377.41666666666674</v>
      </c>
      <c r="K44" s="271">
        <v>354.75</v>
      </c>
      <c r="L44" s="271">
        <v>335.05</v>
      </c>
      <c r="M44" s="271">
        <v>6.4948499999999996</v>
      </c>
      <c r="N44" s="1"/>
      <c r="O44" s="1"/>
    </row>
    <row r="45" spans="1:15" ht="12.75" customHeight="1">
      <c r="A45" s="30">
        <v>35</v>
      </c>
      <c r="B45" s="281" t="s">
        <v>299</v>
      </c>
      <c r="C45" s="271">
        <v>630.9</v>
      </c>
      <c r="D45" s="272">
        <v>637.76666666666665</v>
      </c>
      <c r="E45" s="272">
        <v>617.13333333333333</v>
      </c>
      <c r="F45" s="272">
        <v>603.36666666666667</v>
      </c>
      <c r="G45" s="272">
        <v>582.73333333333335</v>
      </c>
      <c r="H45" s="272">
        <v>651.5333333333333</v>
      </c>
      <c r="I45" s="272">
        <v>672.16666666666652</v>
      </c>
      <c r="J45" s="272">
        <v>685.93333333333328</v>
      </c>
      <c r="K45" s="271">
        <v>658.4</v>
      </c>
      <c r="L45" s="271">
        <v>624</v>
      </c>
      <c r="M45" s="271">
        <v>13.74714</v>
      </c>
      <c r="N45" s="1"/>
      <c r="O45" s="1"/>
    </row>
    <row r="46" spans="1:15" ht="12.75" customHeight="1">
      <c r="A46" s="30">
        <v>36</v>
      </c>
      <c r="B46" s="281" t="s">
        <v>55</v>
      </c>
      <c r="C46" s="271">
        <v>149.5</v>
      </c>
      <c r="D46" s="272">
        <v>149.96666666666667</v>
      </c>
      <c r="E46" s="272">
        <v>148.03333333333333</v>
      </c>
      <c r="F46" s="272">
        <v>146.56666666666666</v>
      </c>
      <c r="G46" s="272">
        <v>144.63333333333333</v>
      </c>
      <c r="H46" s="272">
        <v>151.43333333333334</v>
      </c>
      <c r="I46" s="272">
        <v>153.36666666666667</v>
      </c>
      <c r="J46" s="272">
        <v>154.83333333333334</v>
      </c>
      <c r="K46" s="271">
        <v>151.9</v>
      </c>
      <c r="L46" s="271">
        <v>148.5</v>
      </c>
      <c r="M46" s="271">
        <v>126.36827</v>
      </c>
      <c r="N46" s="1"/>
      <c r="O46" s="1"/>
    </row>
    <row r="47" spans="1:15" ht="12.75" customHeight="1">
      <c r="A47" s="30">
        <v>37</v>
      </c>
      <c r="B47" s="281" t="s">
        <v>57</v>
      </c>
      <c r="C47" s="271">
        <v>3323.55</v>
      </c>
      <c r="D47" s="272">
        <v>3337.9</v>
      </c>
      <c r="E47" s="272">
        <v>3291.3</v>
      </c>
      <c r="F47" s="272">
        <v>3259.05</v>
      </c>
      <c r="G47" s="272">
        <v>3212.4500000000003</v>
      </c>
      <c r="H47" s="272">
        <v>3370.15</v>
      </c>
      <c r="I47" s="272">
        <v>3416.7499999999995</v>
      </c>
      <c r="J47" s="272">
        <v>3449</v>
      </c>
      <c r="K47" s="271">
        <v>3384.5</v>
      </c>
      <c r="L47" s="271">
        <v>3305.65</v>
      </c>
      <c r="M47" s="271">
        <v>13.84783</v>
      </c>
      <c r="N47" s="1"/>
      <c r="O47" s="1"/>
    </row>
    <row r="48" spans="1:15" ht="12.75" customHeight="1">
      <c r="A48" s="30">
        <v>38</v>
      </c>
      <c r="B48" s="281" t="s">
        <v>300</v>
      </c>
      <c r="C48" s="271">
        <v>215.55</v>
      </c>
      <c r="D48" s="272">
        <v>215.9</v>
      </c>
      <c r="E48" s="272">
        <v>213</v>
      </c>
      <c r="F48" s="272">
        <v>210.45</v>
      </c>
      <c r="G48" s="272">
        <v>207.54999999999998</v>
      </c>
      <c r="H48" s="272">
        <v>218.45000000000002</v>
      </c>
      <c r="I48" s="272">
        <v>221.35000000000005</v>
      </c>
      <c r="J48" s="272">
        <v>223.90000000000003</v>
      </c>
      <c r="K48" s="271">
        <v>218.8</v>
      </c>
      <c r="L48" s="271">
        <v>213.35</v>
      </c>
      <c r="M48" s="271">
        <v>2.8978000000000002</v>
      </c>
      <c r="N48" s="1"/>
      <c r="O48" s="1"/>
    </row>
    <row r="49" spans="1:15" ht="12.75" customHeight="1">
      <c r="A49" s="30">
        <v>39</v>
      </c>
      <c r="B49" s="281" t="s">
        <v>301</v>
      </c>
      <c r="C49" s="271">
        <v>3119</v>
      </c>
      <c r="D49" s="272">
        <v>3118.2833333333328</v>
      </c>
      <c r="E49" s="272">
        <v>3076.6666666666656</v>
      </c>
      <c r="F49" s="272">
        <v>3034.3333333333326</v>
      </c>
      <c r="G49" s="272">
        <v>2992.7166666666653</v>
      </c>
      <c r="H49" s="272">
        <v>3160.6166666666659</v>
      </c>
      <c r="I49" s="272">
        <v>3202.2333333333327</v>
      </c>
      <c r="J49" s="272">
        <v>3244.5666666666662</v>
      </c>
      <c r="K49" s="271">
        <v>3159.9</v>
      </c>
      <c r="L49" s="271">
        <v>3075.95</v>
      </c>
      <c r="M49" s="271">
        <v>0.14429</v>
      </c>
      <c r="N49" s="1"/>
      <c r="O49" s="1"/>
    </row>
    <row r="50" spans="1:15" ht="12.75" customHeight="1">
      <c r="A50" s="30">
        <v>40</v>
      </c>
      <c r="B50" s="281" t="s">
        <v>302</v>
      </c>
      <c r="C50" s="271">
        <v>2108.6999999999998</v>
      </c>
      <c r="D50" s="272">
        <v>2114.5666666666666</v>
      </c>
      <c r="E50" s="272">
        <v>2091.1333333333332</v>
      </c>
      <c r="F50" s="272">
        <v>2073.5666666666666</v>
      </c>
      <c r="G50" s="272">
        <v>2050.1333333333332</v>
      </c>
      <c r="H50" s="272">
        <v>2132.1333333333332</v>
      </c>
      <c r="I50" s="272">
        <v>2155.5666666666666</v>
      </c>
      <c r="J50" s="272">
        <v>2173.1333333333332</v>
      </c>
      <c r="K50" s="271">
        <v>2138</v>
      </c>
      <c r="L50" s="271">
        <v>2097</v>
      </c>
      <c r="M50" s="271">
        <v>1.3847400000000001</v>
      </c>
      <c r="N50" s="1"/>
      <c r="O50" s="1"/>
    </row>
    <row r="51" spans="1:15" ht="12.75" customHeight="1">
      <c r="A51" s="30">
        <v>41</v>
      </c>
      <c r="B51" s="281" t="s">
        <v>303</v>
      </c>
      <c r="C51" s="271">
        <v>9091.15</v>
      </c>
      <c r="D51" s="272">
        <v>9122.2666666666682</v>
      </c>
      <c r="E51" s="272">
        <v>9032.5333333333365</v>
      </c>
      <c r="F51" s="272">
        <v>8973.9166666666679</v>
      </c>
      <c r="G51" s="272">
        <v>8884.1833333333361</v>
      </c>
      <c r="H51" s="272">
        <v>9180.8833333333369</v>
      </c>
      <c r="I51" s="272">
        <v>9270.6166666666704</v>
      </c>
      <c r="J51" s="272">
        <v>9329.2333333333372</v>
      </c>
      <c r="K51" s="271">
        <v>9212</v>
      </c>
      <c r="L51" s="271">
        <v>9063.65</v>
      </c>
      <c r="M51" s="271">
        <v>0.24662000000000001</v>
      </c>
      <c r="N51" s="1"/>
      <c r="O51" s="1"/>
    </row>
    <row r="52" spans="1:15" ht="12.75" customHeight="1">
      <c r="A52" s="30">
        <v>42</v>
      </c>
      <c r="B52" s="281" t="s">
        <v>60</v>
      </c>
      <c r="C52" s="271">
        <v>549.85</v>
      </c>
      <c r="D52" s="272">
        <v>552.31666666666672</v>
      </c>
      <c r="E52" s="272">
        <v>546.03333333333342</v>
      </c>
      <c r="F52" s="272">
        <v>542.2166666666667</v>
      </c>
      <c r="G52" s="272">
        <v>535.93333333333339</v>
      </c>
      <c r="H52" s="272">
        <v>556.13333333333344</v>
      </c>
      <c r="I52" s="272">
        <v>562.41666666666674</v>
      </c>
      <c r="J52" s="272">
        <v>566.23333333333346</v>
      </c>
      <c r="K52" s="271">
        <v>558.6</v>
      </c>
      <c r="L52" s="271">
        <v>548.5</v>
      </c>
      <c r="M52" s="271">
        <v>10.068350000000001</v>
      </c>
      <c r="N52" s="1"/>
      <c r="O52" s="1"/>
    </row>
    <row r="53" spans="1:15" ht="12.75" customHeight="1">
      <c r="A53" s="30">
        <v>43</v>
      </c>
      <c r="B53" s="281" t="s">
        <v>304</v>
      </c>
      <c r="C53" s="271">
        <v>466.45</v>
      </c>
      <c r="D53" s="272">
        <v>468.25</v>
      </c>
      <c r="E53" s="272">
        <v>458.2</v>
      </c>
      <c r="F53" s="272">
        <v>449.95</v>
      </c>
      <c r="G53" s="272">
        <v>439.9</v>
      </c>
      <c r="H53" s="272">
        <v>476.5</v>
      </c>
      <c r="I53" s="272">
        <v>486.54999999999995</v>
      </c>
      <c r="J53" s="272">
        <v>494.8</v>
      </c>
      <c r="K53" s="271">
        <v>478.3</v>
      </c>
      <c r="L53" s="271">
        <v>460</v>
      </c>
      <c r="M53" s="271">
        <v>4.92178</v>
      </c>
      <c r="N53" s="1"/>
      <c r="O53" s="1"/>
    </row>
    <row r="54" spans="1:15" ht="12.75" customHeight="1">
      <c r="A54" s="30">
        <v>44</v>
      </c>
      <c r="B54" s="281" t="s">
        <v>243</v>
      </c>
      <c r="C54" s="271">
        <v>4409.6499999999996</v>
      </c>
      <c r="D54" s="272">
        <v>4398.0666666666666</v>
      </c>
      <c r="E54" s="272">
        <v>4381.6333333333332</v>
      </c>
      <c r="F54" s="272">
        <v>4353.6166666666668</v>
      </c>
      <c r="G54" s="272">
        <v>4337.1833333333334</v>
      </c>
      <c r="H54" s="272">
        <v>4426.083333333333</v>
      </c>
      <c r="I54" s="272">
        <v>4442.5166666666655</v>
      </c>
      <c r="J54" s="272">
        <v>4470.5333333333328</v>
      </c>
      <c r="K54" s="271">
        <v>4414.5</v>
      </c>
      <c r="L54" s="271">
        <v>4370.05</v>
      </c>
      <c r="M54" s="271">
        <v>2.02948</v>
      </c>
      <c r="N54" s="1"/>
      <c r="O54" s="1"/>
    </row>
    <row r="55" spans="1:15" ht="12.75" customHeight="1">
      <c r="A55" s="30">
        <v>45</v>
      </c>
      <c r="B55" s="281" t="s">
        <v>61</v>
      </c>
      <c r="C55" s="271">
        <v>744.9</v>
      </c>
      <c r="D55" s="272">
        <v>747.06666666666661</v>
      </c>
      <c r="E55" s="272">
        <v>739.13333333333321</v>
      </c>
      <c r="F55" s="272">
        <v>733.36666666666656</v>
      </c>
      <c r="G55" s="272">
        <v>725.43333333333317</v>
      </c>
      <c r="H55" s="272">
        <v>752.83333333333326</v>
      </c>
      <c r="I55" s="272">
        <v>760.76666666666665</v>
      </c>
      <c r="J55" s="272">
        <v>766.5333333333333</v>
      </c>
      <c r="K55" s="271">
        <v>755</v>
      </c>
      <c r="L55" s="271">
        <v>741.3</v>
      </c>
      <c r="M55" s="271">
        <v>46.137129999999999</v>
      </c>
      <c r="N55" s="1"/>
      <c r="O55" s="1"/>
    </row>
    <row r="56" spans="1:15" ht="12.75" customHeight="1">
      <c r="A56" s="30">
        <v>46</v>
      </c>
      <c r="B56" s="281" t="s">
        <v>305</v>
      </c>
      <c r="C56" s="271">
        <v>3362.9</v>
      </c>
      <c r="D56" s="272">
        <v>3381.7333333333336</v>
      </c>
      <c r="E56" s="272">
        <v>3314.4666666666672</v>
      </c>
      <c r="F56" s="272">
        <v>3266.0333333333338</v>
      </c>
      <c r="G56" s="272">
        <v>3198.7666666666673</v>
      </c>
      <c r="H56" s="272">
        <v>3430.166666666667</v>
      </c>
      <c r="I56" s="272">
        <v>3497.4333333333334</v>
      </c>
      <c r="J56" s="272">
        <v>3545.8666666666668</v>
      </c>
      <c r="K56" s="271">
        <v>3449</v>
      </c>
      <c r="L56" s="271">
        <v>3333.3</v>
      </c>
      <c r="M56" s="271">
        <v>0.39463999999999999</v>
      </c>
      <c r="N56" s="1"/>
      <c r="O56" s="1"/>
    </row>
    <row r="57" spans="1:15" ht="12" customHeight="1">
      <c r="A57" s="30">
        <v>47</v>
      </c>
      <c r="B57" s="281" t="s">
        <v>306</v>
      </c>
      <c r="C57" s="271">
        <v>643.9</v>
      </c>
      <c r="D57" s="272">
        <v>646.85</v>
      </c>
      <c r="E57" s="272">
        <v>639.05000000000007</v>
      </c>
      <c r="F57" s="272">
        <v>634.20000000000005</v>
      </c>
      <c r="G57" s="272">
        <v>626.40000000000009</v>
      </c>
      <c r="H57" s="272">
        <v>651.70000000000005</v>
      </c>
      <c r="I57" s="272">
        <v>659.5</v>
      </c>
      <c r="J57" s="272">
        <v>664.35</v>
      </c>
      <c r="K57" s="271">
        <v>654.65</v>
      </c>
      <c r="L57" s="271">
        <v>642</v>
      </c>
      <c r="M57" s="271">
        <v>4.5278</v>
      </c>
      <c r="N57" s="1"/>
      <c r="O57" s="1"/>
    </row>
    <row r="58" spans="1:15" ht="12.75" customHeight="1">
      <c r="A58" s="30">
        <v>48</v>
      </c>
      <c r="B58" s="281" t="s">
        <v>62</v>
      </c>
      <c r="C58" s="271">
        <v>4054.4</v>
      </c>
      <c r="D58" s="272">
        <v>4073.4</v>
      </c>
      <c r="E58" s="272">
        <v>4022.45</v>
      </c>
      <c r="F58" s="272">
        <v>3990.4999999999995</v>
      </c>
      <c r="G58" s="272">
        <v>3939.5499999999993</v>
      </c>
      <c r="H58" s="272">
        <v>4105.3500000000004</v>
      </c>
      <c r="I58" s="272">
        <v>4156.3</v>
      </c>
      <c r="J58" s="272">
        <v>4188.2500000000009</v>
      </c>
      <c r="K58" s="271">
        <v>4124.3500000000004</v>
      </c>
      <c r="L58" s="271">
        <v>4041.45</v>
      </c>
      <c r="M58" s="271">
        <v>4.5356100000000001</v>
      </c>
      <c r="N58" s="1"/>
      <c r="O58" s="1"/>
    </row>
    <row r="59" spans="1:15" ht="12.75" customHeight="1">
      <c r="A59" s="30">
        <v>49</v>
      </c>
      <c r="B59" s="281" t="s">
        <v>307</v>
      </c>
      <c r="C59" s="271">
        <v>1224</v>
      </c>
      <c r="D59" s="272">
        <v>1232.8833333333332</v>
      </c>
      <c r="E59" s="272">
        <v>1201.1666666666665</v>
      </c>
      <c r="F59" s="272">
        <v>1178.3333333333333</v>
      </c>
      <c r="G59" s="272">
        <v>1146.6166666666666</v>
      </c>
      <c r="H59" s="272">
        <v>1255.7166666666665</v>
      </c>
      <c r="I59" s="272">
        <v>1287.4333333333332</v>
      </c>
      <c r="J59" s="272">
        <v>1310.2666666666664</v>
      </c>
      <c r="K59" s="271">
        <v>1264.5999999999999</v>
      </c>
      <c r="L59" s="271">
        <v>1210.05</v>
      </c>
      <c r="M59" s="271">
        <v>1.7624200000000001</v>
      </c>
      <c r="N59" s="1"/>
      <c r="O59" s="1"/>
    </row>
    <row r="60" spans="1:15" ht="12.75" customHeight="1">
      <c r="A60" s="30">
        <v>50</v>
      </c>
      <c r="B60" s="281" t="s">
        <v>65</v>
      </c>
      <c r="C60" s="271">
        <v>7062.1</v>
      </c>
      <c r="D60" s="272">
        <v>7076.4333333333334</v>
      </c>
      <c r="E60" s="272">
        <v>7011.3666666666668</v>
      </c>
      <c r="F60" s="272">
        <v>6960.6333333333332</v>
      </c>
      <c r="G60" s="272">
        <v>6895.5666666666666</v>
      </c>
      <c r="H60" s="272">
        <v>7127.166666666667</v>
      </c>
      <c r="I60" s="272">
        <v>7192.2333333333345</v>
      </c>
      <c r="J60" s="272">
        <v>7242.9666666666672</v>
      </c>
      <c r="K60" s="271">
        <v>7141.5</v>
      </c>
      <c r="L60" s="271">
        <v>7025.7</v>
      </c>
      <c r="M60" s="271">
        <v>7.5913899999999996</v>
      </c>
      <c r="N60" s="1"/>
      <c r="O60" s="1"/>
    </row>
    <row r="61" spans="1:15" ht="12.75" customHeight="1">
      <c r="A61" s="30">
        <v>51</v>
      </c>
      <c r="B61" s="281" t="s">
        <v>64</v>
      </c>
      <c r="C61" s="271">
        <v>16286</v>
      </c>
      <c r="D61" s="272">
        <v>16349.633333333333</v>
      </c>
      <c r="E61" s="272">
        <v>16192.716666666667</v>
      </c>
      <c r="F61" s="272">
        <v>16099.433333333334</v>
      </c>
      <c r="G61" s="272">
        <v>15942.516666666668</v>
      </c>
      <c r="H61" s="272">
        <v>16442.916666666664</v>
      </c>
      <c r="I61" s="272">
        <v>16599.833333333336</v>
      </c>
      <c r="J61" s="272">
        <v>16693.116666666665</v>
      </c>
      <c r="K61" s="271">
        <v>16506.55</v>
      </c>
      <c r="L61" s="271">
        <v>16256.35</v>
      </c>
      <c r="M61" s="271">
        <v>2.07178</v>
      </c>
      <c r="N61" s="1"/>
      <c r="O61" s="1"/>
    </row>
    <row r="62" spans="1:15" ht="12.75" customHeight="1">
      <c r="A62" s="30">
        <v>52</v>
      </c>
      <c r="B62" s="281" t="s">
        <v>244</v>
      </c>
      <c r="C62" s="271">
        <v>5413.25</v>
      </c>
      <c r="D62" s="272">
        <v>5429.083333333333</v>
      </c>
      <c r="E62" s="272">
        <v>5385.1666666666661</v>
      </c>
      <c r="F62" s="272">
        <v>5357.083333333333</v>
      </c>
      <c r="G62" s="272">
        <v>5313.1666666666661</v>
      </c>
      <c r="H62" s="272">
        <v>5457.1666666666661</v>
      </c>
      <c r="I62" s="272">
        <v>5501.0833333333321</v>
      </c>
      <c r="J62" s="272">
        <v>5529.1666666666661</v>
      </c>
      <c r="K62" s="271">
        <v>5473</v>
      </c>
      <c r="L62" s="271">
        <v>5401</v>
      </c>
      <c r="M62" s="271">
        <v>0.15064</v>
      </c>
      <c r="N62" s="1"/>
      <c r="O62" s="1"/>
    </row>
    <row r="63" spans="1:15" ht="12.75" customHeight="1">
      <c r="A63" s="30">
        <v>53</v>
      </c>
      <c r="B63" s="281" t="s">
        <v>308</v>
      </c>
      <c r="C63" s="271">
        <v>3532.05</v>
      </c>
      <c r="D63" s="272">
        <v>3542.1833333333329</v>
      </c>
      <c r="E63" s="272">
        <v>3504.8666666666659</v>
      </c>
      <c r="F63" s="272">
        <v>3477.6833333333329</v>
      </c>
      <c r="G63" s="272">
        <v>3440.3666666666659</v>
      </c>
      <c r="H63" s="272">
        <v>3569.3666666666659</v>
      </c>
      <c r="I63" s="272">
        <v>3606.6833333333325</v>
      </c>
      <c r="J63" s="272">
        <v>3633.8666666666659</v>
      </c>
      <c r="K63" s="271">
        <v>3579.5</v>
      </c>
      <c r="L63" s="271">
        <v>3515</v>
      </c>
      <c r="M63" s="271">
        <v>0.37573000000000001</v>
      </c>
      <c r="N63" s="1"/>
      <c r="O63" s="1"/>
    </row>
    <row r="64" spans="1:15" ht="12.75" customHeight="1">
      <c r="A64" s="30">
        <v>54</v>
      </c>
      <c r="B64" s="281" t="s">
        <v>66</v>
      </c>
      <c r="C64" s="271">
        <v>2047.45</v>
      </c>
      <c r="D64" s="272">
        <v>2060.8166666666666</v>
      </c>
      <c r="E64" s="272">
        <v>2028.3833333333332</v>
      </c>
      <c r="F64" s="272">
        <v>2009.3166666666666</v>
      </c>
      <c r="G64" s="272">
        <v>1976.8833333333332</v>
      </c>
      <c r="H64" s="272">
        <v>2079.8833333333332</v>
      </c>
      <c r="I64" s="272">
        <v>2112.3166666666666</v>
      </c>
      <c r="J64" s="272">
        <v>2131.3833333333332</v>
      </c>
      <c r="K64" s="271">
        <v>2093.25</v>
      </c>
      <c r="L64" s="271">
        <v>2041.75</v>
      </c>
      <c r="M64" s="271">
        <v>6.5630800000000002</v>
      </c>
      <c r="N64" s="1"/>
      <c r="O64" s="1"/>
    </row>
    <row r="65" spans="1:15" ht="12.75" customHeight="1">
      <c r="A65" s="30">
        <v>55</v>
      </c>
      <c r="B65" s="281" t="s">
        <v>309</v>
      </c>
      <c r="C65" s="271">
        <v>350.9</v>
      </c>
      <c r="D65" s="272">
        <v>352.2833333333333</v>
      </c>
      <c r="E65" s="272">
        <v>348.11666666666662</v>
      </c>
      <c r="F65" s="272">
        <v>345.33333333333331</v>
      </c>
      <c r="G65" s="272">
        <v>341.16666666666663</v>
      </c>
      <c r="H65" s="272">
        <v>355.06666666666661</v>
      </c>
      <c r="I65" s="272">
        <v>359.23333333333335</v>
      </c>
      <c r="J65" s="272">
        <v>362.01666666666659</v>
      </c>
      <c r="K65" s="271">
        <v>356.45</v>
      </c>
      <c r="L65" s="271">
        <v>349.5</v>
      </c>
      <c r="M65" s="271">
        <v>14.2628</v>
      </c>
      <c r="N65" s="1"/>
      <c r="O65" s="1"/>
    </row>
    <row r="66" spans="1:15" ht="12.75" customHeight="1">
      <c r="A66" s="30">
        <v>56</v>
      </c>
      <c r="B66" s="281" t="s">
        <v>67</v>
      </c>
      <c r="C66" s="271">
        <v>286.35000000000002</v>
      </c>
      <c r="D66" s="272">
        <v>291.09999999999997</v>
      </c>
      <c r="E66" s="272">
        <v>280.69999999999993</v>
      </c>
      <c r="F66" s="272">
        <v>275.04999999999995</v>
      </c>
      <c r="G66" s="272">
        <v>264.64999999999992</v>
      </c>
      <c r="H66" s="272">
        <v>296.74999999999994</v>
      </c>
      <c r="I66" s="272">
        <v>307.14999999999992</v>
      </c>
      <c r="J66" s="272">
        <v>312.79999999999995</v>
      </c>
      <c r="K66" s="271">
        <v>301.5</v>
      </c>
      <c r="L66" s="271">
        <v>285.45</v>
      </c>
      <c r="M66" s="271">
        <v>106.97320000000001</v>
      </c>
      <c r="N66" s="1"/>
      <c r="O66" s="1"/>
    </row>
    <row r="67" spans="1:15" ht="12.75" customHeight="1">
      <c r="A67" s="30">
        <v>57</v>
      </c>
      <c r="B67" s="281" t="s">
        <v>68</v>
      </c>
      <c r="C67" s="271">
        <v>128.30000000000001</v>
      </c>
      <c r="D67" s="272">
        <v>128.05000000000001</v>
      </c>
      <c r="E67" s="272">
        <v>126.55000000000001</v>
      </c>
      <c r="F67" s="272">
        <v>124.8</v>
      </c>
      <c r="G67" s="272">
        <v>123.3</v>
      </c>
      <c r="H67" s="272">
        <v>129.80000000000001</v>
      </c>
      <c r="I67" s="272">
        <v>131.30000000000001</v>
      </c>
      <c r="J67" s="272">
        <v>133.05000000000004</v>
      </c>
      <c r="K67" s="271">
        <v>129.55000000000001</v>
      </c>
      <c r="L67" s="271">
        <v>126.3</v>
      </c>
      <c r="M67" s="271">
        <v>283.27798999999999</v>
      </c>
      <c r="N67" s="1"/>
      <c r="O67" s="1"/>
    </row>
    <row r="68" spans="1:15" ht="12.75" customHeight="1">
      <c r="A68" s="30">
        <v>58</v>
      </c>
      <c r="B68" s="281" t="s">
        <v>245</v>
      </c>
      <c r="C68" s="271">
        <v>51.9</v>
      </c>
      <c r="D68" s="272">
        <v>52.233333333333327</v>
      </c>
      <c r="E68" s="272">
        <v>51.266666666666652</v>
      </c>
      <c r="F68" s="272">
        <v>50.633333333333326</v>
      </c>
      <c r="G68" s="272">
        <v>49.66666666666665</v>
      </c>
      <c r="H68" s="272">
        <v>52.866666666666653</v>
      </c>
      <c r="I68" s="272">
        <v>53.833333333333336</v>
      </c>
      <c r="J68" s="272">
        <v>54.466666666666654</v>
      </c>
      <c r="K68" s="271">
        <v>53.2</v>
      </c>
      <c r="L68" s="271">
        <v>51.6</v>
      </c>
      <c r="M68" s="271">
        <v>48.97072</v>
      </c>
      <c r="N68" s="1"/>
      <c r="O68" s="1"/>
    </row>
    <row r="69" spans="1:15" ht="12.75" customHeight="1">
      <c r="A69" s="30">
        <v>59</v>
      </c>
      <c r="B69" s="281" t="s">
        <v>310</v>
      </c>
      <c r="C69" s="271">
        <v>18</v>
      </c>
      <c r="D69" s="272">
        <v>18.116666666666667</v>
      </c>
      <c r="E69" s="272">
        <v>17.783333333333335</v>
      </c>
      <c r="F69" s="272">
        <v>17.566666666666666</v>
      </c>
      <c r="G69" s="272">
        <v>17.233333333333334</v>
      </c>
      <c r="H69" s="272">
        <v>18.333333333333336</v>
      </c>
      <c r="I69" s="272">
        <v>18.666666666666664</v>
      </c>
      <c r="J69" s="272">
        <v>18.883333333333336</v>
      </c>
      <c r="K69" s="271">
        <v>18.45</v>
      </c>
      <c r="L69" s="271">
        <v>17.899999999999999</v>
      </c>
      <c r="M69" s="271">
        <v>45.480640000000001</v>
      </c>
      <c r="N69" s="1"/>
      <c r="O69" s="1"/>
    </row>
    <row r="70" spans="1:15" ht="12.75" customHeight="1">
      <c r="A70" s="30">
        <v>60</v>
      </c>
      <c r="B70" s="281" t="s">
        <v>69</v>
      </c>
      <c r="C70" s="271">
        <v>1870.4</v>
      </c>
      <c r="D70" s="272">
        <v>1878.3166666666666</v>
      </c>
      <c r="E70" s="272">
        <v>1857.6333333333332</v>
      </c>
      <c r="F70" s="272">
        <v>1844.8666666666666</v>
      </c>
      <c r="G70" s="272">
        <v>1824.1833333333332</v>
      </c>
      <c r="H70" s="272">
        <v>1891.0833333333333</v>
      </c>
      <c r="I70" s="272">
        <v>1911.7666666666667</v>
      </c>
      <c r="J70" s="272">
        <v>1924.5333333333333</v>
      </c>
      <c r="K70" s="271">
        <v>1899</v>
      </c>
      <c r="L70" s="271">
        <v>1865.55</v>
      </c>
      <c r="M70" s="271">
        <v>2.2228300000000001</v>
      </c>
      <c r="N70" s="1"/>
      <c r="O70" s="1"/>
    </row>
    <row r="71" spans="1:15" ht="12.75" customHeight="1">
      <c r="A71" s="30">
        <v>61</v>
      </c>
      <c r="B71" s="281" t="s">
        <v>311</v>
      </c>
      <c r="C71" s="271">
        <v>5336.3</v>
      </c>
      <c r="D71" s="272">
        <v>5309.6333333333341</v>
      </c>
      <c r="E71" s="272">
        <v>5263.6666666666679</v>
      </c>
      <c r="F71" s="272">
        <v>5191.0333333333338</v>
      </c>
      <c r="G71" s="272">
        <v>5145.0666666666675</v>
      </c>
      <c r="H71" s="272">
        <v>5382.2666666666682</v>
      </c>
      <c r="I71" s="272">
        <v>5428.2333333333336</v>
      </c>
      <c r="J71" s="272">
        <v>5500.8666666666686</v>
      </c>
      <c r="K71" s="271">
        <v>5355.6</v>
      </c>
      <c r="L71" s="271">
        <v>5237</v>
      </c>
      <c r="M71" s="271">
        <v>0.53940999999999995</v>
      </c>
      <c r="N71" s="1"/>
      <c r="O71" s="1"/>
    </row>
    <row r="72" spans="1:15" ht="12.75" customHeight="1">
      <c r="A72" s="30">
        <v>62</v>
      </c>
      <c r="B72" s="281" t="s">
        <v>72</v>
      </c>
      <c r="C72" s="271">
        <v>660.15</v>
      </c>
      <c r="D72" s="272">
        <v>660.86666666666667</v>
      </c>
      <c r="E72" s="272">
        <v>655.33333333333337</v>
      </c>
      <c r="F72" s="272">
        <v>650.51666666666665</v>
      </c>
      <c r="G72" s="272">
        <v>644.98333333333335</v>
      </c>
      <c r="H72" s="272">
        <v>665.68333333333339</v>
      </c>
      <c r="I72" s="272">
        <v>671.2166666666667</v>
      </c>
      <c r="J72" s="272">
        <v>676.03333333333342</v>
      </c>
      <c r="K72" s="271">
        <v>666.4</v>
      </c>
      <c r="L72" s="271">
        <v>656.05</v>
      </c>
      <c r="M72" s="271">
        <v>4.3789600000000002</v>
      </c>
      <c r="N72" s="1"/>
      <c r="O72" s="1"/>
    </row>
    <row r="73" spans="1:15" ht="12.75" customHeight="1">
      <c r="A73" s="30">
        <v>63</v>
      </c>
      <c r="B73" s="281" t="s">
        <v>312</v>
      </c>
      <c r="C73" s="271">
        <v>826.4</v>
      </c>
      <c r="D73" s="272">
        <v>823.1</v>
      </c>
      <c r="E73" s="272">
        <v>810.2</v>
      </c>
      <c r="F73" s="272">
        <v>794</v>
      </c>
      <c r="G73" s="272">
        <v>781.1</v>
      </c>
      <c r="H73" s="272">
        <v>839.30000000000007</v>
      </c>
      <c r="I73" s="272">
        <v>852.19999999999993</v>
      </c>
      <c r="J73" s="272">
        <v>868.40000000000009</v>
      </c>
      <c r="K73" s="271">
        <v>836</v>
      </c>
      <c r="L73" s="271">
        <v>806.9</v>
      </c>
      <c r="M73" s="271">
        <v>13.59032</v>
      </c>
      <c r="N73" s="1"/>
      <c r="O73" s="1"/>
    </row>
    <row r="74" spans="1:15" ht="12.75" customHeight="1">
      <c r="A74" s="30">
        <v>64</v>
      </c>
      <c r="B74" s="281" t="s">
        <v>71</v>
      </c>
      <c r="C74" s="271">
        <v>305.35000000000002</v>
      </c>
      <c r="D74" s="272">
        <v>303.58333333333331</v>
      </c>
      <c r="E74" s="272">
        <v>299.26666666666665</v>
      </c>
      <c r="F74" s="272">
        <v>293.18333333333334</v>
      </c>
      <c r="G74" s="272">
        <v>288.86666666666667</v>
      </c>
      <c r="H74" s="272">
        <v>309.66666666666663</v>
      </c>
      <c r="I74" s="272">
        <v>313.98333333333335</v>
      </c>
      <c r="J74" s="272">
        <v>320.06666666666661</v>
      </c>
      <c r="K74" s="271">
        <v>307.89999999999998</v>
      </c>
      <c r="L74" s="271">
        <v>297.5</v>
      </c>
      <c r="M74" s="271">
        <v>104.48356</v>
      </c>
      <c r="N74" s="1"/>
      <c r="O74" s="1"/>
    </row>
    <row r="75" spans="1:15" ht="12.75" customHeight="1">
      <c r="A75" s="30">
        <v>65</v>
      </c>
      <c r="B75" s="281" t="s">
        <v>73</v>
      </c>
      <c r="C75" s="271">
        <v>732.8</v>
      </c>
      <c r="D75" s="272">
        <v>734.26666666666677</v>
      </c>
      <c r="E75" s="272">
        <v>728.53333333333353</v>
      </c>
      <c r="F75" s="272">
        <v>724.26666666666677</v>
      </c>
      <c r="G75" s="272">
        <v>718.53333333333353</v>
      </c>
      <c r="H75" s="272">
        <v>738.53333333333353</v>
      </c>
      <c r="I75" s="272">
        <v>744.26666666666688</v>
      </c>
      <c r="J75" s="272">
        <v>748.53333333333353</v>
      </c>
      <c r="K75" s="271">
        <v>740</v>
      </c>
      <c r="L75" s="271">
        <v>730</v>
      </c>
      <c r="M75" s="271">
        <v>7.2259900000000004</v>
      </c>
      <c r="N75" s="1"/>
      <c r="O75" s="1"/>
    </row>
    <row r="76" spans="1:15" ht="12.75" customHeight="1">
      <c r="A76" s="30">
        <v>66</v>
      </c>
      <c r="B76" s="281" t="s">
        <v>76</v>
      </c>
      <c r="C76" s="271">
        <v>57.85</v>
      </c>
      <c r="D76" s="272">
        <v>58.033333333333331</v>
      </c>
      <c r="E76" s="272">
        <v>57.316666666666663</v>
      </c>
      <c r="F76" s="272">
        <v>56.783333333333331</v>
      </c>
      <c r="G76" s="272">
        <v>56.066666666666663</v>
      </c>
      <c r="H76" s="272">
        <v>58.566666666666663</v>
      </c>
      <c r="I76" s="272">
        <v>59.283333333333331</v>
      </c>
      <c r="J76" s="272">
        <v>59.816666666666663</v>
      </c>
      <c r="K76" s="271">
        <v>58.75</v>
      </c>
      <c r="L76" s="271">
        <v>57.5</v>
      </c>
      <c r="M76" s="271">
        <v>353.82648999999998</v>
      </c>
      <c r="N76" s="1"/>
      <c r="O76" s="1"/>
    </row>
    <row r="77" spans="1:15" ht="12.75" customHeight="1">
      <c r="A77" s="30">
        <v>67</v>
      </c>
      <c r="B77" s="281" t="s">
        <v>80</v>
      </c>
      <c r="C77" s="271">
        <v>329.1</v>
      </c>
      <c r="D77" s="272">
        <v>330.43333333333334</v>
      </c>
      <c r="E77" s="272">
        <v>326.9666666666667</v>
      </c>
      <c r="F77" s="272">
        <v>324.83333333333337</v>
      </c>
      <c r="G77" s="272">
        <v>321.36666666666673</v>
      </c>
      <c r="H77" s="272">
        <v>332.56666666666666</v>
      </c>
      <c r="I77" s="272">
        <v>336.03333333333325</v>
      </c>
      <c r="J77" s="272">
        <v>338.16666666666663</v>
      </c>
      <c r="K77" s="271">
        <v>333.9</v>
      </c>
      <c r="L77" s="271">
        <v>328.3</v>
      </c>
      <c r="M77" s="271">
        <v>20.637319999999999</v>
      </c>
      <c r="N77" s="1"/>
      <c r="O77" s="1"/>
    </row>
    <row r="78" spans="1:15" ht="12.75" customHeight="1">
      <c r="A78" s="30">
        <v>68</v>
      </c>
      <c r="B78" s="281" t="s">
        <v>75</v>
      </c>
      <c r="C78" s="271">
        <v>730.85</v>
      </c>
      <c r="D78" s="272">
        <v>733.44999999999993</v>
      </c>
      <c r="E78" s="272">
        <v>725.39999999999986</v>
      </c>
      <c r="F78" s="272">
        <v>719.94999999999993</v>
      </c>
      <c r="G78" s="272">
        <v>711.89999999999986</v>
      </c>
      <c r="H78" s="272">
        <v>738.89999999999986</v>
      </c>
      <c r="I78" s="272">
        <v>746.94999999999982</v>
      </c>
      <c r="J78" s="272">
        <v>752.39999999999986</v>
      </c>
      <c r="K78" s="271">
        <v>741.5</v>
      </c>
      <c r="L78" s="271">
        <v>728</v>
      </c>
      <c r="M78" s="271">
        <v>59.288969999999999</v>
      </c>
      <c r="N78" s="1"/>
      <c r="O78" s="1"/>
    </row>
    <row r="79" spans="1:15" ht="12.75" customHeight="1">
      <c r="A79" s="30">
        <v>69</v>
      </c>
      <c r="B79" s="281" t="s">
        <v>77</v>
      </c>
      <c r="C79" s="271">
        <v>306.75</v>
      </c>
      <c r="D79" s="272">
        <v>307.0333333333333</v>
      </c>
      <c r="E79" s="272">
        <v>305.26666666666659</v>
      </c>
      <c r="F79" s="272">
        <v>303.7833333333333</v>
      </c>
      <c r="G79" s="272">
        <v>302.01666666666659</v>
      </c>
      <c r="H79" s="272">
        <v>308.51666666666659</v>
      </c>
      <c r="I79" s="272">
        <v>310.28333333333325</v>
      </c>
      <c r="J79" s="272">
        <v>311.76666666666659</v>
      </c>
      <c r="K79" s="271">
        <v>308.8</v>
      </c>
      <c r="L79" s="271">
        <v>305.55</v>
      </c>
      <c r="M79" s="271">
        <v>10.749370000000001</v>
      </c>
      <c r="N79" s="1"/>
      <c r="O79" s="1"/>
    </row>
    <row r="80" spans="1:15" ht="12.75" customHeight="1">
      <c r="A80" s="30">
        <v>70</v>
      </c>
      <c r="B80" s="281" t="s">
        <v>313</v>
      </c>
      <c r="C80" s="271">
        <v>983.5</v>
      </c>
      <c r="D80" s="272">
        <v>985.5</v>
      </c>
      <c r="E80" s="272">
        <v>973.5</v>
      </c>
      <c r="F80" s="272">
        <v>963.5</v>
      </c>
      <c r="G80" s="272">
        <v>951.5</v>
      </c>
      <c r="H80" s="272">
        <v>995.5</v>
      </c>
      <c r="I80" s="272">
        <v>1007.5</v>
      </c>
      <c r="J80" s="272">
        <v>1017.5</v>
      </c>
      <c r="K80" s="271">
        <v>997.5</v>
      </c>
      <c r="L80" s="271">
        <v>975.5</v>
      </c>
      <c r="M80" s="271">
        <v>0.82957000000000003</v>
      </c>
      <c r="N80" s="1"/>
      <c r="O80" s="1"/>
    </row>
    <row r="81" spans="1:15" ht="12.75" customHeight="1">
      <c r="A81" s="30">
        <v>71</v>
      </c>
      <c r="B81" s="281" t="s">
        <v>314</v>
      </c>
      <c r="C81" s="271">
        <v>321.64999999999998</v>
      </c>
      <c r="D81" s="272">
        <v>323.41666666666669</v>
      </c>
      <c r="E81" s="272">
        <v>318.23333333333335</v>
      </c>
      <c r="F81" s="272">
        <v>314.81666666666666</v>
      </c>
      <c r="G81" s="272">
        <v>309.63333333333333</v>
      </c>
      <c r="H81" s="272">
        <v>326.83333333333337</v>
      </c>
      <c r="I81" s="272">
        <v>332.01666666666665</v>
      </c>
      <c r="J81" s="272">
        <v>335.43333333333339</v>
      </c>
      <c r="K81" s="271">
        <v>328.6</v>
      </c>
      <c r="L81" s="271">
        <v>320</v>
      </c>
      <c r="M81" s="271">
        <v>10.275180000000001</v>
      </c>
      <c r="N81" s="1"/>
      <c r="O81" s="1"/>
    </row>
    <row r="82" spans="1:15" ht="12.75" customHeight="1">
      <c r="A82" s="30">
        <v>72</v>
      </c>
      <c r="B82" s="281" t="s">
        <v>315</v>
      </c>
      <c r="C82" s="271">
        <v>8655.9500000000007</v>
      </c>
      <c r="D82" s="272">
        <v>8670.3666666666668</v>
      </c>
      <c r="E82" s="272">
        <v>8590.7333333333336</v>
      </c>
      <c r="F82" s="272">
        <v>8525.5166666666664</v>
      </c>
      <c r="G82" s="272">
        <v>8445.8833333333332</v>
      </c>
      <c r="H82" s="272">
        <v>8735.5833333333339</v>
      </c>
      <c r="I82" s="272">
        <v>8815.216666666669</v>
      </c>
      <c r="J82" s="272">
        <v>8880.4333333333343</v>
      </c>
      <c r="K82" s="271">
        <v>8750</v>
      </c>
      <c r="L82" s="271">
        <v>8605.15</v>
      </c>
      <c r="M82" s="271">
        <v>0.20219999999999999</v>
      </c>
      <c r="N82" s="1"/>
      <c r="O82" s="1"/>
    </row>
    <row r="83" spans="1:15" ht="12.75" customHeight="1">
      <c r="A83" s="30">
        <v>73</v>
      </c>
      <c r="B83" s="281" t="s">
        <v>316</v>
      </c>
      <c r="C83" s="271">
        <v>1086.2</v>
      </c>
      <c r="D83" s="272">
        <v>1083.0666666666666</v>
      </c>
      <c r="E83" s="272">
        <v>1069.1333333333332</v>
      </c>
      <c r="F83" s="272">
        <v>1052.0666666666666</v>
      </c>
      <c r="G83" s="272">
        <v>1038.1333333333332</v>
      </c>
      <c r="H83" s="272">
        <v>1100.1333333333332</v>
      </c>
      <c r="I83" s="272">
        <v>1114.0666666666666</v>
      </c>
      <c r="J83" s="272">
        <v>1131.1333333333332</v>
      </c>
      <c r="K83" s="271">
        <v>1097</v>
      </c>
      <c r="L83" s="271">
        <v>1066</v>
      </c>
      <c r="M83" s="271">
        <v>0.42048000000000002</v>
      </c>
      <c r="N83" s="1"/>
      <c r="O83" s="1"/>
    </row>
    <row r="84" spans="1:15" ht="12.75" customHeight="1">
      <c r="A84" s="30">
        <v>74</v>
      </c>
      <c r="B84" s="281" t="s">
        <v>246</v>
      </c>
      <c r="C84" s="271">
        <v>904.25</v>
      </c>
      <c r="D84" s="272">
        <v>908.65</v>
      </c>
      <c r="E84" s="272">
        <v>897.59999999999991</v>
      </c>
      <c r="F84" s="272">
        <v>890.94999999999993</v>
      </c>
      <c r="G84" s="272">
        <v>879.89999999999986</v>
      </c>
      <c r="H84" s="272">
        <v>915.3</v>
      </c>
      <c r="I84" s="272">
        <v>926.34999999999991</v>
      </c>
      <c r="J84" s="272">
        <v>933</v>
      </c>
      <c r="K84" s="271">
        <v>919.7</v>
      </c>
      <c r="L84" s="271">
        <v>902</v>
      </c>
      <c r="M84" s="271">
        <v>0.28532000000000002</v>
      </c>
      <c r="N84" s="1"/>
      <c r="O84" s="1"/>
    </row>
    <row r="85" spans="1:15" ht="12.75" customHeight="1">
      <c r="A85" s="30">
        <v>75</v>
      </c>
      <c r="B85" s="281" t="s">
        <v>842</v>
      </c>
      <c r="C85" s="271">
        <v>560.9</v>
      </c>
      <c r="D85" s="272">
        <v>559.63333333333333</v>
      </c>
      <c r="E85" s="272">
        <v>555.26666666666665</v>
      </c>
      <c r="F85" s="272">
        <v>549.63333333333333</v>
      </c>
      <c r="G85" s="272">
        <v>545.26666666666665</v>
      </c>
      <c r="H85" s="272">
        <v>565.26666666666665</v>
      </c>
      <c r="I85" s="272">
        <v>569.63333333333321</v>
      </c>
      <c r="J85" s="272">
        <v>575.26666666666665</v>
      </c>
      <c r="K85" s="271">
        <v>564</v>
      </c>
      <c r="L85" s="271">
        <v>554</v>
      </c>
      <c r="M85" s="271">
        <v>3.56975</v>
      </c>
      <c r="N85" s="1"/>
      <c r="O85" s="1"/>
    </row>
    <row r="86" spans="1:15" ht="12.75" customHeight="1">
      <c r="A86" s="30">
        <v>76</v>
      </c>
      <c r="B86" s="281" t="s">
        <v>78</v>
      </c>
      <c r="C86" s="271">
        <v>17252.150000000001</v>
      </c>
      <c r="D86" s="272">
        <v>17292.516666666666</v>
      </c>
      <c r="E86" s="272">
        <v>17159.633333333331</v>
      </c>
      <c r="F86" s="272">
        <v>17067.116666666665</v>
      </c>
      <c r="G86" s="272">
        <v>16934.23333333333</v>
      </c>
      <c r="H86" s="272">
        <v>17385.033333333333</v>
      </c>
      <c r="I86" s="272">
        <v>17517.916666666672</v>
      </c>
      <c r="J86" s="272">
        <v>17610.433333333334</v>
      </c>
      <c r="K86" s="271">
        <v>17425.400000000001</v>
      </c>
      <c r="L86" s="271">
        <v>17200</v>
      </c>
      <c r="M86" s="271">
        <v>0.28888000000000003</v>
      </c>
      <c r="N86" s="1"/>
      <c r="O86" s="1"/>
    </row>
    <row r="87" spans="1:15" ht="12.75" customHeight="1">
      <c r="A87" s="30">
        <v>77</v>
      </c>
      <c r="B87" s="281" t="s">
        <v>317</v>
      </c>
      <c r="C87" s="271">
        <v>498.25</v>
      </c>
      <c r="D87" s="272">
        <v>500.06666666666666</v>
      </c>
      <c r="E87" s="272">
        <v>494.18333333333334</v>
      </c>
      <c r="F87" s="272">
        <v>490.11666666666667</v>
      </c>
      <c r="G87" s="272">
        <v>484.23333333333335</v>
      </c>
      <c r="H87" s="272">
        <v>504.13333333333333</v>
      </c>
      <c r="I87" s="272">
        <v>510.01666666666665</v>
      </c>
      <c r="J87" s="272">
        <v>514.08333333333326</v>
      </c>
      <c r="K87" s="271">
        <v>505.95</v>
      </c>
      <c r="L87" s="271">
        <v>496</v>
      </c>
      <c r="M87" s="271">
        <v>0.48415999999999998</v>
      </c>
      <c r="N87" s="1"/>
      <c r="O87" s="1"/>
    </row>
    <row r="88" spans="1:15" ht="12.75" customHeight="1">
      <c r="A88" s="30">
        <v>78</v>
      </c>
      <c r="B88" s="281" t="s">
        <v>843</v>
      </c>
      <c r="C88" s="271">
        <v>44.95</v>
      </c>
      <c r="D88" s="272">
        <v>44.116666666666674</v>
      </c>
      <c r="E88" s="272">
        <v>42.383333333333347</v>
      </c>
      <c r="F88" s="272">
        <v>39.81666666666667</v>
      </c>
      <c r="G88" s="272">
        <v>38.083333333333343</v>
      </c>
      <c r="H88" s="272">
        <v>46.683333333333351</v>
      </c>
      <c r="I88" s="272">
        <v>48.416666666666671</v>
      </c>
      <c r="J88" s="272">
        <v>50.983333333333356</v>
      </c>
      <c r="K88" s="271">
        <v>45.85</v>
      </c>
      <c r="L88" s="271">
        <v>41.55</v>
      </c>
      <c r="M88" s="271">
        <v>317.43387999999999</v>
      </c>
      <c r="N88" s="1"/>
      <c r="O88" s="1"/>
    </row>
    <row r="89" spans="1:15" ht="12.75" customHeight="1">
      <c r="A89" s="30">
        <v>79</v>
      </c>
      <c r="B89" s="281" t="s">
        <v>81</v>
      </c>
      <c r="C89" s="271">
        <v>3650.15</v>
      </c>
      <c r="D89" s="272">
        <v>3648.4166666666665</v>
      </c>
      <c r="E89" s="272">
        <v>3628.833333333333</v>
      </c>
      <c r="F89" s="272">
        <v>3607.5166666666664</v>
      </c>
      <c r="G89" s="272">
        <v>3587.9333333333329</v>
      </c>
      <c r="H89" s="272">
        <v>3669.7333333333331</v>
      </c>
      <c r="I89" s="272">
        <v>3689.3166666666662</v>
      </c>
      <c r="J89" s="272">
        <v>3710.6333333333332</v>
      </c>
      <c r="K89" s="271">
        <v>3668</v>
      </c>
      <c r="L89" s="271">
        <v>3627.1</v>
      </c>
      <c r="M89" s="271">
        <v>2.2079599999999999</v>
      </c>
      <c r="N89" s="1"/>
      <c r="O89" s="1"/>
    </row>
    <row r="90" spans="1:15" ht="12.75" customHeight="1">
      <c r="A90" s="30">
        <v>80</v>
      </c>
      <c r="B90" s="281" t="s">
        <v>844</v>
      </c>
      <c r="C90" s="271">
        <v>1281.3499999999999</v>
      </c>
      <c r="D90" s="272">
        <v>1276.2166666666665</v>
      </c>
      <c r="E90" s="272">
        <v>1265.4333333333329</v>
      </c>
      <c r="F90" s="272">
        <v>1249.5166666666664</v>
      </c>
      <c r="G90" s="272">
        <v>1238.7333333333329</v>
      </c>
      <c r="H90" s="272">
        <v>1292.133333333333</v>
      </c>
      <c r="I90" s="272">
        <v>1302.9166666666663</v>
      </c>
      <c r="J90" s="272">
        <v>1318.833333333333</v>
      </c>
      <c r="K90" s="271">
        <v>1287</v>
      </c>
      <c r="L90" s="271">
        <v>1260.3</v>
      </c>
      <c r="M90" s="271">
        <v>1.1891499999999999</v>
      </c>
      <c r="N90" s="1"/>
      <c r="O90" s="1"/>
    </row>
    <row r="91" spans="1:15" ht="12.75" customHeight="1">
      <c r="A91" s="30">
        <v>81</v>
      </c>
      <c r="B91" s="281" t="s">
        <v>318</v>
      </c>
      <c r="C91" s="271">
        <v>477.45</v>
      </c>
      <c r="D91" s="272">
        <v>476.98333333333335</v>
      </c>
      <c r="E91" s="272">
        <v>471.9666666666667</v>
      </c>
      <c r="F91" s="272">
        <v>466.48333333333335</v>
      </c>
      <c r="G91" s="272">
        <v>461.4666666666667</v>
      </c>
      <c r="H91" s="272">
        <v>482.4666666666667</v>
      </c>
      <c r="I91" s="272">
        <v>487.48333333333335</v>
      </c>
      <c r="J91" s="272">
        <v>492.9666666666667</v>
      </c>
      <c r="K91" s="271">
        <v>482</v>
      </c>
      <c r="L91" s="271">
        <v>471.5</v>
      </c>
      <c r="M91" s="271">
        <v>6.4475100000000003</v>
      </c>
      <c r="N91" s="1"/>
      <c r="O91" s="1"/>
    </row>
    <row r="92" spans="1:15" ht="12.75" customHeight="1">
      <c r="A92" s="30">
        <v>82</v>
      </c>
      <c r="B92" s="281" t="s">
        <v>247</v>
      </c>
      <c r="C92" s="271">
        <v>79.95</v>
      </c>
      <c r="D92" s="272">
        <v>80.11666666666666</v>
      </c>
      <c r="E92" s="272">
        <v>79.433333333333323</v>
      </c>
      <c r="F92" s="272">
        <v>78.916666666666657</v>
      </c>
      <c r="G92" s="272">
        <v>78.23333333333332</v>
      </c>
      <c r="H92" s="272">
        <v>80.633333333333326</v>
      </c>
      <c r="I92" s="272">
        <v>81.316666666666663</v>
      </c>
      <c r="J92" s="272">
        <v>81.833333333333329</v>
      </c>
      <c r="K92" s="271">
        <v>80.8</v>
      </c>
      <c r="L92" s="271">
        <v>79.599999999999994</v>
      </c>
      <c r="M92" s="271">
        <v>17.875509999999998</v>
      </c>
      <c r="N92" s="1"/>
      <c r="O92" s="1"/>
    </row>
    <row r="93" spans="1:15" ht="12.75" customHeight="1">
      <c r="A93" s="30">
        <v>83</v>
      </c>
      <c r="B93" s="281" t="s">
        <v>793</v>
      </c>
      <c r="C93" s="271">
        <v>227.1</v>
      </c>
      <c r="D93" s="272">
        <v>227.61666666666665</v>
      </c>
      <c r="E93" s="272">
        <v>225.5333333333333</v>
      </c>
      <c r="F93" s="272">
        <v>223.96666666666667</v>
      </c>
      <c r="G93" s="272">
        <v>221.88333333333333</v>
      </c>
      <c r="H93" s="272">
        <v>229.18333333333328</v>
      </c>
      <c r="I93" s="272">
        <v>231.26666666666659</v>
      </c>
      <c r="J93" s="272">
        <v>232.83333333333326</v>
      </c>
      <c r="K93" s="271">
        <v>229.7</v>
      </c>
      <c r="L93" s="271">
        <v>226.05</v>
      </c>
      <c r="M93" s="271">
        <v>12.13435</v>
      </c>
      <c r="N93" s="1"/>
      <c r="O93" s="1"/>
    </row>
    <row r="94" spans="1:15" ht="12.75" customHeight="1">
      <c r="A94" s="30">
        <v>84</v>
      </c>
      <c r="B94" s="281" t="s">
        <v>319</v>
      </c>
      <c r="C94" s="271">
        <v>3352.9</v>
      </c>
      <c r="D94" s="272">
        <v>3372.5499999999997</v>
      </c>
      <c r="E94" s="272">
        <v>3310.3499999999995</v>
      </c>
      <c r="F94" s="272">
        <v>3267.7999999999997</v>
      </c>
      <c r="G94" s="272">
        <v>3205.5999999999995</v>
      </c>
      <c r="H94" s="272">
        <v>3415.0999999999995</v>
      </c>
      <c r="I94" s="272">
        <v>3477.2999999999993</v>
      </c>
      <c r="J94" s="272">
        <v>3519.8499999999995</v>
      </c>
      <c r="K94" s="271">
        <v>3434.75</v>
      </c>
      <c r="L94" s="271">
        <v>3330</v>
      </c>
      <c r="M94" s="271">
        <v>0.44929000000000002</v>
      </c>
      <c r="N94" s="1"/>
      <c r="O94" s="1"/>
    </row>
    <row r="95" spans="1:15" ht="12.75" customHeight="1">
      <c r="A95" s="30">
        <v>85</v>
      </c>
      <c r="B95" s="281" t="s">
        <v>320</v>
      </c>
      <c r="C95" s="271">
        <v>203.05</v>
      </c>
      <c r="D95" s="272">
        <v>203.38333333333333</v>
      </c>
      <c r="E95" s="272">
        <v>202.26666666666665</v>
      </c>
      <c r="F95" s="272">
        <v>201.48333333333332</v>
      </c>
      <c r="G95" s="272">
        <v>200.36666666666665</v>
      </c>
      <c r="H95" s="272">
        <v>204.16666666666666</v>
      </c>
      <c r="I95" s="272">
        <v>205.28333333333333</v>
      </c>
      <c r="J95" s="272">
        <v>206.06666666666666</v>
      </c>
      <c r="K95" s="271">
        <v>204.5</v>
      </c>
      <c r="L95" s="271">
        <v>202.6</v>
      </c>
      <c r="M95" s="271">
        <v>2.62012</v>
      </c>
      <c r="N95" s="1"/>
      <c r="O95" s="1"/>
    </row>
    <row r="96" spans="1:15" ht="12.75" customHeight="1">
      <c r="A96" s="30">
        <v>86</v>
      </c>
      <c r="B96" s="281" t="s">
        <v>321</v>
      </c>
      <c r="C96" s="271">
        <v>637</v>
      </c>
      <c r="D96" s="272">
        <v>639.36666666666667</v>
      </c>
      <c r="E96" s="272">
        <v>629.93333333333339</v>
      </c>
      <c r="F96" s="272">
        <v>622.86666666666667</v>
      </c>
      <c r="G96" s="272">
        <v>613.43333333333339</v>
      </c>
      <c r="H96" s="272">
        <v>646.43333333333339</v>
      </c>
      <c r="I96" s="272">
        <v>655.86666666666656</v>
      </c>
      <c r="J96" s="272">
        <v>662.93333333333339</v>
      </c>
      <c r="K96" s="271">
        <v>648.79999999999995</v>
      </c>
      <c r="L96" s="271">
        <v>632.29999999999995</v>
      </c>
      <c r="M96" s="271">
        <v>6.4204400000000001</v>
      </c>
      <c r="N96" s="1"/>
      <c r="O96" s="1"/>
    </row>
    <row r="97" spans="1:15" ht="12.75" customHeight="1">
      <c r="A97" s="30">
        <v>87</v>
      </c>
      <c r="B97" s="281" t="s">
        <v>82</v>
      </c>
      <c r="C97" s="271">
        <v>239.5</v>
      </c>
      <c r="D97" s="272">
        <v>240.93333333333331</v>
      </c>
      <c r="E97" s="272">
        <v>237.31666666666661</v>
      </c>
      <c r="F97" s="272">
        <v>235.1333333333333</v>
      </c>
      <c r="G97" s="272">
        <v>231.51666666666659</v>
      </c>
      <c r="H97" s="272">
        <v>243.11666666666662</v>
      </c>
      <c r="I97" s="272">
        <v>246.73333333333335</v>
      </c>
      <c r="J97" s="272">
        <v>248.91666666666663</v>
      </c>
      <c r="K97" s="271">
        <v>244.55</v>
      </c>
      <c r="L97" s="271">
        <v>238.75</v>
      </c>
      <c r="M97" s="271">
        <v>123.74970999999999</v>
      </c>
      <c r="N97" s="1"/>
      <c r="O97" s="1"/>
    </row>
    <row r="98" spans="1:15" ht="12.75" customHeight="1">
      <c r="A98" s="30">
        <v>88</v>
      </c>
      <c r="B98" s="281" t="s">
        <v>322</v>
      </c>
      <c r="C98" s="271">
        <v>763.75</v>
      </c>
      <c r="D98" s="272">
        <v>764.93333333333339</v>
      </c>
      <c r="E98" s="272">
        <v>754.86666666666679</v>
      </c>
      <c r="F98" s="272">
        <v>745.98333333333335</v>
      </c>
      <c r="G98" s="272">
        <v>735.91666666666674</v>
      </c>
      <c r="H98" s="272">
        <v>773.81666666666683</v>
      </c>
      <c r="I98" s="272">
        <v>783.88333333333344</v>
      </c>
      <c r="J98" s="272">
        <v>792.76666666666688</v>
      </c>
      <c r="K98" s="271">
        <v>775</v>
      </c>
      <c r="L98" s="271">
        <v>756.05</v>
      </c>
      <c r="M98" s="271">
        <v>0.33877000000000002</v>
      </c>
      <c r="N98" s="1"/>
      <c r="O98" s="1"/>
    </row>
    <row r="99" spans="1:15" ht="12.75" customHeight="1">
      <c r="A99" s="30">
        <v>89</v>
      </c>
      <c r="B99" s="281" t="s">
        <v>323</v>
      </c>
      <c r="C99" s="271">
        <v>724.95</v>
      </c>
      <c r="D99" s="272">
        <v>726.35</v>
      </c>
      <c r="E99" s="272">
        <v>715.15000000000009</v>
      </c>
      <c r="F99" s="272">
        <v>705.35</v>
      </c>
      <c r="G99" s="272">
        <v>694.15000000000009</v>
      </c>
      <c r="H99" s="272">
        <v>736.15000000000009</v>
      </c>
      <c r="I99" s="272">
        <v>747.35000000000014</v>
      </c>
      <c r="J99" s="272">
        <v>757.15000000000009</v>
      </c>
      <c r="K99" s="271">
        <v>737.55</v>
      </c>
      <c r="L99" s="271">
        <v>716.55</v>
      </c>
      <c r="M99" s="271">
        <v>0.27844999999999998</v>
      </c>
      <c r="N99" s="1"/>
      <c r="O99" s="1"/>
    </row>
    <row r="100" spans="1:15" ht="12.75" customHeight="1">
      <c r="A100" s="30">
        <v>90</v>
      </c>
      <c r="B100" s="281" t="s">
        <v>324</v>
      </c>
      <c r="C100" s="271">
        <v>812.15</v>
      </c>
      <c r="D100" s="272">
        <v>816</v>
      </c>
      <c r="E100" s="272">
        <v>805</v>
      </c>
      <c r="F100" s="272">
        <v>797.85</v>
      </c>
      <c r="G100" s="272">
        <v>786.85</v>
      </c>
      <c r="H100" s="272">
        <v>823.15</v>
      </c>
      <c r="I100" s="272">
        <v>834.15</v>
      </c>
      <c r="J100" s="272">
        <v>841.3</v>
      </c>
      <c r="K100" s="271">
        <v>827</v>
      </c>
      <c r="L100" s="271">
        <v>808.85</v>
      </c>
      <c r="M100" s="271">
        <v>0.61260000000000003</v>
      </c>
      <c r="N100" s="1"/>
      <c r="O100" s="1"/>
    </row>
    <row r="101" spans="1:15" ht="12.75" customHeight="1">
      <c r="A101" s="30">
        <v>91</v>
      </c>
      <c r="B101" s="281" t="s">
        <v>248</v>
      </c>
      <c r="C101" s="271">
        <v>114.6</v>
      </c>
      <c r="D101" s="272">
        <v>114.61666666666667</v>
      </c>
      <c r="E101" s="272">
        <v>113.88333333333335</v>
      </c>
      <c r="F101" s="272">
        <v>113.16666666666669</v>
      </c>
      <c r="G101" s="272">
        <v>112.43333333333337</v>
      </c>
      <c r="H101" s="272">
        <v>115.33333333333334</v>
      </c>
      <c r="I101" s="272">
        <v>116.06666666666666</v>
      </c>
      <c r="J101" s="272">
        <v>116.78333333333333</v>
      </c>
      <c r="K101" s="271">
        <v>115.35</v>
      </c>
      <c r="L101" s="271">
        <v>113.9</v>
      </c>
      <c r="M101" s="271">
        <v>6.3287599999999999</v>
      </c>
      <c r="N101" s="1"/>
      <c r="O101" s="1"/>
    </row>
    <row r="102" spans="1:15" ht="12.75" customHeight="1">
      <c r="A102" s="30">
        <v>92</v>
      </c>
      <c r="B102" s="281" t="s">
        <v>325</v>
      </c>
      <c r="C102" s="271">
        <v>1380.25</v>
      </c>
      <c r="D102" s="272">
        <v>1380.4166666666667</v>
      </c>
      <c r="E102" s="272">
        <v>1366.8333333333335</v>
      </c>
      <c r="F102" s="272">
        <v>1353.4166666666667</v>
      </c>
      <c r="G102" s="272">
        <v>1339.8333333333335</v>
      </c>
      <c r="H102" s="272">
        <v>1393.8333333333335</v>
      </c>
      <c r="I102" s="272">
        <v>1407.416666666667</v>
      </c>
      <c r="J102" s="272">
        <v>1420.8333333333335</v>
      </c>
      <c r="K102" s="271">
        <v>1394</v>
      </c>
      <c r="L102" s="271">
        <v>1367</v>
      </c>
      <c r="M102" s="271">
        <v>0.74394000000000005</v>
      </c>
      <c r="N102" s="1"/>
      <c r="O102" s="1"/>
    </row>
    <row r="103" spans="1:15" ht="12.75" customHeight="1">
      <c r="A103" s="30">
        <v>93</v>
      </c>
      <c r="B103" s="281" t="s">
        <v>326</v>
      </c>
      <c r="C103" s="271">
        <v>19.600000000000001</v>
      </c>
      <c r="D103" s="272">
        <v>19.783333333333335</v>
      </c>
      <c r="E103" s="272">
        <v>19.31666666666667</v>
      </c>
      <c r="F103" s="272">
        <v>19.033333333333335</v>
      </c>
      <c r="G103" s="272">
        <v>18.56666666666667</v>
      </c>
      <c r="H103" s="272">
        <v>20.06666666666667</v>
      </c>
      <c r="I103" s="272">
        <v>20.533333333333331</v>
      </c>
      <c r="J103" s="272">
        <v>20.81666666666667</v>
      </c>
      <c r="K103" s="271">
        <v>20.25</v>
      </c>
      <c r="L103" s="271">
        <v>19.5</v>
      </c>
      <c r="M103" s="271">
        <v>86.138999999999996</v>
      </c>
      <c r="N103" s="1"/>
      <c r="O103" s="1"/>
    </row>
    <row r="104" spans="1:15" ht="12.75" customHeight="1">
      <c r="A104" s="30">
        <v>94</v>
      </c>
      <c r="B104" s="281" t="s">
        <v>327</v>
      </c>
      <c r="C104" s="271">
        <v>1190.9000000000001</v>
      </c>
      <c r="D104" s="272">
        <v>1195.3999999999999</v>
      </c>
      <c r="E104" s="272">
        <v>1181.7999999999997</v>
      </c>
      <c r="F104" s="272">
        <v>1172.6999999999998</v>
      </c>
      <c r="G104" s="272">
        <v>1159.0999999999997</v>
      </c>
      <c r="H104" s="272">
        <v>1204.4999999999998</v>
      </c>
      <c r="I104" s="272">
        <v>1218.0999999999997</v>
      </c>
      <c r="J104" s="272">
        <v>1227.1999999999998</v>
      </c>
      <c r="K104" s="271">
        <v>1209</v>
      </c>
      <c r="L104" s="271">
        <v>1186.3</v>
      </c>
      <c r="M104" s="271">
        <v>2.4135800000000001</v>
      </c>
      <c r="N104" s="1"/>
      <c r="O104" s="1"/>
    </row>
    <row r="105" spans="1:15" ht="12.75" customHeight="1">
      <c r="A105" s="30">
        <v>95</v>
      </c>
      <c r="B105" s="281" t="s">
        <v>328</v>
      </c>
      <c r="C105" s="271">
        <v>677.55</v>
      </c>
      <c r="D105" s="272">
        <v>679.6</v>
      </c>
      <c r="E105" s="272">
        <v>666.35</v>
      </c>
      <c r="F105" s="272">
        <v>655.15</v>
      </c>
      <c r="G105" s="272">
        <v>641.9</v>
      </c>
      <c r="H105" s="272">
        <v>690.80000000000007</v>
      </c>
      <c r="I105" s="272">
        <v>704.05000000000007</v>
      </c>
      <c r="J105" s="272">
        <v>715.25000000000011</v>
      </c>
      <c r="K105" s="271">
        <v>692.85</v>
      </c>
      <c r="L105" s="271">
        <v>668.4</v>
      </c>
      <c r="M105" s="271">
        <v>3.5819200000000002</v>
      </c>
      <c r="N105" s="1"/>
      <c r="O105" s="1"/>
    </row>
    <row r="106" spans="1:15" ht="12.75" customHeight="1">
      <c r="A106" s="30">
        <v>96</v>
      </c>
      <c r="B106" s="281" t="s">
        <v>329</v>
      </c>
      <c r="C106" s="271">
        <v>854.9</v>
      </c>
      <c r="D106" s="272">
        <v>860.30000000000007</v>
      </c>
      <c r="E106" s="272">
        <v>844.60000000000014</v>
      </c>
      <c r="F106" s="272">
        <v>834.30000000000007</v>
      </c>
      <c r="G106" s="272">
        <v>818.60000000000014</v>
      </c>
      <c r="H106" s="272">
        <v>870.60000000000014</v>
      </c>
      <c r="I106" s="272">
        <v>886.30000000000018</v>
      </c>
      <c r="J106" s="272">
        <v>896.60000000000014</v>
      </c>
      <c r="K106" s="271">
        <v>876</v>
      </c>
      <c r="L106" s="271">
        <v>850</v>
      </c>
      <c r="M106" s="271">
        <v>2.55985</v>
      </c>
      <c r="N106" s="1"/>
      <c r="O106" s="1"/>
    </row>
    <row r="107" spans="1:15" ht="12.75" customHeight="1">
      <c r="A107" s="30">
        <v>97</v>
      </c>
      <c r="B107" s="281" t="s">
        <v>330</v>
      </c>
      <c r="C107" s="271">
        <v>4892.8999999999996</v>
      </c>
      <c r="D107" s="272">
        <v>4917.0166666666664</v>
      </c>
      <c r="E107" s="272">
        <v>4836.083333333333</v>
      </c>
      <c r="F107" s="272">
        <v>4779.2666666666664</v>
      </c>
      <c r="G107" s="272">
        <v>4698.333333333333</v>
      </c>
      <c r="H107" s="272">
        <v>4973.833333333333</v>
      </c>
      <c r="I107" s="272">
        <v>5054.7666666666673</v>
      </c>
      <c r="J107" s="272">
        <v>5111.583333333333</v>
      </c>
      <c r="K107" s="271">
        <v>4997.95</v>
      </c>
      <c r="L107" s="271">
        <v>4860.2</v>
      </c>
      <c r="M107" s="271">
        <v>3.4279999999999998E-2</v>
      </c>
      <c r="N107" s="1"/>
      <c r="O107" s="1"/>
    </row>
    <row r="108" spans="1:15" ht="12.75" customHeight="1">
      <c r="A108" s="30">
        <v>98</v>
      </c>
      <c r="B108" s="281" t="s">
        <v>331</v>
      </c>
      <c r="C108" s="271">
        <v>326.55</v>
      </c>
      <c r="D108" s="272">
        <v>328.59999999999997</v>
      </c>
      <c r="E108" s="272">
        <v>322.19999999999993</v>
      </c>
      <c r="F108" s="272">
        <v>317.84999999999997</v>
      </c>
      <c r="G108" s="272">
        <v>311.44999999999993</v>
      </c>
      <c r="H108" s="272">
        <v>332.94999999999993</v>
      </c>
      <c r="I108" s="272">
        <v>339.34999999999991</v>
      </c>
      <c r="J108" s="272">
        <v>343.69999999999993</v>
      </c>
      <c r="K108" s="271">
        <v>335</v>
      </c>
      <c r="L108" s="271">
        <v>324.25</v>
      </c>
      <c r="M108" s="271">
        <v>1.3732</v>
      </c>
      <c r="N108" s="1"/>
      <c r="O108" s="1"/>
    </row>
    <row r="109" spans="1:15" ht="12.75" customHeight="1">
      <c r="A109" s="30">
        <v>99</v>
      </c>
      <c r="B109" s="281" t="s">
        <v>332</v>
      </c>
      <c r="C109" s="271">
        <v>348.15</v>
      </c>
      <c r="D109" s="272">
        <v>342.73333333333335</v>
      </c>
      <c r="E109" s="272">
        <v>334.4666666666667</v>
      </c>
      <c r="F109" s="272">
        <v>320.78333333333336</v>
      </c>
      <c r="G109" s="272">
        <v>312.51666666666671</v>
      </c>
      <c r="H109" s="272">
        <v>356.41666666666669</v>
      </c>
      <c r="I109" s="272">
        <v>364.68333333333334</v>
      </c>
      <c r="J109" s="272">
        <v>378.36666666666667</v>
      </c>
      <c r="K109" s="271">
        <v>351</v>
      </c>
      <c r="L109" s="271">
        <v>329.05</v>
      </c>
      <c r="M109" s="271">
        <v>95.052170000000004</v>
      </c>
      <c r="N109" s="1"/>
      <c r="O109" s="1"/>
    </row>
    <row r="110" spans="1:15" ht="12.75" customHeight="1">
      <c r="A110" s="30">
        <v>100</v>
      </c>
      <c r="B110" s="281" t="s">
        <v>845</v>
      </c>
      <c r="C110" s="271">
        <v>422</v>
      </c>
      <c r="D110" s="272">
        <v>423.36666666666662</v>
      </c>
      <c r="E110" s="272">
        <v>417.73333333333323</v>
      </c>
      <c r="F110" s="272">
        <v>413.46666666666664</v>
      </c>
      <c r="G110" s="272">
        <v>407.83333333333326</v>
      </c>
      <c r="H110" s="272">
        <v>427.63333333333321</v>
      </c>
      <c r="I110" s="272">
        <v>433.26666666666654</v>
      </c>
      <c r="J110" s="272">
        <v>437.53333333333319</v>
      </c>
      <c r="K110" s="271">
        <v>429</v>
      </c>
      <c r="L110" s="271">
        <v>419.1</v>
      </c>
      <c r="M110" s="271">
        <v>0.9093</v>
      </c>
      <c r="N110" s="1"/>
      <c r="O110" s="1"/>
    </row>
    <row r="111" spans="1:15" ht="12.75" customHeight="1">
      <c r="A111" s="30">
        <v>101</v>
      </c>
      <c r="B111" s="281" t="s">
        <v>333</v>
      </c>
      <c r="C111" s="271">
        <v>650.20000000000005</v>
      </c>
      <c r="D111" s="272">
        <v>655.26666666666677</v>
      </c>
      <c r="E111" s="272">
        <v>641.08333333333348</v>
      </c>
      <c r="F111" s="272">
        <v>631.9666666666667</v>
      </c>
      <c r="G111" s="272">
        <v>617.78333333333342</v>
      </c>
      <c r="H111" s="272">
        <v>664.38333333333355</v>
      </c>
      <c r="I111" s="272">
        <v>678.56666666666672</v>
      </c>
      <c r="J111" s="272">
        <v>687.68333333333362</v>
      </c>
      <c r="K111" s="271">
        <v>669.45</v>
      </c>
      <c r="L111" s="271">
        <v>646.15</v>
      </c>
      <c r="M111" s="271">
        <v>1.2823899999999999</v>
      </c>
      <c r="N111" s="1"/>
      <c r="O111" s="1"/>
    </row>
    <row r="112" spans="1:15" ht="12.75" customHeight="1">
      <c r="A112" s="30">
        <v>102</v>
      </c>
      <c r="B112" s="281" t="s">
        <v>83</v>
      </c>
      <c r="C112" s="271">
        <v>796.2</v>
      </c>
      <c r="D112" s="272">
        <v>793.81666666666661</v>
      </c>
      <c r="E112" s="272">
        <v>789.38333333333321</v>
      </c>
      <c r="F112" s="272">
        <v>782.56666666666661</v>
      </c>
      <c r="G112" s="272">
        <v>778.13333333333321</v>
      </c>
      <c r="H112" s="272">
        <v>800.63333333333321</v>
      </c>
      <c r="I112" s="272">
        <v>805.06666666666661</v>
      </c>
      <c r="J112" s="272">
        <v>811.88333333333321</v>
      </c>
      <c r="K112" s="271">
        <v>798.25</v>
      </c>
      <c r="L112" s="271">
        <v>787</v>
      </c>
      <c r="M112" s="271">
        <v>7.1743399999999999</v>
      </c>
      <c r="N112" s="1"/>
      <c r="O112" s="1"/>
    </row>
    <row r="113" spans="1:15" ht="12.75" customHeight="1">
      <c r="A113" s="30">
        <v>103</v>
      </c>
      <c r="B113" s="281" t="s">
        <v>84</v>
      </c>
      <c r="C113" s="271">
        <v>1020.8</v>
      </c>
      <c r="D113" s="272">
        <v>1025</v>
      </c>
      <c r="E113" s="272">
        <v>1014.3</v>
      </c>
      <c r="F113" s="272">
        <v>1007.8</v>
      </c>
      <c r="G113" s="272">
        <v>997.09999999999991</v>
      </c>
      <c r="H113" s="272">
        <v>1031.5</v>
      </c>
      <c r="I113" s="272">
        <v>1042.1999999999998</v>
      </c>
      <c r="J113" s="272">
        <v>1048.7</v>
      </c>
      <c r="K113" s="271">
        <v>1035.7</v>
      </c>
      <c r="L113" s="271">
        <v>1018.5</v>
      </c>
      <c r="M113" s="271">
        <v>12.640700000000001</v>
      </c>
      <c r="N113" s="1"/>
      <c r="O113" s="1"/>
    </row>
    <row r="114" spans="1:15" ht="12.75" customHeight="1">
      <c r="A114" s="30">
        <v>104</v>
      </c>
      <c r="B114" s="281" t="s">
        <v>91</v>
      </c>
      <c r="C114" s="271">
        <v>188</v>
      </c>
      <c r="D114" s="272">
        <v>188.73333333333335</v>
      </c>
      <c r="E114" s="272">
        <v>185.51666666666671</v>
      </c>
      <c r="F114" s="272">
        <v>183.03333333333336</v>
      </c>
      <c r="G114" s="272">
        <v>179.81666666666672</v>
      </c>
      <c r="H114" s="272">
        <v>191.2166666666667</v>
      </c>
      <c r="I114" s="272">
        <v>194.43333333333334</v>
      </c>
      <c r="J114" s="272">
        <v>196.91666666666669</v>
      </c>
      <c r="K114" s="271">
        <v>191.95</v>
      </c>
      <c r="L114" s="271">
        <v>186.25</v>
      </c>
      <c r="M114" s="271">
        <v>71.398009999999999</v>
      </c>
      <c r="N114" s="1"/>
      <c r="O114" s="1"/>
    </row>
    <row r="115" spans="1:15" ht="12.75" customHeight="1">
      <c r="A115" s="30">
        <v>105</v>
      </c>
      <c r="B115" s="281" t="s">
        <v>835</v>
      </c>
      <c r="C115" s="271">
        <v>1783.9</v>
      </c>
      <c r="D115" s="272">
        <v>1791.75</v>
      </c>
      <c r="E115" s="272">
        <v>1769.15</v>
      </c>
      <c r="F115" s="272">
        <v>1754.4</v>
      </c>
      <c r="G115" s="272">
        <v>1731.8000000000002</v>
      </c>
      <c r="H115" s="272">
        <v>1806.5</v>
      </c>
      <c r="I115" s="272">
        <v>1829.1</v>
      </c>
      <c r="J115" s="272">
        <v>1843.85</v>
      </c>
      <c r="K115" s="271">
        <v>1814.35</v>
      </c>
      <c r="L115" s="271">
        <v>1777</v>
      </c>
      <c r="M115" s="271">
        <v>1.4371100000000001</v>
      </c>
      <c r="N115" s="1"/>
      <c r="O115" s="1"/>
    </row>
    <row r="116" spans="1:15" ht="12.75" customHeight="1">
      <c r="A116" s="30">
        <v>106</v>
      </c>
      <c r="B116" s="281" t="s">
        <v>85</v>
      </c>
      <c r="C116" s="271">
        <v>229.95</v>
      </c>
      <c r="D116" s="272">
        <v>229.48333333333335</v>
      </c>
      <c r="E116" s="272">
        <v>226.9666666666667</v>
      </c>
      <c r="F116" s="272">
        <v>223.98333333333335</v>
      </c>
      <c r="G116" s="272">
        <v>221.4666666666667</v>
      </c>
      <c r="H116" s="272">
        <v>232.4666666666667</v>
      </c>
      <c r="I116" s="272">
        <v>234.98333333333335</v>
      </c>
      <c r="J116" s="272">
        <v>237.9666666666667</v>
      </c>
      <c r="K116" s="271">
        <v>232</v>
      </c>
      <c r="L116" s="271">
        <v>226.5</v>
      </c>
      <c r="M116" s="271">
        <v>126.73156</v>
      </c>
      <c r="N116" s="1"/>
      <c r="O116" s="1"/>
    </row>
    <row r="117" spans="1:15" ht="12.75" customHeight="1">
      <c r="A117" s="30">
        <v>107</v>
      </c>
      <c r="B117" s="281" t="s">
        <v>334</v>
      </c>
      <c r="C117" s="271">
        <v>364.45</v>
      </c>
      <c r="D117" s="272">
        <v>362.13333333333327</v>
      </c>
      <c r="E117" s="272">
        <v>355.36666666666656</v>
      </c>
      <c r="F117" s="272">
        <v>346.2833333333333</v>
      </c>
      <c r="G117" s="272">
        <v>339.51666666666659</v>
      </c>
      <c r="H117" s="272">
        <v>371.21666666666653</v>
      </c>
      <c r="I117" s="272">
        <v>377.98333333333329</v>
      </c>
      <c r="J117" s="272">
        <v>387.06666666666649</v>
      </c>
      <c r="K117" s="271">
        <v>368.9</v>
      </c>
      <c r="L117" s="271">
        <v>353.05</v>
      </c>
      <c r="M117" s="271">
        <v>17.71725</v>
      </c>
      <c r="N117" s="1"/>
      <c r="O117" s="1"/>
    </row>
    <row r="118" spans="1:15" ht="12.75" customHeight="1">
      <c r="A118" s="30">
        <v>108</v>
      </c>
      <c r="B118" s="281" t="s">
        <v>87</v>
      </c>
      <c r="C118" s="271">
        <v>3661.85</v>
      </c>
      <c r="D118" s="272">
        <v>3686.0333333333333</v>
      </c>
      <c r="E118" s="272">
        <v>3627.0666666666666</v>
      </c>
      <c r="F118" s="272">
        <v>3592.2833333333333</v>
      </c>
      <c r="G118" s="272">
        <v>3533.3166666666666</v>
      </c>
      <c r="H118" s="272">
        <v>3720.8166666666666</v>
      </c>
      <c r="I118" s="272">
        <v>3779.7833333333328</v>
      </c>
      <c r="J118" s="272">
        <v>3814.5666666666666</v>
      </c>
      <c r="K118" s="271">
        <v>3745</v>
      </c>
      <c r="L118" s="271">
        <v>3651.25</v>
      </c>
      <c r="M118" s="271">
        <v>1.75186</v>
      </c>
      <c r="N118" s="1"/>
      <c r="O118" s="1"/>
    </row>
    <row r="119" spans="1:15" ht="12.75" customHeight="1">
      <c r="A119" s="30">
        <v>109</v>
      </c>
      <c r="B119" s="281" t="s">
        <v>88</v>
      </c>
      <c r="C119" s="271">
        <v>1571.25</v>
      </c>
      <c r="D119" s="272">
        <v>1573.7833333333335</v>
      </c>
      <c r="E119" s="272">
        <v>1562.5666666666671</v>
      </c>
      <c r="F119" s="272">
        <v>1553.8833333333334</v>
      </c>
      <c r="G119" s="272">
        <v>1542.666666666667</v>
      </c>
      <c r="H119" s="272">
        <v>1582.4666666666672</v>
      </c>
      <c r="I119" s="272">
        <v>1593.6833333333338</v>
      </c>
      <c r="J119" s="272">
        <v>1602.3666666666672</v>
      </c>
      <c r="K119" s="271">
        <v>1585</v>
      </c>
      <c r="L119" s="271">
        <v>1565.1</v>
      </c>
      <c r="M119" s="271">
        <v>2.0420699999999998</v>
      </c>
      <c r="N119" s="1"/>
      <c r="O119" s="1"/>
    </row>
    <row r="120" spans="1:15" ht="12.75" customHeight="1">
      <c r="A120" s="30">
        <v>110</v>
      </c>
      <c r="B120" s="281" t="s">
        <v>335</v>
      </c>
      <c r="C120" s="271">
        <v>2250.4499999999998</v>
      </c>
      <c r="D120" s="272">
        <v>2248.9166666666665</v>
      </c>
      <c r="E120" s="272">
        <v>2237.833333333333</v>
      </c>
      <c r="F120" s="272">
        <v>2225.2166666666667</v>
      </c>
      <c r="G120" s="272">
        <v>2214.1333333333332</v>
      </c>
      <c r="H120" s="272">
        <v>2261.5333333333328</v>
      </c>
      <c r="I120" s="272">
        <v>2272.6166666666659</v>
      </c>
      <c r="J120" s="272">
        <v>2285.2333333333327</v>
      </c>
      <c r="K120" s="271">
        <v>2260</v>
      </c>
      <c r="L120" s="271">
        <v>2236.3000000000002</v>
      </c>
      <c r="M120" s="271">
        <v>2.7390699999999999</v>
      </c>
      <c r="N120" s="1"/>
      <c r="O120" s="1"/>
    </row>
    <row r="121" spans="1:15" ht="12.75" customHeight="1">
      <c r="A121" s="30">
        <v>111</v>
      </c>
      <c r="B121" s="281" t="s">
        <v>89</v>
      </c>
      <c r="C121" s="271">
        <v>712.65</v>
      </c>
      <c r="D121" s="272">
        <v>711.16666666666663</v>
      </c>
      <c r="E121" s="272">
        <v>702.5333333333333</v>
      </c>
      <c r="F121" s="272">
        <v>692.41666666666663</v>
      </c>
      <c r="G121" s="272">
        <v>683.7833333333333</v>
      </c>
      <c r="H121" s="272">
        <v>721.2833333333333</v>
      </c>
      <c r="I121" s="272">
        <v>729.91666666666674</v>
      </c>
      <c r="J121" s="272">
        <v>740.0333333333333</v>
      </c>
      <c r="K121" s="271">
        <v>719.8</v>
      </c>
      <c r="L121" s="271">
        <v>701.05</v>
      </c>
      <c r="M121" s="271">
        <v>13.29374</v>
      </c>
      <c r="N121" s="1"/>
      <c r="O121" s="1"/>
    </row>
    <row r="122" spans="1:15" ht="12.75" customHeight="1">
      <c r="A122" s="30">
        <v>112</v>
      </c>
      <c r="B122" s="281" t="s">
        <v>90</v>
      </c>
      <c r="C122" s="271">
        <v>1039.1500000000001</v>
      </c>
      <c r="D122" s="272">
        <v>1038.4333333333334</v>
      </c>
      <c r="E122" s="272">
        <v>1016.8666666666668</v>
      </c>
      <c r="F122" s="272">
        <v>994.58333333333337</v>
      </c>
      <c r="G122" s="272">
        <v>973.01666666666677</v>
      </c>
      <c r="H122" s="272">
        <v>1060.7166666666667</v>
      </c>
      <c r="I122" s="272">
        <v>1082.2833333333333</v>
      </c>
      <c r="J122" s="272">
        <v>1104.5666666666668</v>
      </c>
      <c r="K122" s="271">
        <v>1060</v>
      </c>
      <c r="L122" s="271">
        <v>1016.15</v>
      </c>
      <c r="M122" s="271">
        <v>11.06673</v>
      </c>
      <c r="N122" s="1"/>
      <c r="O122" s="1"/>
    </row>
    <row r="123" spans="1:15" ht="12.75" customHeight="1">
      <c r="A123" s="30">
        <v>113</v>
      </c>
      <c r="B123" s="281" t="s">
        <v>336</v>
      </c>
      <c r="C123" s="271">
        <v>1001.25</v>
      </c>
      <c r="D123" s="272">
        <v>1001.85</v>
      </c>
      <c r="E123" s="272">
        <v>982.7</v>
      </c>
      <c r="F123" s="272">
        <v>964.15</v>
      </c>
      <c r="G123" s="272">
        <v>945</v>
      </c>
      <c r="H123" s="272">
        <v>1020.4000000000001</v>
      </c>
      <c r="I123" s="272">
        <v>1039.55</v>
      </c>
      <c r="J123" s="272">
        <v>1058.1000000000001</v>
      </c>
      <c r="K123" s="271">
        <v>1021</v>
      </c>
      <c r="L123" s="271">
        <v>983.3</v>
      </c>
      <c r="M123" s="271">
        <v>2.3071799999999998</v>
      </c>
      <c r="N123" s="1"/>
      <c r="O123" s="1"/>
    </row>
    <row r="124" spans="1:15" ht="12.75" customHeight="1">
      <c r="A124" s="30">
        <v>114</v>
      </c>
      <c r="B124" s="281" t="s">
        <v>249</v>
      </c>
      <c r="C124" s="271">
        <v>414.4</v>
      </c>
      <c r="D124" s="272">
        <v>415.86666666666662</v>
      </c>
      <c r="E124" s="272">
        <v>406.73333333333323</v>
      </c>
      <c r="F124" s="272">
        <v>399.06666666666661</v>
      </c>
      <c r="G124" s="272">
        <v>389.93333333333322</v>
      </c>
      <c r="H124" s="272">
        <v>423.53333333333325</v>
      </c>
      <c r="I124" s="272">
        <v>432.66666666666657</v>
      </c>
      <c r="J124" s="272">
        <v>440.33333333333326</v>
      </c>
      <c r="K124" s="271">
        <v>425</v>
      </c>
      <c r="L124" s="271">
        <v>408.2</v>
      </c>
      <c r="M124" s="271">
        <v>49.322270000000003</v>
      </c>
      <c r="N124" s="1"/>
      <c r="O124" s="1"/>
    </row>
    <row r="125" spans="1:15" ht="12.75" customHeight="1">
      <c r="A125" s="30">
        <v>115</v>
      </c>
      <c r="B125" s="281" t="s">
        <v>92</v>
      </c>
      <c r="C125" s="271">
        <v>1206.5</v>
      </c>
      <c r="D125" s="272">
        <v>1209.5</v>
      </c>
      <c r="E125" s="272">
        <v>1197</v>
      </c>
      <c r="F125" s="272">
        <v>1187.5</v>
      </c>
      <c r="G125" s="272">
        <v>1175</v>
      </c>
      <c r="H125" s="272">
        <v>1219</v>
      </c>
      <c r="I125" s="272">
        <v>1231.5</v>
      </c>
      <c r="J125" s="272">
        <v>1241</v>
      </c>
      <c r="K125" s="271">
        <v>1222</v>
      </c>
      <c r="L125" s="271">
        <v>1200</v>
      </c>
      <c r="M125" s="271">
        <v>3.2255500000000001</v>
      </c>
      <c r="N125" s="1"/>
      <c r="O125" s="1"/>
    </row>
    <row r="126" spans="1:15" ht="12.75" customHeight="1">
      <c r="A126" s="30">
        <v>116</v>
      </c>
      <c r="B126" s="281" t="s">
        <v>337</v>
      </c>
      <c r="C126" s="271">
        <v>853.05</v>
      </c>
      <c r="D126" s="272">
        <v>850.35</v>
      </c>
      <c r="E126" s="272">
        <v>840.95</v>
      </c>
      <c r="F126" s="272">
        <v>828.85</v>
      </c>
      <c r="G126" s="272">
        <v>819.45</v>
      </c>
      <c r="H126" s="272">
        <v>862.45</v>
      </c>
      <c r="I126" s="272">
        <v>871.84999999999991</v>
      </c>
      <c r="J126" s="272">
        <v>883.95</v>
      </c>
      <c r="K126" s="271">
        <v>859.75</v>
      </c>
      <c r="L126" s="271">
        <v>838.25</v>
      </c>
      <c r="M126" s="271">
        <v>1.49011</v>
      </c>
      <c r="N126" s="1"/>
      <c r="O126" s="1"/>
    </row>
    <row r="127" spans="1:15" ht="12.75" customHeight="1">
      <c r="A127" s="30">
        <v>117</v>
      </c>
      <c r="B127" s="281" t="s">
        <v>339</v>
      </c>
      <c r="C127" s="271">
        <v>1040.5</v>
      </c>
      <c r="D127" s="272">
        <v>1040.45</v>
      </c>
      <c r="E127" s="272">
        <v>1027.95</v>
      </c>
      <c r="F127" s="272">
        <v>1015.4000000000001</v>
      </c>
      <c r="G127" s="272">
        <v>1002.9000000000001</v>
      </c>
      <c r="H127" s="272">
        <v>1053</v>
      </c>
      <c r="I127" s="272">
        <v>1065.5</v>
      </c>
      <c r="J127" s="272">
        <v>1078.05</v>
      </c>
      <c r="K127" s="271">
        <v>1052.95</v>
      </c>
      <c r="L127" s="271">
        <v>1027.9000000000001</v>
      </c>
      <c r="M127" s="271">
        <v>0.52475000000000005</v>
      </c>
      <c r="N127" s="1"/>
      <c r="O127" s="1"/>
    </row>
    <row r="128" spans="1:15" ht="12.75" customHeight="1">
      <c r="A128" s="30">
        <v>118</v>
      </c>
      <c r="B128" s="281" t="s">
        <v>97</v>
      </c>
      <c r="C128" s="271">
        <v>380</v>
      </c>
      <c r="D128" s="272">
        <v>380.81666666666661</v>
      </c>
      <c r="E128" s="272">
        <v>377.8333333333332</v>
      </c>
      <c r="F128" s="272">
        <v>375.66666666666657</v>
      </c>
      <c r="G128" s="272">
        <v>372.68333333333317</v>
      </c>
      <c r="H128" s="272">
        <v>382.98333333333323</v>
      </c>
      <c r="I128" s="272">
        <v>385.96666666666658</v>
      </c>
      <c r="J128" s="272">
        <v>388.13333333333327</v>
      </c>
      <c r="K128" s="271">
        <v>383.8</v>
      </c>
      <c r="L128" s="271">
        <v>378.65</v>
      </c>
      <c r="M128" s="271">
        <v>19.810929999999999</v>
      </c>
      <c r="N128" s="1"/>
      <c r="O128" s="1"/>
    </row>
    <row r="129" spans="1:15" ht="12.75" customHeight="1">
      <c r="A129" s="30">
        <v>119</v>
      </c>
      <c r="B129" s="281" t="s">
        <v>93</v>
      </c>
      <c r="C129" s="271">
        <v>572</v>
      </c>
      <c r="D129" s="272">
        <v>574.11666666666667</v>
      </c>
      <c r="E129" s="272">
        <v>565.68333333333339</v>
      </c>
      <c r="F129" s="272">
        <v>559.36666666666667</v>
      </c>
      <c r="G129" s="272">
        <v>550.93333333333339</v>
      </c>
      <c r="H129" s="272">
        <v>580.43333333333339</v>
      </c>
      <c r="I129" s="272">
        <v>588.86666666666656</v>
      </c>
      <c r="J129" s="272">
        <v>595.18333333333339</v>
      </c>
      <c r="K129" s="271">
        <v>582.54999999999995</v>
      </c>
      <c r="L129" s="271">
        <v>567.79999999999995</v>
      </c>
      <c r="M129" s="271">
        <v>23.595040000000001</v>
      </c>
      <c r="N129" s="1"/>
      <c r="O129" s="1"/>
    </row>
    <row r="130" spans="1:15" ht="12.75" customHeight="1">
      <c r="A130" s="30">
        <v>120</v>
      </c>
      <c r="B130" s="281" t="s">
        <v>250</v>
      </c>
      <c r="C130" s="271">
        <v>1531.55</v>
      </c>
      <c r="D130" s="272">
        <v>1538.7</v>
      </c>
      <c r="E130" s="272">
        <v>1519.95</v>
      </c>
      <c r="F130" s="272">
        <v>1508.35</v>
      </c>
      <c r="G130" s="272">
        <v>1489.6</v>
      </c>
      <c r="H130" s="272">
        <v>1550.3000000000002</v>
      </c>
      <c r="I130" s="272">
        <v>1569.0500000000002</v>
      </c>
      <c r="J130" s="272">
        <v>1580.6500000000003</v>
      </c>
      <c r="K130" s="271">
        <v>1557.45</v>
      </c>
      <c r="L130" s="271">
        <v>1527.1</v>
      </c>
      <c r="M130" s="271">
        <v>1.65448</v>
      </c>
      <c r="N130" s="1"/>
      <c r="O130" s="1"/>
    </row>
    <row r="131" spans="1:15" ht="12.75" customHeight="1">
      <c r="A131" s="30">
        <v>121</v>
      </c>
      <c r="B131" s="281" t="s">
        <v>94</v>
      </c>
      <c r="C131" s="271">
        <v>1960.7</v>
      </c>
      <c r="D131" s="272">
        <v>1967.55</v>
      </c>
      <c r="E131" s="272">
        <v>1944.6499999999999</v>
      </c>
      <c r="F131" s="272">
        <v>1928.6</v>
      </c>
      <c r="G131" s="272">
        <v>1905.6999999999998</v>
      </c>
      <c r="H131" s="272">
        <v>1983.6</v>
      </c>
      <c r="I131" s="272">
        <v>2006.5</v>
      </c>
      <c r="J131" s="272">
        <v>2022.55</v>
      </c>
      <c r="K131" s="271">
        <v>1990.45</v>
      </c>
      <c r="L131" s="271">
        <v>1951.5</v>
      </c>
      <c r="M131" s="271">
        <v>7.8507499999999997</v>
      </c>
      <c r="N131" s="1"/>
      <c r="O131" s="1"/>
    </row>
    <row r="132" spans="1:15" ht="12.75" customHeight="1">
      <c r="A132" s="30">
        <v>122</v>
      </c>
      <c r="B132" s="281" t="s">
        <v>340</v>
      </c>
      <c r="C132" s="271">
        <v>214.45</v>
      </c>
      <c r="D132" s="272">
        <v>214.4666666666667</v>
      </c>
      <c r="E132" s="272">
        <v>211.03333333333339</v>
      </c>
      <c r="F132" s="272">
        <v>207.6166666666667</v>
      </c>
      <c r="G132" s="272">
        <v>204.18333333333339</v>
      </c>
      <c r="H132" s="272">
        <v>217.88333333333338</v>
      </c>
      <c r="I132" s="272">
        <v>221.31666666666666</v>
      </c>
      <c r="J132" s="272">
        <v>224.73333333333338</v>
      </c>
      <c r="K132" s="271">
        <v>217.9</v>
      </c>
      <c r="L132" s="271">
        <v>211.05</v>
      </c>
      <c r="M132" s="271">
        <v>74.252920000000003</v>
      </c>
      <c r="N132" s="1"/>
      <c r="O132" s="1"/>
    </row>
    <row r="133" spans="1:15" ht="12.75" customHeight="1">
      <c r="A133" s="30">
        <v>123</v>
      </c>
      <c r="B133" s="281" t="s">
        <v>846</v>
      </c>
      <c r="C133" s="271">
        <v>185.25</v>
      </c>
      <c r="D133" s="272">
        <v>185.38333333333335</v>
      </c>
      <c r="E133" s="272">
        <v>182.16666666666671</v>
      </c>
      <c r="F133" s="272">
        <v>179.08333333333337</v>
      </c>
      <c r="G133" s="272">
        <v>175.86666666666673</v>
      </c>
      <c r="H133" s="272">
        <v>188.4666666666667</v>
      </c>
      <c r="I133" s="272">
        <v>191.68333333333334</v>
      </c>
      <c r="J133" s="272">
        <v>194.76666666666668</v>
      </c>
      <c r="K133" s="271">
        <v>188.6</v>
      </c>
      <c r="L133" s="271">
        <v>182.3</v>
      </c>
      <c r="M133" s="271">
        <v>45.233849999999997</v>
      </c>
      <c r="N133" s="1"/>
      <c r="O133" s="1"/>
    </row>
    <row r="134" spans="1:15" ht="12.75" customHeight="1">
      <c r="A134" s="30">
        <v>124</v>
      </c>
      <c r="B134" s="281" t="s">
        <v>251</v>
      </c>
      <c r="C134" s="271">
        <v>68.400000000000006</v>
      </c>
      <c r="D134" s="272">
        <v>66.5</v>
      </c>
      <c r="E134" s="272">
        <v>64.2</v>
      </c>
      <c r="F134" s="272">
        <v>60</v>
      </c>
      <c r="G134" s="272">
        <v>57.7</v>
      </c>
      <c r="H134" s="272">
        <v>70.7</v>
      </c>
      <c r="I134" s="272">
        <v>73.000000000000014</v>
      </c>
      <c r="J134" s="272">
        <v>77.2</v>
      </c>
      <c r="K134" s="271">
        <v>68.8</v>
      </c>
      <c r="L134" s="271">
        <v>62.3</v>
      </c>
      <c r="M134" s="271">
        <v>170.96630999999999</v>
      </c>
      <c r="N134" s="1"/>
      <c r="O134" s="1"/>
    </row>
    <row r="135" spans="1:15" ht="12.75" customHeight="1">
      <c r="A135" s="30">
        <v>125</v>
      </c>
      <c r="B135" s="281" t="s">
        <v>341</v>
      </c>
      <c r="C135" s="271">
        <v>238.85</v>
      </c>
      <c r="D135" s="272">
        <v>239.33333333333334</v>
      </c>
      <c r="E135" s="272">
        <v>235.86666666666667</v>
      </c>
      <c r="F135" s="272">
        <v>232.88333333333333</v>
      </c>
      <c r="G135" s="272">
        <v>229.41666666666666</v>
      </c>
      <c r="H135" s="272">
        <v>242.31666666666669</v>
      </c>
      <c r="I135" s="272">
        <v>245.78333333333333</v>
      </c>
      <c r="J135" s="272">
        <v>248.76666666666671</v>
      </c>
      <c r="K135" s="271">
        <v>242.8</v>
      </c>
      <c r="L135" s="271">
        <v>236.35</v>
      </c>
      <c r="M135" s="271">
        <v>1.78538</v>
      </c>
      <c r="N135" s="1"/>
      <c r="O135" s="1"/>
    </row>
    <row r="136" spans="1:15" ht="12.75" customHeight="1">
      <c r="A136" s="30">
        <v>126</v>
      </c>
      <c r="B136" s="281" t="s">
        <v>95</v>
      </c>
      <c r="C136" s="271">
        <v>3587.5</v>
      </c>
      <c r="D136" s="272">
        <v>3576.4</v>
      </c>
      <c r="E136" s="272">
        <v>3551.1000000000004</v>
      </c>
      <c r="F136" s="272">
        <v>3514.7000000000003</v>
      </c>
      <c r="G136" s="272">
        <v>3489.4000000000005</v>
      </c>
      <c r="H136" s="272">
        <v>3612.8</v>
      </c>
      <c r="I136" s="272">
        <v>3638.1000000000004</v>
      </c>
      <c r="J136" s="272">
        <v>3674.5</v>
      </c>
      <c r="K136" s="271">
        <v>3601.7</v>
      </c>
      <c r="L136" s="271">
        <v>3540</v>
      </c>
      <c r="M136" s="271">
        <v>5.8035600000000001</v>
      </c>
      <c r="N136" s="1"/>
      <c r="O136" s="1"/>
    </row>
    <row r="137" spans="1:15" ht="12.75" customHeight="1">
      <c r="A137" s="30">
        <v>127</v>
      </c>
      <c r="B137" s="281" t="s">
        <v>252</v>
      </c>
      <c r="C137" s="271">
        <v>4073.4</v>
      </c>
      <c r="D137" s="272">
        <v>4101.3166666666666</v>
      </c>
      <c r="E137" s="272">
        <v>4028.083333333333</v>
      </c>
      <c r="F137" s="272">
        <v>3982.7666666666664</v>
      </c>
      <c r="G137" s="272">
        <v>3909.5333333333328</v>
      </c>
      <c r="H137" s="272">
        <v>4146.6333333333332</v>
      </c>
      <c r="I137" s="272">
        <v>4219.8666666666668</v>
      </c>
      <c r="J137" s="272">
        <v>4265.1833333333334</v>
      </c>
      <c r="K137" s="271">
        <v>4174.55</v>
      </c>
      <c r="L137" s="271">
        <v>4056</v>
      </c>
      <c r="M137" s="271">
        <v>3.6792600000000002</v>
      </c>
      <c r="N137" s="1"/>
      <c r="O137" s="1"/>
    </row>
    <row r="138" spans="1:15" ht="12.75" customHeight="1">
      <c r="A138" s="30">
        <v>128</v>
      </c>
      <c r="B138" s="281" t="s">
        <v>143</v>
      </c>
      <c r="C138" s="271">
        <v>2636.7</v>
      </c>
      <c r="D138" s="272">
        <v>2617.2333333333331</v>
      </c>
      <c r="E138" s="272">
        <v>2544.4666666666662</v>
      </c>
      <c r="F138" s="272">
        <v>2452.2333333333331</v>
      </c>
      <c r="G138" s="272">
        <v>2379.4666666666662</v>
      </c>
      <c r="H138" s="272">
        <v>2709.4666666666662</v>
      </c>
      <c r="I138" s="272">
        <v>2782.2333333333336</v>
      </c>
      <c r="J138" s="272">
        <v>2874.4666666666662</v>
      </c>
      <c r="K138" s="271">
        <v>2690</v>
      </c>
      <c r="L138" s="271">
        <v>2525</v>
      </c>
      <c r="M138" s="271">
        <v>3.8229099999999998</v>
      </c>
      <c r="N138" s="1"/>
      <c r="O138" s="1"/>
    </row>
    <row r="139" spans="1:15" ht="12.75" customHeight="1">
      <c r="A139" s="30">
        <v>129</v>
      </c>
      <c r="B139" s="281" t="s">
        <v>98</v>
      </c>
      <c r="C139" s="271">
        <v>4223.3</v>
      </c>
      <c r="D139" s="272">
        <v>4236.8166666666666</v>
      </c>
      <c r="E139" s="272">
        <v>4198.6333333333332</v>
      </c>
      <c r="F139" s="272">
        <v>4173.9666666666662</v>
      </c>
      <c r="G139" s="272">
        <v>4135.7833333333328</v>
      </c>
      <c r="H139" s="272">
        <v>4261.4833333333336</v>
      </c>
      <c r="I139" s="272">
        <v>4299.6666666666661</v>
      </c>
      <c r="J139" s="272">
        <v>4324.3333333333339</v>
      </c>
      <c r="K139" s="271">
        <v>4275</v>
      </c>
      <c r="L139" s="271">
        <v>4212.1499999999996</v>
      </c>
      <c r="M139" s="271">
        <v>1.63737</v>
      </c>
      <c r="N139" s="1"/>
      <c r="O139" s="1"/>
    </row>
    <row r="140" spans="1:15" ht="12.75" customHeight="1">
      <c r="A140" s="30">
        <v>130</v>
      </c>
      <c r="B140" s="281" t="s">
        <v>342</v>
      </c>
      <c r="C140" s="271">
        <v>529.79999999999995</v>
      </c>
      <c r="D140" s="272">
        <v>528.98333333333323</v>
      </c>
      <c r="E140" s="272">
        <v>526.96666666666647</v>
      </c>
      <c r="F140" s="272">
        <v>524.13333333333321</v>
      </c>
      <c r="G140" s="272">
        <v>522.11666666666645</v>
      </c>
      <c r="H140" s="272">
        <v>531.81666666666649</v>
      </c>
      <c r="I140" s="272">
        <v>533.83333333333314</v>
      </c>
      <c r="J140" s="272">
        <v>536.66666666666652</v>
      </c>
      <c r="K140" s="271">
        <v>531</v>
      </c>
      <c r="L140" s="271">
        <v>526.15</v>
      </c>
      <c r="M140" s="271">
        <v>1.4366099999999999</v>
      </c>
      <c r="N140" s="1"/>
      <c r="O140" s="1"/>
    </row>
    <row r="141" spans="1:15" ht="12.75" customHeight="1">
      <c r="A141" s="30">
        <v>131</v>
      </c>
      <c r="B141" s="281" t="s">
        <v>343</v>
      </c>
      <c r="C141" s="271">
        <v>161</v>
      </c>
      <c r="D141" s="272">
        <v>159.63333333333333</v>
      </c>
      <c r="E141" s="272">
        <v>157.31666666666666</v>
      </c>
      <c r="F141" s="272">
        <v>153.63333333333333</v>
      </c>
      <c r="G141" s="272">
        <v>151.31666666666666</v>
      </c>
      <c r="H141" s="272">
        <v>163.31666666666666</v>
      </c>
      <c r="I141" s="272">
        <v>165.63333333333333</v>
      </c>
      <c r="J141" s="272">
        <v>169.31666666666666</v>
      </c>
      <c r="K141" s="271">
        <v>161.94999999999999</v>
      </c>
      <c r="L141" s="271">
        <v>155.94999999999999</v>
      </c>
      <c r="M141" s="271">
        <v>9.8681300000000007</v>
      </c>
      <c r="N141" s="1"/>
      <c r="O141" s="1"/>
    </row>
    <row r="142" spans="1:15" ht="12.75" customHeight="1">
      <c r="A142" s="30">
        <v>132</v>
      </c>
      <c r="B142" s="281" t="s">
        <v>344</v>
      </c>
      <c r="C142" s="271">
        <v>166</v>
      </c>
      <c r="D142" s="272">
        <v>167.1</v>
      </c>
      <c r="E142" s="272">
        <v>163.69999999999999</v>
      </c>
      <c r="F142" s="272">
        <v>161.4</v>
      </c>
      <c r="G142" s="272">
        <v>158</v>
      </c>
      <c r="H142" s="272">
        <v>169.39999999999998</v>
      </c>
      <c r="I142" s="272">
        <v>172.8</v>
      </c>
      <c r="J142" s="272">
        <v>175.09999999999997</v>
      </c>
      <c r="K142" s="271">
        <v>170.5</v>
      </c>
      <c r="L142" s="271">
        <v>164.8</v>
      </c>
      <c r="M142" s="271">
        <v>1.9575400000000001</v>
      </c>
      <c r="N142" s="1"/>
      <c r="O142" s="1"/>
    </row>
    <row r="143" spans="1:15" ht="12.75" customHeight="1">
      <c r="A143" s="30">
        <v>133</v>
      </c>
      <c r="B143" s="281" t="s">
        <v>847</v>
      </c>
      <c r="C143" s="271">
        <v>386.9</v>
      </c>
      <c r="D143" s="272">
        <v>388.9666666666667</v>
      </c>
      <c r="E143" s="272">
        <v>382.93333333333339</v>
      </c>
      <c r="F143" s="272">
        <v>378.9666666666667</v>
      </c>
      <c r="G143" s="272">
        <v>372.93333333333339</v>
      </c>
      <c r="H143" s="272">
        <v>392.93333333333339</v>
      </c>
      <c r="I143" s="272">
        <v>398.9666666666667</v>
      </c>
      <c r="J143" s="272">
        <v>402.93333333333339</v>
      </c>
      <c r="K143" s="271">
        <v>395</v>
      </c>
      <c r="L143" s="271">
        <v>385</v>
      </c>
      <c r="M143" s="271">
        <v>6.2306900000000001</v>
      </c>
      <c r="N143" s="1"/>
      <c r="O143" s="1"/>
    </row>
    <row r="144" spans="1:15" ht="12.75" customHeight="1">
      <c r="A144" s="30">
        <v>134</v>
      </c>
      <c r="B144" s="281" t="s">
        <v>345</v>
      </c>
      <c r="C144" s="271">
        <v>61.2</v>
      </c>
      <c r="D144" s="272">
        <v>61.583333333333336</v>
      </c>
      <c r="E144" s="272">
        <v>59.766666666666673</v>
      </c>
      <c r="F144" s="272">
        <v>58.333333333333336</v>
      </c>
      <c r="G144" s="272">
        <v>56.516666666666673</v>
      </c>
      <c r="H144" s="272">
        <v>63.016666666666673</v>
      </c>
      <c r="I144" s="272">
        <v>64.833333333333343</v>
      </c>
      <c r="J144" s="272">
        <v>66.26666666666668</v>
      </c>
      <c r="K144" s="271">
        <v>63.4</v>
      </c>
      <c r="L144" s="271">
        <v>60.15</v>
      </c>
      <c r="M144" s="271">
        <v>21.441839999999999</v>
      </c>
      <c r="N144" s="1"/>
      <c r="O144" s="1"/>
    </row>
    <row r="145" spans="1:15" ht="12.75" customHeight="1">
      <c r="A145" s="30">
        <v>135</v>
      </c>
      <c r="B145" s="281" t="s">
        <v>99</v>
      </c>
      <c r="C145" s="271">
        <v>3355.1</v>
      </c>
      <c r="D145" s="272">
        <v>3383.3333333333335</v>
      </c>
      <c r="E145" s="272">
        <v>3312.8666666666668</v>
      </c>
      <c r="F145" s="272">
        <v>3270.6333333333332</v>
      </c>
      <c r="G145" s="272">
        <v>3200.1666666666665</v>
      </c>
      <c r="H145" s="272">
        <v>3425.5666666666671</v>
      </c>
      <c r="I145" s="272">
        <v>3496.0333333333333</v>
      </c>
      <c r="J145" s="272">
        <v>3538.2666666666673</v>
      </c>
      <c r="K145" s="271">
        <v>3453.8</v>
      </c>
      <c r="L145" s="271">
        <v>3341.1</v>
      </c>
      <c r="M145" s="271">
        <v>17.42915</v>
      </c>
      <c r="N145" s="1"/>
      <c r="O145" s="1"/>
    </row>
    <row r="146" spans="1:15" ht="12.75" customHeight="1">
      <c r="A146" s="30">
        <v>136</v>
      </c>
      <c r="B146" s="281" t="s">
        <v>346</v>
      </c>
      <c r="C146" s="271">
        <v>494.75</v>
      </c>
      <c r="D146" s="272">
        <v>489.41666666666669</v>
      </c>
      <c r="E146" s="272">
        <v>476.43333333333339</v>
      </c>
      <c r="F146" s="272">
        <v>458.11666666666673</v>
      </c>
      <c r="G146" s="272">
        <v>445.13333333333344</v>
      </c>
      <c r="H146" s="272">
        <v>507.73333333333335</v>
      </c>
      <c r="I146" s="272">
        <v>520.71666666666658</v>
      </c>
      <c r="J146" s="272">
        <v>539.0333333333333</v>
      </c>
      <c r="K146" s="271">
        <v>502.4</v>
      </c>
      <c r="L146" s="271">
        <v>471.1</v>
      </c>
      <c r="M146" s="271">
        <v>19.43562</v>
      </c>
      <c r="N146" s="1"/>
      <c r="O146" s="1"/>
    </row>
    <row r="147" spans="1:15" ht="12.75" customHeight="1">
      <c r="A147" s="30">
        <v>137</v>
      </c>
      <c r="B147" s="281" t="s">
        <v>253</v>
      </c>
      <c r="C147" s="271">
        <v>487.1</v>
      </c>
      <c r="D147" s="272">
        <v>488.45000000000005</v>
      </c>
      <c r="E147" s="272">
        <v>480.85000000000008</v>
      </c>
      <c r="F147" s="272">
        <v>474.6</v>
      </c>
      <c r="G147" s="272">
        <v>467.00000000000006</v>
      </c>
      <c r="H147" s="272">
        <v>494.7000000000001</v>
      </c>
      <c r="I147" s="272">
        <v>502.3</v>
      </c>
      <c r="J147" s="272">
        <v>508.55000000000013</v>
      </c>
      <c r="K147" s="271">
        <v>496.05</v>
      </c>
      <c r="L147" s="271">
        <v>482.2</v>
      </c>
      <c r="M147" s="271">
        <v>2.2876599999999998</v>
      </c>
      <c r="N147" s="1"/>
      <c r="O147" s="1"/>
    </row>
    <row r="148" spans="1:15" ht="12.75" customHeight="1">
      <c r="A148" s="30">
        <v>138</v>
      </c>
      <c r="B148" s="281" t="s">
        <v>254</v>
      </c>
      <c r="C148" s="271">
        <v>1456.85</v>
      </c>
      <c r="D148" s="272">
        <v>1453.55</v>
      </c>
      <c r="E148" s="272">
        <v>1444.3</v>
      </c>
      <c r="F148" s="272">
        <v>1431.75</v>
      </c>
      <c r="G148" s="272">
        <v>1422.5</v>
      </c>
      <c r="H148" s="272">
        <v>1466.1</v>
      </c>
      <c r="I148" s="272">
        <v>1475.35</v>
      </c>
      <c r="J148" s="272">
        <v>1487.8999999999999</v>
      </c>
      <c r="K148" s="271">
        <v>1462.8</v>
      </c>
      <c r="L148" s="271">
        <v>1441</v>
      </c>
      <c r="M148" s="271">
        <v>0.21598000000000001</v>
      </c>
      <c r="N148" s="1"/>
      <c r="O148" s="1"/>
    </row>
    <row r="149" spans="1:15" ht="12.75" customHeight="1">
      <c r="A149" s="30">
        <v>139</v>
      </c>
      <c r="B149" s="281" t="s">
        <v>347</v>
      </c>
      <c r="C149" s="271">
        <v>68</v>
      </c>
      <c r="D149" s="272">
        <v>68.216666666666669</v>
      </c>
      <c r="E149" s="272">
        <v>67.283333333333331</v>
      </c>
      <c r="F149" s="272">
        <v>66.566666666666663</v>
      </c>
      <c r="G149" s="272">
        <v>65.633333333333326</v>
      </c>
      <c r="H149" s="272">
        <v>68.933333333333337</v>
      </c>
      <c r="I149" s="272">
        <v>69.866666666666674</v>
      </c>
      <c r="J149" s="272">
        <v>70.583333333333343</v>
      </c>
      <c r="K149" s="271">
        <v>69.150000000000006</v>
      </c>
      <c r="L149" s="271">
        <v>67.5</v>
      </c>
      <c r="M149" s="271">
        <v>12.83778</v>
      </c>
      <c r="N149" s="1"/>
      <c r="O149" s="1"/>
    </row>
    <row r="150" spans="1:15" ht="12.75" customHeight="1">
      <c r="A150" s="30">
        <v>140</v>
      </c>
      <c r="B150" s="281" t="s">
        <v>348</v>
      </c>
      <c r="C150" s="271">
        <v>101.45</v>
      </c>
      <c r="D150" s="272">
        <v>100.88333333333333</v>
      </c>
      <c r="E150" s="272">
        <v>99.766666666666652</v>
      </c>
      <c r="F150" s="272">
        <v>98.083333333333329</v>
      </c>
      <c r="G150" s="272">
        <v>96.966666666666654</v>
      </c>
      <c r="H150" s="272">
        <v>102.56666666666665</v>
      </c>
      <c r="I150" s="272">
        <v>103.68333333333332</v>
      </c>
      <c r="J150" s="272">
        <v>105.36666666666665</v>
      </c>
      <c r="K150" s="271">
        <v>102</v>
      </c>
      <c r="L150" s="271">
        <v>99.2</v>
      </c>
      <c r="M150" s="271">
        <v>28.49746</v>
      </c>
      <c r="N150" s="1"/>
      <c r="O150" s="1"/>
    </row>
    <row r="151" spans="1:15" ht="12.75" customHeight="1">
      <c r="A151" s="30">
        <v>141</v>
      </c>
      <c r="B151" s="281" t="s">
        <v>794</v>
      </c>
      <c r="C151" s="271">
        <v>47</v>
      </c>
      <c r="D151" s="272">
        <v>46.883333333333333</v>
      </c>
      <c r="E151" s="272">
        <v>46.266666666666666</v>
      </c>
      <c r="F151" s="272">
        <v>45.533333333333331</v>
      </c>
      <c r="G151" s="272">
        <v>44.916666666666664</v>
      </c>
      <c r="H151" s="272">
        <v>47.616666666666667</v>
      </c>
      <c r="I151" s="272">
        <v>48.233333333333327</v>
      </c>
      <c r="J151" s="272">
        <v>48.966666666666669</v>
      </c>
      <c r="K151" s="271">
        <v>47.5</v>
      </c>
      <c r="L151" s="271">
        <v>46.15</v>
      </c>
      <c r="M151" s="271">
        <v>78.07029</v>
      </c>
      <c r="N151" s="1"/>
      <c r="O151" s="1"/>
    </row>
    <row r="152" spans="1:15" ht="12.75" customHeight="1">
      <c r="A152" s="30">
        <v>142</v>
      </c>
      <c r="B152" s="281" t="s">
        <v>349</v>
      </c>
      <c r="C152" s="271">
        <v>691.8</v>
      </c>
      <c r="D152" s="272">
        <v>694.26666666666677</v>
      </c>
      <c r="E152" s="272">
        <v>686.83333333333348</v>
      </c>
      <c r="F152" s="272">
        <v>681.86666666666667</v>
      </c>
      <c r="G152" s="272">
        <v>674.43333333333339</v>
      </c>
      <c r="H152" s="272">
        <v>699.23333333333358</v>
      </c>
      <c r="I152" s="272">
        <v>706.66666666666674</v>
      </c>
      <c r="J152" s="272">
        <v>711.63333333333367</v>
      </c>
      <c r="K152" s="271">
        <v>701.7</v>
      </c>
      <c r="L152" s="271">
        <v>689.3</v>
      </c>
      <c r="M152" s="271">
        <v>0.21573000000000001</v>
      </c>
      <c r="N152" s="1"/>
      <c r="O152" s="1"/>
    </row>
    <row r="153" spans="1:15" ht="12.75" customHeight="1">
      <c r="A153" s="30">
        <v>143</v>
      </c>
      <c r="B153" s="281" t="s">
        <v>100</v>
      </c>
      <c r="C153" s="271">
        <v>1837.4</v>
      </c>
      <c r="D153" s="272">
        <v>1818.0833333333333</v>
      </c>
      <c r="E153" s="272">
        <v>1783.6666666666665</v>
      </c>
      <c r="F153" s="272">
        <v>1729.9333333333332</v>
      </c>
      <c r="G153" s="272">
        <v>1695.5166666666664</v>
      </c>
      <c r="H153" s="272">
        <v>1871.8166666666666</v>
      </c>
      <c r="I153" s="272">
        <v>1906.2333333333331</v>
      </c>
      <c r="J153" s="272">
        <v>1959.9666666666667</v>
      </c>
      <c r="K153" s="271">
        <v>1852.5</v>
      </c>
      <c r="L153" s="271">
        <v>1764.35</v>
      </c>
      <c r="M153" s="271">
        <v>10.44126</v>
      </c>
      <c r="N153" s="1"/>
      <c r="O153" s="1"/>
    </row>
    <row r="154" spans="1:15" ht="12.75" customHeight="1">
      <c r="A154" s="30">
        <v>144</v>
      </c>
      <c r="B154" s="281" t="s">
        <v>101</v>
      </c>
      <c r="C154" s="271">
        <v>160.9</v>
      </c>
      <c r="D154" s="272">
        <v>160.6</v>
      </c>
      <c r="E154" s="272">
        <v>158.94999999999999</v>
      </c>
      <c r="F154" s="272">
        <v>157</v>
      </c>
      <c r="G154" s="272">
        <v>155.35</v>
      </c>
      <c r="H154" s="272">
        <v>162.54999999999998</v>
      </c>
      <c r="I154" s="272">
        <v>164.20000000000002</v>
      </c>
      <c r="J154" s="272">
        <v>166.14999999999998</v>
      </c>
      <c r="K154" s="271">
        <v>162.25</v>
      </c>
      <c r="L154" s="271">
        <v>158.65</v>
      </c>
      <c r="M154" s="271">
        <v>25.314209999999999</v>
      </c>
      <c r="N154" s="1"/>
      <c r="O154" s="1"/>
    </row>
    <row r="155" spans="1:15" ht="12.75" customHeight="1">
      <c r="A155" s="30">
        <v>145</v>
      </c>
      <c r="B155" s="281" t="s">
        <v>350</v>
      </c>
      <c r="C155" s="271">
        <v>263.55</v>
      </c>
      <c r="D155" s="272">
        <v>264.01666666666665</v>
      </c>
      <c r="E155" s="272">
        <v>262.2833333333333</v>
      </c>
      <c r="F155" s="272">
        <v>261.01666666666665</v>
      </c>
      <c r="G155" s="272">
        <v>259.2833333333333</v>
      </c>
      <c r="H155" s="272">
        <v>265.2833333333333</v>
      </c>
      <c r="I155" s="272">
        <v>267.01666666666665</v>
      </c>
      <c r="J155" s="272">
        <v>268.2833333333333</v>
      </c>
      <c r="K155" s="271">
        <v>265.75</v>
      </c>
      <c r="L155" s="271">
        <v>262.75</v>
      </c>
      <c r="M155" s="271">
        <v>0.76895999999999998</v>
      </c>
      <c r="N155" s="1"/>
      <c r="O155" s="1"/>
    </row>
    <row r="156" spans="1:15" ht="12.75" customHeight="1">
      <c r="A156" s="30">
        <v>146</v>
      </c>
      <c r="B156" s="281" t="s">
        <v>836</v>
      </c>
      <c r="C156" s="271">
        <v>1366.25</v>
      </c>
      <c r="D156" s="272">
        <v>1370.2666666666667</v>
      </c>
      <c r="E156" s="272">
        <v>1355.5333333333333</v>
      </c>
      <c r="F156" s="272">
        <v>1344.8166666666666</v>
      </c>
      <c r="G156" s="272">
        <v>1330.0833333333333</v>
      </c>
      <c r="H156" s="272">
        <v>1380.9833333333333</v>
      </c>
      <c r="I156" s="272">
        <v>1395.7166666666665</v>
      </c>
      <c r="J156" s="272">
        <v>1406.4333333333334</v>
      </c>
      <c r="K156" s="271">
        <v>1385</v>
      </c>
      <c r="L156" s="271">
        <v>1359.55</v>
      </c>
      <c r="M156" s="271">
        <v>2.7361399999999998</v>
      </c>
      <c r="N156" s="1"/>
      <c r="O156" s="1"/>
    </row>
    <row r="157" spans="1:15" ht="12.75" customHeight="1">
      <c r="A157" s="30">
        <v>147</v>
      </c>
      <c r="B157" s="281" t="s">
        <v>102</v>
      </c>
      <c r="C157" s="271">
        <v>113.9</v>
      </c>
      <c r="D157" s="272">
        <v>114.3</v>
      </c>
      <c r="E157" s="272">
        <v>112.85</v>
      </c>
      <c r="F157" s="272">
        <v>111.8</v>
      </c>
      <c r="G157" s="272">
        <v>110.35</v>
      </c>
      <c r="H157" s="272">
        <v>115.35</v>
      </c>
      <c r="I157" s="272">
        <v>116.80000000000001</v>
      </c>
      <c r="J157" s="272">
        <v>117.85</v>
      </c>
      <c r="K157" s="271">
        <v>115.75</v>
      </c>
      <c r="L157" s="271">
        <v>113.25</v>
      </c>
      <c r="M157" s="271">
        <v>139.77431999999999</v>
      </c>
      <c r="N157" s="1"/>
      <c r="O157" s="1"/>
    </row>
    <row r="158" spans="1:15" ht="12.75" customHeight="1">
      <c r="A158" s="30">
        <v>148</v>
      </c>
      <c r="B158" s="281" t="s">
        <v>795</v>
      </c>
      <c r="C158" s="271">
        <v>125.15</v>
      </c>
      <c r="D158" s="272">
        <v>126.33333333333333</v>
      </c>
      <c r="E158" s="272">
        <v>123.41666666666666</v>
      </c>
      <c r="F158" s="272">
        <v>121.68333333333332</v>
      </c>
      <c r="G158" s="272">
        <v>118.76666666666665</v>
      </c>
      <c r="H158" s="272">
        <v>128.06666666666666</v>
      </c>
      <c r="I158" s="272">
        <v>130.98333333333332</v>
      </c>
      <c r="J158" s="272">
        <v>132.71666666666667</v>
      </c>
      <c r="K158" s="271">
        <v>129.25</v>
      </c>
      <c r="L158" s="271">
        <v>124.6</v>
      </c>
      <c r="M158" s="271">
        <v>3.1793999999999998</v>
      </c>
      <c r="N158" s="1"/>
      <c r="O158" s="1"/>
    </row>
    <row r="159" spans="1:15" ht="12.75" customHeight="1">
      <c r="A159" s="30">
        <v>149</v>
      </c>
      <c r="B159" s="281" t="s">
        <v>351</v>
      </c>
      <c r="C159" s="271">
        <v>6219.35</v>
      </c>
      <c r="D159" s="272">
        <v>6215.583333333333</v>
      </c>
      <c r="E159" s="272">
        <v>6187.7666666666664</v>
      </c>
      <c r="F159" s="272">
        <v>6156.1833333333334</v>
      </c>
      <c r="G159" s="272">
        <v>6128.3666666666668</v>
      </c>
      <c r="H159" s="272">
        <v>6247.1666666666661</v>
      </c>
      <c r="I159" s="272">
        <v>6274.9833333333336</v>
      </c>
      <c r="J159" s="272">
        <v>6306.5666666666657</v>
      </c>
      <c r="K159" s="271">
        <v>6243.4</v>
      </c>
      <c r="L159" s="271">
        <v>6184</v>
      </c>
      <c r="M159" s="271">
        <v>0.30253000000000002</v>
      </c>
      <c r="N159" s="1"/>
      <c r="O159" s="1"/>
    </row>
    <row r="160" spans="1:15" ht="12.75" customHeight="1">
      <c r="A160" s="30">
        <v>150</v>
      </c>
      <c r="B160" s="281" t="s">
        <v>352</v>
      </c>
      <c r="C160" s="271">
        <v>446.55</v>
      </c>
      <c r="D160" s="272">
        <v>447.51666666666665</v>
      </c>
      <c r="E160" s="272">
        <v>440.0333333333333</v>
      </c>
      <c r="F160" s="272">
        <v>433.51666666666665</v>
      </c>
      <c r="G160" s="272">
        <v>426.0333333333333</v>
      </c>
      <c r="H160" s="272">
        <v>454.0333333333333</v>
      </c>
      <c r="I160" s="272">
        <v>461.51666666666665</v>
      </c>
      <c r="J160" s="272">
        <v>468.0333333333333</v>
      </c>
      <c r="K160" s="271">
        <v>455</v>
      </c>
      <c r="L160" s="271">
        <v>441</v>
      </c>
      <c r="M160" s="271">
        <v>4.1151900000000001</v>
      </c>
      <c r="N160" s="1"/>
      <c r="O160" s="1"/>
    </row>
    <row r="161" spans="1:15" ht="12.75" customHeight="1">
      <c r="A161" s="30">
        <v>151</v>
      </c>
      <c r="B161" s="281" t="s">
        <v>353</v>
      </c>
      <c r="C161" s="271">
        <v>145.35</v>
      </c>
      <c r="D161" s="272">
        <v>145.98333333333332</v>
      </c>
      <c r="E161" s="272">
        <v>144.16666666666663</v>
      </c>
      <c r="F161" s="272">
        <v>142.98333333333332</v>
      </c>
      <c r="G161" s="272">
        <v>141.16666666666663</v>
      </c>
      <c r="H161" s="272">
        <v>147.16666666666663</v>
      </c>
      <c r="I161" s="272">
        <v>148.98333333333329</v>
      </c>
      <c r="J161" s="272">
        <v>150.16666666666663</v>
      </c>
      <c r="K161" s="271">
        <v>147.80000000000001</v>
      </c>
      <c r="L161" s="271">
        <v>144.80000000000001</v>
      </c>
      <c r="M161" s="271">
        <v>3.15903</v>
      </c>
      <c r="N161" s="1"/>
      <c r="O161" s="1"/>
    </row>
    <row r="162" spans="1:15" ht="12.75" customHeight="1">
      <c r="A162" s="30">
        <v>152</v>
      </c>
      <c r="B162" s="281" t="s">
        <v>354</v>
      </c>
      <c r="C162" s="271">
        <v>107.05</v>
      </c>
      <c r="D162" s="272">
        <v>107.91666666666667</v>
      </c>
      <c r="E162" s="272">
        <v>104.88333333333334</v>
      </c>
      <c r="F162" s="272">
        <v>102.71666666666667</v>
      </c>
      <c r="G162" s="272">
        <v>99.683333333333337</v>
      </c>
      <c r="H162" s="272">
        <v>110.08333333333334</v>
      </c>
      <c r="I162" s="272">
        <v>113.11666666666667</v>
      </c>
      <c r="J162" s="272">
        <v>115.28333333333335</v>
      </c>
      <c r="K162" s="271">
        <v>110.95</v>
      </c>
      <c r="L162" s="271">
        <v>105.75</v>
      </c>
      <c r="M162" s="271">
        <v>46.123330000000003</v>
      </c>
      <c r="N162" s="1"/>
      <c r="O162" s="1"/>
    </row>
    <row r="163" spans="1:15" ht="12.75" customHeight="1">
      <c r="A163" s="30">
        <v>153</v>
      </c>
      <c r="B163" s="281" t="s">
        <v>255</v>
      </c>
      <c r="C163" s="271">
        <v>291.2</v>
      </c>
      <c r="D163" s="272">
        <v>291.73333333333329</v>
      </c>
      <c r="E163" s="272">
        <v>288.81666666666661</v>
      </c>
      <c r="F163" s="272">
        <v>286.43333333333334</v>
      </c>
      <c r="G163" s="272">
        <v>283.51666666666665</v>
      </c>
      <c r="H163" s="272">
        <v>294.11666666666656</v>
      </c>
      <c r="I163" s="272">
        <v>297.03333333333319</v>
      </c>
      <c r="J163" s="272">
        <v>299.41666666666652</v>
      </c>
      <c r="K163" s="271">
        <v>294.64999999999998</v>
      </c>
      <c r="L163" s="271">
        <v>289.35000000000002</v>
      </c>
      <c r="M163" s="271">
        <v>4.89994</v>
      </c>
      <c r="N163" s="1"/>
      <c r="O163" s="1"/>
    </row>
    <row r="164" spans="1:15" ht="12.75" customHeight="1">
      <c r="A164" s="30">
        <v>154</v>
      </c>
      <c r="B164" s="281" t="s">
        <v>848</v>
      </c>
      <c r="C164" s="271">
        <v>1394.25</v>
      </c>
      <c r="D164" s="272">
        <v>1395.0833333333333</v>
      </c>
      <c r="E164" s="272">
        <v>1385.1666666666665</v>
      </c>
      <c r="F164" s="272">
        <v>1376.0833333333333</v>
      </c>
      <c r="G164" s="272">
        <v>1366.1666666666665</v>
      </c>
      <c r="H164" s="272">
        <v>1404.1666666666665</v>
      </c>
      <c r="I164" s="272">
        <v>1414.083333333333</v>
      </c>
      <c r="J164" s="272">
        <v>1423.1666666666665</v>
      </c>
      <c r="K164" s="271">
        <v>1405</v>
      </c>
      <c r="L164" s="271">
        <v>1386</v>
      </c>
      <c r="M164" s="271">
        <v>5.2850000000000001E-2</v>
      </c>
      <c r="N164" s="1"/>
      <c r="O164" s="1"/>
    </row>
    <row r="165" spans="1:15" ht="12.75" customHeight="1">
      <c r="A165" s="30">
        <v>155</v>
      </c>
      <c r="B165" s="281" t="s">
        <v>103</v>
      </c>
      <c r="C165" s="271">
        <v>134.55000000000001</v>
      </c>
      <c r="D165" s="272">
        <v>134.81666666666669</v>
      </c>
      <c r="E165" s="272">
        <v>133.23333333333338</v>
      </c>
      <c r="F165" s="272">
        <v>131.91666666666669</v>
      </c>
      <c r="G165" s="272">
        <v>130.33333333333337</v>
      </c>
      <c r="H165" s="272">
        <v>136.13333333333338</v>
      </c>
      <c r="I165" s="272">
        <v>137.7166666666667</v>
      </c>
      <c r="J165" s="272">
        <v>139.03333333333339</v>
      </c>
      <c r="K165" s="271">
        <v>136.4</v>
      </c>
      <c r="L165" s="271">
        <v>133.5</v>
      </c>
      <c r="M165" s="271">
        <v>114.42261999999999</v>
      </c>
      <c r="N165" s="1"/>
      <c r="O165" s="1"/>
    </row>
    <row r="166" spans="1:15" ht="12.75" customHeight="1">
      <c r="A166" s="30">
        <v>156</v>
      </c>
      <c r="B166" s="281" t="s">
        <v>356</v>
      </c>
      <c r="C166" s="271">
        <v>1683.25</v>
      </c>
      <c r="D166" s="272">
        <v>1661.2</v>
      </c>
      <c r="E166" s="272">
        <v>1631</v>
      </c>
      <c r="F166" s="272">
        <v>1578.75</v>
      </c>
      <c r="G166" s="272">
        <v>1548.55</v>
      </c>
      <c r="H166" s="272">
        <v>1713.45</v>
      </c>
      <c r="I166" s="272">
        <v>1743.6500000000003</v>
      </c>
      <c r="J166" s="272">
        <v>1795.9</v>
      </c>
      <c r="K166" s="271">
        <v>1691.4</v>
      </c>
      <c r="L166" s="271">
        <v>1608.95</v>
      </c>
      <c r="M166" s="271">
        <v>2.9777200000000001</v>
      </c>
      <c r="N166" s="1"/>
      <c r="O166" s="1"/>
    </row>
    <row r="167" spans="1:15" ht="12.75" customHeight="1">
      <c r="A167" s="30">
        <v>157</v>
      </c>
      <c r="B167" s="281" t="s">
        <v>106</v>
      </c>
      <c r="C167" s="271">
        <v>35.200000000000003</v>
      </c>
      <c r="D167" s="272">
        <v>35.233333333333334</v>
      </c>
      <c r="E167" s="272">
        <v>34.966666666666669</v>
      </c>
      <c r="F167" s="272">
        <v>34.733333333333334</v>
      </c>
      <c r="G167" s="272">
        <v>34.466666666666669</v>
      </c>
      <c r="H167" s="272">
        <v>35.466666666666669</v>
      </c>
      <c r="I167" s="272">
        <v>35.733333333333334</v>
      </c>
      <c r="J167" s="272">
        <v>35.966666666666669</v>
      </c>
      <c r="K167" s="271">
        <v>35.5</v>
      </c>
      <c r="L167" s="271">
        <v>35</v>
      </c>
      <c r="M167" s="271">
        <v>55.84037</v>
      </c>
      <c r="N167" s="1"/>
      <c r="O167" s="1"/>
    </row>
    <row r="168" spans="1:15" ht="12.75" customHeight="1">
      <c r="A168" s="30">
        <v>158</v>
      </c>
      <c r="B168" s="281" t="s">
        <v>357</v>
      </c>
      <c r="C168" s="271">
        <v>3208.2</v>
      </c>
      <c r="D168" s="272">
        <v>3220.4</v>
      </c>
      <c r="E168" s="272">
        <v>3171.8</v>
      </c>
      <c r="F168" s="272">
        <v>3135.4</v>
      </c>
      <c r="G168" s="272">
        <v>3086.8</v>
      </c>
      <c r="H168" s="272">
        <v>3256.8</v>
      </c>
      <c r="I168" s="272">
        <v>3305.3999999999996</v>
      </c>
      <c r="J168" s="272">
        <v>3341.8</v>
      </c>
      <c r="K168" s="271">
        <v>3269</v>
      </c>
      <c r="L168" s="271">
        <v>3184</v>
      </c>
      <c r="M168" s="271">
        <v>0.27322999999999997</v>
      </c>
      <c r="N168" s="1"/>
      <c r="O168" s="1"/>
    </row>
    <row r="169" spans="1:15" ht="12.75" customHeight="1">
      <c r="A169" s="30">
        <v>159</v>
      </c>
      <c r="B169" s="281" t="s">
        <v>358</v>
      </c>
      <c r="C169" s="271">
        <v>3318.85</v>
      </c>
      <c r="D169" s="272">
        <v>3311.6</v>
      </c>
      <c r="E169" s="272">
        <v>3293.25</v>
      </c>
      <c r="F169" s="272">
        <v>3267.65</v>
      </c>
      <c r="G169" s="272">
        <v>3249.3</v>
      </c>
      <c r="H169" s="272">
        <v>3337.2</v>
      </c>
      <c r="I169" s="272">
        <v>3355.5499999999993</v>
      </c>
      <c r="J169" s="272">
        <v>3381.1499999999996</v>
      </c>
      <c r="K169" s="271">
        <v>3329.95</v>
      </c>
      <c r="L169" s="271">
        <v>3286</v>
      </c>
      <c r="M169" s="271">
        <v>0.21190999999999999</v>
      </c>
      <c r="N169" s="1"/>
      <c r="O169" s="1"/>
    </row>
    <row r="170" spans="1:15" ht="12.75" customHeight="1">
      <c r="A170" s="30">
        <v>160</v>
      </c>
      <c r="B170" s="281" t="s">
        <v>359</v>
      </c>
      <c r="C170" s="271">
        <v>124.4</v>
      </c>
      <c r="D170" s="272">
        <v>124.35000000000001</v>
      </c>
      <c r="E170" s="272">
        <v>121.05000000000001</v>
      </c>
      <c r="F170" s="272">
        <v>117.7</v>
      </c>
      <c r="G170" s="272">
        <v>114.4</v>
      </c>
      <c r="H170" s="272">
        <v>127.70000000000002</v>
      </c>
      <c r="I170" s="272">
        <v>131</v>
      </c>
      <c r="J170" s="272">
        <v>134.35000000000002</v>
      </c>
      <c r="K170" s="271">
        <v>127.65</v>
      </c>
      <c r="L170" s="271">
        <v>121</v>
      </c>
      <c r="M170" s="271">
        <v>12.11158</v>
      </c>
      <c r="N170" s="1"/>
      <c r="O170" s="1"/>
    </row>
    <row r="171" spans="1:15" ht="12.75" customHeight="1">
      <c r="A171" s="30">
        <v>161</v>
      </c>
      <c r="B171" s="281" t="s">
        <v>256</v>
      </c>
      <c r="C171" s="271">
        <v>2387.75</v>
      </c>
      <c r="D171" s="272">
        <v>2395.7166666666667</v>
      </c>
      <c r="E171" s="272">
        <v>2371.4333333333334</v>
      </c>
      <c r="F171" s="272">
        <v>2355.1166666666668</v>
      </c>
      <c r="G171" s="272">
        <v>2330.8333333333335</v>
      </c>
      <c r="H171" s="272">
        <v>2412.0333333333333</v>
      </c>
      <c r="I171" s="272">
        <v>2436.3166666666671</v>
      </c>
      <c r="J171" s="272">
        <v>2452.6333333333332</v>
      </c>
      <c r="K171" s="271">
        <v>2420</v>
      </c>
      <c r="L171" s="271">
        <v>2379.4</v>
      </c>
      <c r="M171" s="271">
        <v>0.82465999999999995</v>
      </c>
      <c r="N171" s="1"/>
      <c r="O171" s="1"/>
    </row>
    <row r="172" spans="1:15" ht="12.75" customHeight="1">
      <c r="A172" s="30">
        <v>162</v>
      </c>
      <c r="B172" s="281" t="s">
        <v>360</v>
      </c>
      <c r="C172" s="271">
        <v>1470.45</v>
      </c>
      <c r="D172" s="272">
        <v>1470.1333333333332</v>
      </c>
      <c r="E172" s="272">
        <v>1455.3166666666664</v>
      </c>
      <c r="F172" s="272">
        <v>1440.1833333333332</v>
      </c>
      <c r="G172" s="272">
        <v>1425.3666666666663</v>
      </c>
      <c r="H172" s="272">
        <v>1485.2666666666664</v>
      </c>
      <c r="I172" s="272">
        <v>1500.083333333333</v>
      </c>
      <c r="J172" s="272">
        <v>1515.2166666666665</v>
      </c>
      <c r="K172" s="271">
        <v>1484.95</v>
      </c>
      <c r="L172" s="271">
        <v>1455</v>
      </c>
      <c r="M172" s="271">
        <v>0.28631000000000001</v>
      </c>
      <c r="N172" s="1"/>
      <c r="O172" s="1"/>
    </row>
    <row r="173" spans="1:15" ht="12.75" customHeight="1">
      <c r="A173" s="30">
        <v>163</v>
      </c>
      <c r="B173" s="281" t="s">
        <v>849</v>
      </c>
      <c r="C173" s="271">
        <v>438.95</v>
      </c>
      <c r="D173" s="272">
        <v>439</v>
      </c>
      <c r="E173" s="272">
        <v>437</v>
      </c>
      <c r="F173" s="272">
        <v>435.05</v>
      </c>
      <c r="G173" s="272">
        <v>433.05</v>
      </c>
      <c r="H173" s="272">
        <v>440.95</v>
      </c>
      <c r="I173" s="272">
        <v>442.95</v>
      </c>
      <c r="J173" s="272">
        <v>444.9</v>
      </c>
      <c r="K173" s="271">
        <v>441</v>
      </c>
      <c r="L173" s="271">
        <v>437.05</v>
      </c>
      <c r="M173" s="271">
        <v>0.54254999999999998</v>
      </c>
      <c r="N173" s="1"/>
      <c r="O173" s="1"/>
    </row>
    <row r="174" spans="1:15" ht="12.75" customHeight="1">
      <c r="A174" s="30">
        <v>164</v>
      </c>
      <c r="B174" s="281" t="s">
        <v>104</v>
      </c>
      <c r="C174" s="271">
        <v>377.65</v>
      </c>
      <c r="D174" s="272">
        <v>379.91666666666669</v>
      </c>
      <c r="E174" s="272">
        <v>374.28333333333336</v>
      </c>
      <c r="F174" s="272">
        <v>370.91666666666669</v>
      </c>
      <c r="G174" s="272">
        <v>365.28333333333336</v>
      </c>
      <c r="H174" s="272">
        <v>383.28333333333336</v>
      </c>
      <c r="I174" s="272">
        <v>388.91666666666669</v>
      </c>
      <c r="J174" s="272">
        <v>392.28333333333336</v>
      </c>
      <c r="K174" s="271">
        <v>385.55</v>
      </c>
      <c r="L174" s="271">
        <v>376.55</v>
      </c>
      <c r="M174" s="271">
        <v>6.1978499999999999</v>
      </c>
      <c r="N174" s="1"/>
      <c r="O174" s="1"/>
    </row>
    <row r="175" spans="1:15" ht="12.75" customHeight="1">
      <c r="A175" s="30">
        <v>165</v>
      </c>
      <c r="B175" s="281" t="s">
        <v>850</v>
      </c>
      <c r="C175" s="271">
        <v>1138.55</v>
      </c>
      <c r="D175" s="272">
        <v>1149.6833333333334</v>
      </c>
      <c r="E175" s="272">
        <v>1117.8666666666668</v>
      </c>
      <c r="F175" s="272">
        <v>1097.1833333333334</v>
      </c>
      <c r="G175" s="272">
        <v>1065.3666666666668</v>
      </c>
      <c r="H175" s="272">
        <v>1170.3666666666668</v>
      </c>
      <c r="I175" s="272">
        <v>1202.1833333333334</v>
      </c>
      <c r="J175" s="272">
        <v>1222.8666666666668</v>
      </c>
      <c r="K175" s="271">
        <v>1181.5</v>
      </c>
      <c r="L175" s="271">
        <v>1129</v>
      </c>
      <c r="M175" s="271">
        <v>0.92123999999999995</v>
      </c>
      <c r="N175" s="1"/>
      <c r="O175" s="1"/>
    </row>
    <row r="176" spans="1:15" ht="12.75" customHeight="1">
      <c r="A176" s="30">
        <v>166</v>
      </c>
      <c r="B176" s="281" t="s">
        <v>361</v>
      </c>
      <c r="C176" s="271">
        <v>1123.75</v>
      </c>
      <c r="D176" s="272">
        <v>1132.75</v>
      </c>
      <c r="E176" s="272">
        <v>1110.5</v>
      </c>
      <c r="F176" s="272">
        <v>1097.25</v>
      </c>
      <c r="G176" s="272">
        <v>1075</v>
      </c>
      <c r="H176" s="272">
        <v>1146</v>
      </c>
      <c r="I176" s="272">
        <v>1168.25</v>
      </c>
      <c r="J176" s="272">
        <v>1181.5</v>
      </c>
      <c r="K176" s="271">
        <v>1155</v>
      </c>
      <c r="L176" s="271">
        <v>1119.5</v>
      </c>
      <c r="M176" s="271">
        <v>0.47495999999999999</v>
      </c>
      <c r="N176" s="1"/>
      <c r="O176" s="1"/>
    </row>
    <row r="177" spans="1:15" ht="12.75" customHeight="1">
      <c r="A177" s="30">
        <v>167</v>
      </c>
      <c r="B177" s="281" t="s">
        <v>257</v>
      </c>
      <c r="C177" s="271">
        <v>519.75</v>
      </c>
      <c r="D177" s="272">
        <v>522.2166666666667</v>
      </c>
      <c r="E177" s="272">
        <v>515.53333333333342</v>
      </c>
      <c r="F177" s="272">
        <v>511.31666666666672</v>
      </c>
      <c r="G177" s="272">
        <v>504.63333333333344</v>
      </c>
      <c r="H177" s="272">
        <v>526.43333333333339</v>
      </c>
      <c r="I177" s="272">
        <v>533.11666666666679</v>
      </c>
      <c r="J177" s="272">
        <v>537.33333333333337</v>
      </c>
      <c r="K177" s="271">
        <v>528.9</v>
      </c>
      <c r="L177" s="271">
        <v>518</v>
      </c>
      <c r="M177" s="271">
        <v>1.5667</v>
      </c>
      <c r="N177" s="1"/>
      <c r="O177" s="1"/>
    </row>
    <row r="178" spans="1:15" ht="12.75" customHeight="1">
      <c r="A178" s="30">
        <v>168</v>
      </c>
      <c r="B178" s="281" t="s">
        <v>107</v>
      </c>
      <c r="C178" s="271">
        <v>897.8</v>
      </c>
      <c r="D178" s="272">
        <v>902.44999999999993</v>
      </c>
      <c r="E178" s="272">
        <v>886.49999999999989</v>
      </c>
      <c r="F178" s="272">
        <v>875.19999999999993</v>
      </c>
      <c r="G178" s="272">
        <v>859.24999999999989</v>
      </c>
      <c r="H178" s="272">
        <v>913.74999999999989</v>
      </c>
      <c r="I178" s="272">
        <v>929.69999999999993</v>
      </c>
      <c r="J178" s="272">
        <v>940.99999999999989</v>
      </c>
      <c r="K178" s="271">
        <v>918.4</v>
      </c>
      <c r="L178" s="271">
        <v>891.15</v>
      </c>
      <c r="M178" s="271">
        <v>7.2984400000000003</v>
      </c>
      <c r="N178" s="1"/>
      <c r="O178" s="1"/>
    </row>
    <row r="179" spans="1:15" ht="12.75" customHeight="1">
      <c r="A179" s="30">
        <v>169</v>
      </c>
      <c r="B179" s="281" t="s">
        <v>258</v>
      </c>
      <c r="C179" s="271">
        <v>481.15</v>
      </c>
      <c r="D179" s="272">
        <v>482.09999999999997</v>
      </c>
      <c r="E179" s="272">
        <v>478.69999999999993</v>
      </c>
      <c r="F179" s="272">
        <v>476.24999999999994</v>
      </c>
      <c r="G179" s="272">
        <v>472.84999999999991</v>
      </c>
      <c r="H179" s="272">
        <v>484.54999999999995</v>
      </c>
      <c r="I179" s="272">
        <v>487.94999999999993</v>
      </c>
      <c r="J179" s="272">
        <v>490.4</v>
      </c>
      <c r="K179" s="271">
        <v>485.5</v>
      </c>
      <c r="L179" s="271">
        <v>479.65</v>
      </c>
      <c r="M179" s="271">
        <v>0.95530000000000004</v>
      </c>
      <c r="N179" s="1"/>
      <c r="O179" s="1"/>
    </row>
    <row r="180" spans="1:15" ht="12.75" customHeight="1">
      <c r="A180" s="30">
        <v>170</v>
      </c>
      <c r="B180" s="281" t="s">
        <v>108</v>
      </c>
      <c r="C180" s="271">
        <v>1384.55</v>
      </c>
      <c r="D180" s="272">
        <v>1387.4833333333333</v>
      </c>
      <c r="E180" s="272">
        <v>1374.1666666666667</v>
      </c>
      <c r="F180" s="272">
        <v>1363.7833333333333</v>
      </c>
      <c r="G180" s="272">
        <v>1350.4666666666667</v>
      </c>
      <c r="H180" s="272">
        <v>1397.8666666666668</v>
      </c>
      <c r="I180" s="272">
        <v>1411.1833333333334</v>
      </c>
      <c r="J180" s="272">
        <v>1421.5666666666668</v>
      </c>
      <c r="K180" s="271">
        <v>1400.8</v>
      </c>
      <c r="L180" s="271">
        <v>1377.1</v>
      </c>
      <c r="M180" s="271">
        <v>3.27732</v>
      </c>
      <c r="N180" s="1"/>
      <c r="O180" s="1"/>
    </row>
    <row r="181" spans="1:15" ht="12.75" customHeight="1">
      <c r="A181" s="30">
        <v>171</v>
      </c>
      <c r="B181" s="281" t="s">
        <v>109</v>
      </c>
      <c r="C181" s="271">
        <v>308.39999999999998</v>
      </c>
      <c r="D181" s="272">
        <v>309.51666666666665</v>
      </c>
      <c r="E181" s="272">
        <v>306.13333333333333</v>
      </c>
      <c r="F181" s="272">
        <v>303.86666666666667</v>
      </c>
      <c r="G181" s="272">
        <v>300.48333333333335</v>
      </c>
      <c r="H181" s="272">
        <v>311.7833333333333</v>
      </c>
      <c r="I181" s="272">
        <v>315.16666666666663</v>
      </c>
      <c r="J181" s="272">
        <v>317.43333333333328</v>
      </c>
      <c r="K181" s="271">
        <v>312.89999999999998</v>
      </c>
      <c r="L181" s="271">
        <v>307.25</v>
      </c>
      <c r="M181" s="271">
        <v>10.86692</v>
      </c>
      <c r="N181" s="1"/>
      <c r="O181" s="1"/>
    </row>
    <row r="182" spans="1:15" ht="12.75" customHeight="1">
      <c r="A182" s="30">
        <v>172</v>
      </c>
      <c r="B182" s="281" t="s">
        <v>362</v>
      </c>
      <c r="C182" s="271">
        <v>405.95</v>
      </c>
      <c r="D182" s="272">
        <v>409.2166666666667</v>
      </c>
      <c r="E182" s="272">
        <v>401.73333333333341</v>
      </c>
      <c r="F182" s="272">
        <v>397.51666666666671</v>
      </c>
      <c r="G182" s="272">
        <v>390.03333333333342</v>
      </c>
      <c r="H182" s="272">
        <v>413.43333333333339</v>
      </c>
      <c r="I182" s="272">
        <v>420.91666666666674</v>
      </c>
      <c r="J182" s="272">
        <v>425.13333333333338</v>
      </c>
      <c r="K182" s="271">
        <v>416.7</v>
      </c>
      <c r="L182" s="271">
        <v>405</v>
      </c>
      <c r="M182" s="271">
        <v>8.1508199999999995</v>
      </c>
      <c r="N182" s="1"/>
      <c r="O182" s="1"/>
    </row>
    <row r="183" spans="1:15" ht="12.75" customHeight="1">
      <c r="A183" s="30">
        <v>173</v>
      </c>
      <c r="B183" s="281" t="s">
        <v>110</v>
      </c>
      <c r="C183" s="271">
        <v>1675.25</v>
      </c>
      <c r="D183" s="272">
        <v>1664.2166666666665</v>
      </c>
      <c r="E183" s="272">
        <v>1640.9833333333329</v>
      </c>
      <c r="F183" s="272">
        <v>1606.7166666666665</v>
      </c>
      <c r="G183" s="272">
        <v>1583.4833333333329</v>
      </c>
      <c r="H183" s="272">
        <v>1698.4833333333329</v>
      </c>
      <c r="I183" s="272">
        <v>1721.7166666666665</v>
      </c>
      <c r="J183" s="272">
        <v>1755.9833333333329</v>
      </c>
      <c r="K183" s="271">
        <v>1687.45</v>
      </c>
      <c r="L183" s="271">
        <v>1629.95</v>
      </c>
      <c r="M183" s="271">
        <v>13.47528</v>
      </c>
      <c r="N183" s="1"/>
      <c r="O183" s="1"/>
    </row>
    <row r="184" spans="1:15" ht="12.75" customHeight="1">
      <c r="A184" s="30">
        <v>174</v>
      </c>
      <c r="B184" s="281" t="s">
        <v>363</v>
      </c>
      <c r="C184" s="271">
        <v>550.9</v>
      </c>
      <c r="D184" s="272">
        <v>551.63333333333333</v>
      </c>
      <c r="E184" s="272">
        <v>544.36666666666667</v>
      </c>
      <c r="F184" s="272">
        <v>537.83333333333337</v>
      </c>
      <c r="G184" s="272">
        <v>530.56666666666672</v>
      </c>
      <c r="H184" s="272">
        <v>558.16666666666663</v>
      </c>
      <c r="I184" s="272">
        <v>565.43333333333328</v>
      </c>
      <c r="J184" s="272">
        <v>571.96666666666658</v>
      </c>
      <c r="K184" s="271">
        <v>558.9</v>
      </c>
      <c r="L184" s="271">
        <v>545.1</v>
      </c>
      <c r="M184" s="271">
        <v>3.8643700000000001</v>
      </c>
      <c r="N184" s="1"/>
      <c r="O184" s="1"/>
    </row>
    <row r="185" spans="1:15" ht="12.75" customHeight="1">
      <c r="A185" s="30">
        <v>175</v>
      </c>
      <c r="B185" s="281" t="s">
        <v>365</v>
      </c>
      <c r="C185" s="271">
        <v>2220.4499999999998</v>
      </c>
      <c r="D185" s="272">
        <v>2208.9500000000003</v>
      </c>
      <c r="E185" s="272">
        <v>2167.9000000000005</v>
      </c>
      <c r="F185" s="272">
        <v>2115.3500000000004</v>
      </c>
      <c r="G185" s="272">
        <v>2074.3000000000006</v>
      </c>
      <c r="H185" s="272">
        <v>2261.5000000000005</v>
      </c>
      <c r="I185" s="272">
        <v>2302.5500000000006</v>
      </c>
      <c r="J185" s="272">
        <v>2355.1000000000004</v>
      </c>
      <c r="K185" s="271">
        <v>2250</v>
      </c>
      <c r="L185" s="271">
        <v>2156.4</v>
      </c>
      <c r="M185" s="271">
        <v>0.96801000000000004</v>
      </c>
      <c r="N185" s="1"/>
      <c r="O185" s="1"/>
    </row>
    <row r="186" spans="1:15" ht="12.75" customHeight="1">
      <c r="A186" s="30">
        <v>176</v>
      </c>
      <c r="B186" s="281" t="s">
        <v>366</v>
      </c>
      <c r="C186" s="271">
        <v>898</v>
      </c>
      <c r="D186" s="272">
        <v>903</v>
      </c>
      <c r="E186" s="272">
        <v>887</v>
      </c>
      <c r="F186" s="272">
        <v>876</v>
      </c>
      <c r="G186" s="272">
        <v>860</v>
      </c>
      <c r="H186" s="272">
        <v>914</v>
      </c>
      <c r="I186" s="272">
        <v>930</v>
      </c>
      <c r="J186" s="272">
        <v>941</v>
      </c>
      <c r="K186" s="271">
        <v>919</v>
      </c>
      <c r="L186" s="271">
        <v>892</v>
      </c>
      <c r="M186" s="271">
        <v>3.1148600000000002</v>
      </c>
      <c r="N186" s="1"/>
      <c r="O186" s="1"/>
    </row>
    <row r="187" spans="1:15" ht="12.75" customHeight="1">
      <c r="A187" s="30">
        <v>177</v>
      </c>
      <c r="B187" s="281" t="s">
        <v>367</v>
      </c>
      <c r="C187" s="271">
        <v>295.3</v>
      </c>
      <c r="D187" s="272">
        <v>296.55</v>
      </c>
      <c r="E187" s="272">
        <v>288.3</v>
      </c>
      <c r="F187" s="272">
        <v>281.3</v>
      </c>
      <c r="G187" s="272">
        <v>273.05</v>
      </c>
      <c r="H187" s="272">
        <v>303.55</v>
      </c>
      <c r="I187" s="272">
        <v>311.8</v>
      </c>
      <c r="J187" s="272">
        <v>318.8</v>
      </c>
      <c r="K187" s="271">
        <v>304.8</v>
      </c>
      <c r="L187" s="271">
        <v>289.55</v>
      </c>
      <c r="M187" s="271">
        <v>4.5606</v>
      </c>
      <c r="N187" s="1"/>
      <c r="O187" s="1"/>
    </row>
    <row r="188" spans="1:15" ht="12.75" customHeight="1">
      <c r="A188" s="30">
        <v>178</v>
      </c>
      <c r="B188" s="281" t="s">
        <v>368</v>
      </c>
      <c r="C188" s="271">
        <v>3307.35</v>
      </c>
      <c r="D188" s="272">
        <v>3329.1</v>
      </c>
      <c r="E188" s="272">
        <v>3278.25</v>
      </c>
      <c r="F188" s="272">
        <v>3249.15</v>
      </c>
      <c r="G188" s="272">
        <v>3198.3</v>
      </c>
      <c r="H188" s="272">
        <v>3358.2</v>
      </c>
      <c r="I188" s="272">
        <v>3409.0499999999993</v>
      </c>
      <c r="J188" s="272">
        <v>3438.1499999999996</v>
      </c>
      <c r="K188" s="271">
        <v>3379.95</v>
      </c>
      <c r="L188" s="271">
        <v>3300</v>
      </c>
      <c r="M188" s="271">
        <v>1.20489</v>
      </c>
      <c r="N188" s="1"/>
      <c r="O188" s="1"/>
    </row>
    <row r="189" spans="1:15" ht="12.75" customHeight="1">
      <c r="A189" s="30">
        <v>179</v>
      </c>
      <c r="B189" s="281" t="s">
        <v>111</v>
      </c>
      <c r="C189" s="271">
        <v>458.35</v>
      </c>
      <c r="D189" s="272">
        <v>464.2</v>
      </c>
      <c r="E189" s="272">
        <v>450.65</v>
      </c>
      <c r="F189" s="272">
        <v>442.95</v>
      </c>
      <c r="G189" s="272">
        <v>429.4</v>
      </c>
      <c r="H189" s="272">
        <v>471.9</v>
      </c>
      <c r="I189" s="272">
        <v>485.45000000000005</v>
      </c>
      <c r="J189" s="272">
        <v>493.15</v>
      </c>
      <c r="K189" s="271">
        <v>477.75</v>
      </c>
      <c r="L189" s="271">
        <v>456.5</v>
      </c>
      <c r="M189" s="271">
        <v>13.5053</v>
      </c>
      <c r="N189" s="1"/>
      <c r="O189" s="1"/>
    </row>
    <row r="190" spans="1:15" ht="12.75" customHeight="1">
      <c r="A190" s="30">
        <v>180</v>
      </c>
      <c r="B190" s="281" t="s">
        <v>369</v>
      </c>
      <c r="C190" s="271">
        <v>746.4</v>
      </c>
      <c r="D190" s="272">
        <v>741.7833333333333</v>
      </c>
      <c r="E190" s="272">
        <v>729.61666666666656</v>
      </c>
      <c r="F190" s="272">
        <v>712.83333333333326</v>
      </c>
      <c r="G190" s="272">
        <v>700.66666666666652</v>
      </c>
      <c r="H190" s="272">
        <v>758.56666666666661</v>
      </c>
      <c r="I190" s="272">
        <v>770.73333333333335</v>
      </c>
      <c r="J190" s="272">
        <v>787.51666666666665</v>
      </c>
      <c r="K190" s="271">
        <v>753.95</v>
      </c>
      <c r="L190" s="271">
        <v>725</v>
      </c>
      <c r="M190" s="271">
        <v>21.724710000000002</v>
      </c>
      <c r="N190" s="1"/>
      <c r="O190" s="1"/>
    </row>
    <row r="191" spans="1:15" ht="12.75" customHeight="1">
      <c r="A191" s="30">
        <v>181</v>
      </c>
      <c r="B191" s="281" t="s">
        <v>370</v>
      </c>
      <c r="C191" s="271">
        <v>85.9</v>
      </c>
      <c r="D191" s="272">
        <v>86.633333333333326</v>
      </c>
      <c r="E191" s="272">
        <v>84.766666666666652</v>
      </c>
      <c r="F191" s="272">
        <v>83.633333333333326</v>
      </c>
      <c r="G191" s="272">
        <v>81.766666666666652</v>
      </c>
      <c r="H191" s="272">
        <v>87.766666666666652</v>
      </c>
      <c r="I191" s="272">
        <v>89.633333333333326</v>
      </c>
      <c r="J191" s="272">
        <v>90.766666666666652</v>
      </c>
      <c r="K191" s="271">
        <v>88.5</v>
      </c>
      <c r="L191" s="271">
        <v>85.5</v>
      </c>
      <c r="M191" s="271">
        <v>8.7888199999999994</v>
      </c>
      <c r="N191" s="1"/>
      <c r="O191" s="1"/>
    </row>
    <row r="192" spans="1:15" ht="12.75" customHeight="1">
      <c r="A192" s="30">
        <v>182</v>
      </c>
      <c r="B192" s="281" t="s">
        <v>371</v>
      </c>
      <c r="C192" s="271">
        <v>165.55</v>
      </c>
      <c r="D192" s="272">
        <v>166.4</v>
      </c>
      <c r="E192" s="272">
        <v>163.60000000000002</v>
      </c>
      <c r="F192" s="272">
        <v>161.65</v>
      </c>
      <c r="G192" s="272">
        <v>158.85000000000002</v>
      </c>
      <c r="H192" s="272">
        <v>168.35000000000002</v>
      </c>
      <c r="I192" s="272">
        <v>171.15000000000003</v>
      </c>
      <c r="J192" s="272">
        <v>173.10000000000002</v>
      </c>
      <c r="K192" s="271">
        <v>169.2</v>
      </c>
      <c r="L192" s="271">
        <v>164.45</v>
      </c>
      <c r="M192" s="271">
        <v>35.568049999999999</v>
      </c>
      <c r="N192" s="1"/>
      <c r="O192" s="1"/>
    </row>
    <row r="193" spans="1:15" ht="12.75" customHeight="1">
      <c r="A193" s="30">
        <v>183</v>
      </c>
      <c r="B193" s="281" t="s">
        <v>259</v>
      </c>
      <c r="C193" s="271">
        <v>241.95</v>
      </c>
      <c r="D193" s="272">
        <v>242.61666666666667</v>
      </c>
      <c r="E193" s="272">
        <v>240.33333333333334</v>
      </c>
      <c r="F193" s="272">
        <v>238.71666666666667</v>
      </c>
      <c r="G193" s="272">
        <v>236.43333333333334</v>
      </c>
      <c r="H193" s="272">
        <v>244.23333333333335</v>
      </c>
      <c r="I193" s="272">
        <v>246.51666666666665</v>
      </c>
      <c r="J193" s="272">
        <v>248.13333333333335</v>
      </c>
      <c r="K193" s="271">
        <v>244.9</v>
      </c>
      <c r="L193" s="271">
        <v>241</v>
      </c>
      <c r="M193" s="271">
        <v>3.52399</v>
      </c>
      <c r="N193" s="1"/>
      <c r="O193" s="1"/>
    </row>
    <row r="194" spans="1:15" ht="12.75" customHeight="1">
      <c r="A194" s="30">
        <v>184</v>
      </c>
      <c r="B194" s="281" t="s">
        <v>373</v>
      </c>
      <c r="C194" s="271">
        <v>1285.55</v>
      </c>
      <c r="D194" s="272">
        <v>1294.3666666666666</v>
      </c>
      <c r="E194" s="272">
        <v>1272.333333333333</v>
      </c>
      <c r="F194" s="272">
        <v>1259.1166666666666</v>
      </c>
      <c r="G194" s="272">
        <v>1237.083333333333</v>
      </c>
      <c r="H194" s="272">
        <v>1307.583333333333</v>
      </c>
      <c r="I194" s="272">
        <v>1329.6166666666663</v>
      </c>
      <c r="J194" s="272">
        <v>1342.833333333333</v>
      </c>
      <c r="K194" s="271">
        <v>1316.4</v>
      </c>
      <c r="L194" s="271">
        <v>1281.1500000000001</v>
      </c>
      <c r="M194" s="271">
        <v>1.6502300000000001</v>
      </c>
      <c r="N194" s="1"/>
      <c r="O194" s="1"/>
    </row>
    <row r="195" spans="1:15" ht="12.75" customHeight="1">
      <c r="A195" s="30">
        <v>185</v>
      </c>
      <c r="B195" s="281" t="s">
        <v>113</v>
      </c>
      <c r="C195" s="271">
        <v>945.65</v>
      </c>
      <c r="D195" s="272">
        <v>948.4666666666667</v>
      </c>
      <c r="E195" s="272">
        <v>940.93333333333339</v>
      </c>
      <c r="F195" s="272">
        <v>936.2166666666667</v>
      </c>
      <c r="G195" s="272">
        <v>928.68333333333339</v>
      </c>
      <c r="H195" s="272">
        <v>953.18333333333339</v>
      </c>
      <c r="I195" s="272">
        <v>960.7166666666667</v>
      </c>
      <c r="J195" s="272">
        <v>965.43333333333339</v>
      </c>
      <c r="K195" s="271">
        <v>956</v>
      </c>
      <c r="L195" s="271">
        <v>943.75</v>
      </c>
      <c r="M195" s="271">
        <v>21.95046</v>
      </c>
      <c r="N195" s="1"/>
      <c r="O195" s="1"/>
    </row>
    <row r="196" spans="1:15" ht="12.75" customHeight="1">
      <c r="A196" s="30">
        <v>186</v>
      </c>
      <c r="B196" s="281" t="s">
        <v>115</v>
      </c>
      <c r="C196" s="271">
        <v>2089.5500000000002</v>
      </c>
      <c r="D196" s="272">
        <v>2104.2833333333333</v>
      </c>
      <c r="E196" s="272">
        <v>2069.6666666666665</v>
      </c>
      <c r="F196" s="272">
        <v>2049.7833333333333</v>
      </c>
      <c r="G196" s="272">
        <v>2015.1666666666665</v>
      </c>
      <c r="H196" s="272">
        <v>2124.1666666666665</v>
      </c>
      <c r="I196" s="272">
        <v>2158.7833333333333</v>
      </c>
      <c r="J196" s="272">
        <v>2178.6666666666665</v>
      </c>
      <c r="K196" s="271">
        <v>2138.9</v>
      </c>
      <c r="L196" s="271">
        <v>2084.4</v>
      </c>
      <c r="M196" s="271">
        <v>3.2187199999999998</v>
      </c>
      <c r="N196" s="1"/>
      <c r="O196" s="1"/>
    </row>
    <row r="197" spans="1:15" ht="12.75" customHeight="1">
      <c r="A197" s="30">
        <v>187</v>
      </c>
      <c r="B197" s="281" t="s">
        <v>116</v>
      </c>
      <c r="C197" s="271">
        <v>1465.1</v>
      </c>
      <c r="D197" s="272">
        <v>1469.3666666666666</v>
      </c>
      <c r="E197" s="272">
        <v>1456.9333333333332</v>
      </c>
      <c r="F197" s="272">
        <v>1448.7666666666667</v>
      </c>
      <c r="G197" s="272">
        <v>1436.3333333333333</v>
      </c>
      <c r="H197" s="272">
        <v>1477.5333333333331</v>
      </c>
      <c r="I197" s="272">
        <v>1489.9666666666665</v>
      </c>
      <c r="J197" s="272">
        <v>1498.133333333333</v>
      </c>
      <c r="K197" s="271">
        <v>1481.8</v>
      </c>
      <c r="L197" s="271">
        <v>1461.2</v>
      </c>
      <c r="M197" s="271">
        <v>38.530880000000003</v>
      </c>
      <c r="N197" s="1"/>
      <c r="O197" s="1"/>
    </row>
    <row r="198" spans="1:15" ht="12.75" customHeight="1">
      <c r="A198" s="30">
        <v>188</v>
      </c>
      <c r="B198" s="281" t="s">
        <v>117</v>
      </c>
      <c r="C198" s="271">
        <v>566.9</v>
      </c>
      <c r="D198" s="272">
        <v>570.91666666666663</v>
      </c>
      <c r="E198" s="272">
        <v>560.33333333333326</v>
      </c>
      <c r="F198" s="272">
        <v>553.76666666666665</v>
      </c>
      <c r="G198" s="272">
        <v>543.18333333333328</v>
      </c>
      <c r="H198" s="272">
        <v>577.48333333333323</v>
      </c>
      <c r="I198" s="272">
        <v>588.06666666666649</v>
      </c>
      <c r="J198" s="272">
        <v>594.63333333333321</v>
      </c>
      <c r="K198" s="271">
        <v>581.5</v>
      </c>
      <c r="L198" s="271">
        <v>564.35</v>
      </c>
      <c r="M198" s="271">
        <v>40.097439999999999</v>
      </c>
      <c r="N198" s="1"/>
      <c r="O198" s="1"/>
    </row>
    <row r="199" spans="1:15" ht="12.75" customHeight="1">
      <c r="A199" s="30">
        <v>189</v>
      </c>
      <c r="B199" s="281" t="s">
        <v>374</v>
      </c>
      <c r="C199" s="271">
        <v>71.650000000000006</v>
      </c>
      <c r="D199" s="272">
        <v>72.116666666666674</v>
      </c>
      <c r="E199" s="272">
        <v>70.583333333333343</v>
      </c>
      <c r="F199" s="272">
        <v>69.516666666666666</v>
      </c>
      <c r="G199" s="272">
        <v>67.983333333333334</v>
      </c>
      <c r="H199" s="272">
        <v>73.183333333333351</v>
      </c>
      <c r="I199" s="272">
        <v>74.716666666666683</v>
      </c>
      <c r="J199" s="272">
        <v>75.78333333333336</v>
      </c>
      <c r="K199" s="271">
        <v>73.650000000000006</v>
      </c>
      <c r="L199" s="271">
        <v>71.05</v>
      </c>
      <c r="M199" s="271">
        <v>69.382710000000003</v>
      </c>
      <c r="N199" s="1"/>
      <c r="O199" s="1"/>
    </row>
    <row r="200" spans="1:15" ht="12.75" customHeight="1">
      <c r="A200" s="30">
        <v>190</v>
      </c>
      <c r="B200" s="281" t="s">
        <v>851</v>
      </c>
      <c r="C200" s="271">
        <v>3480.6</v>
      </c>
      <c r="D200" s="272">
        <v>3492.4833333333336</v>
      </c>
      <c r="E200" s="272">
        <v>3462.1166666666672</v>
      </c>
      <c r="F200" s="272">
        <v>3443.6333333333337</v>
      </c>
      <c r="G200" s="272">
        <v>3413.2666666666673</v>
      </c>
      <c r="H200" s="272">
        <v>3510.9666666666672</v>
      </c>
      <c r="I200" s="272">
        <v>3541.3333333333339</v>
      </c>
      <c r="J200" s="272">
        <v>3559.8166666666671</v>
      </c>
      <c r="K200" s="271">
        <v>3522.85</v>
      </c>
      <c r="L200" s="271">
        <v>3474</v>
      </c>
      <c r="M200" s="271">
        <v>4.7440000000000003E-2</v>
      </c>
      <c r="N200" s="1"/>
      <c r="O200" s="1"/>
    </row>
    <row r="201" spans="1:15" ht="12.75" customHeight="1">
      <c r="A201" s="30">
        <v>191</v>
      </c>
      <c r="B201" s="281" t="s">
        <v>375</v>
      </c>
      <c r="C201" s="271">
        <v>1036.2</v>
      </c>
      <c r="D201" s="272">
        <v>1043.8999999999999</v>
      </c>
      <c r="E201" s="272">
        <v>1022.2999999999997</v>
      </c>
      <c r="F201" s="272">
        <v>1008.3999999999999</v>
      </c>
      <c r="G201" s="272">
        <v>986.79999999999973</v>
      </c>
      <c r="H201" s="272">
        <v>1057.7999999999997</v>
      </c>
      <c r="I201" s="272">
        <v>1079.3999999999996</v>
      </c>
      <c r="J201" s="272">
        <v>1093.2999999999997</v>
      </c>
      <c r="K201" s="271">
        <v>1065.5</v>
      </c>
      <c r="L201" s="271">
        <v>1030</v>
      </c>
      <c r="M201" s="271">
        <v>3.7343199999999999</v>
      </c>
      <c r="N201" s="1"/>
      <c r="O201" s="1"/>
    </row>
    <row r="202" spans="1:15" ht="12.75" customHeight="1">
      <c r="A202" s="30">
        <v>192</v>
      </c>
      <c r="B202" s="281" t="s">
        <v>796</v>
      </c>
      <c r="C202" s="271">
        <v>16.850000000000001</v>
      </c>
      <c r="D202" s="272">
        <v>16.916666666666668</v>
      </c>
      <c r="E202" s="272">
        <v>16.783333333333335</v>
      </c>
      <c r="F202" s="272">
        <v>16.716666666666669</v>
      </c>
      <c r="G202" s="272">
        <v>16.583333333333336</v>
      </c>
      <c r="H202" s="272">
        <v>16.983333333333334</v>
      </c>
      <c r="I202" s="272">
        <v>17.116666666666667</v>
      </c>
      <c r="J202" s="272">
        <v>17.183333333333334</v>
      </c>
      <c r="K202" s="271">
        <v>17.05</v>
      </c>
      <c r="L202" s="271">
        <v>16.850000000000001</v>
      </c>
      <c r="M202" s="271">
        <v>17.955020000000001</v>
      </c>
      <c r="N202" s="1"/>
      <c r="O202" s="1"/>
    </row>
    <row r="203" spans="1:15" ht="12.75" customHeight="1">
      <c r="A203" s="30">
        <v>193</v>
      </c>
      <c r="B203" s="281" t="s">
        <v>376</v>
      </c>
      <c r="C203" s="271">
        <v>1011.2</v>
      </c>
      <c r="D203" s="272">
        <v>1011.8333333333334</v>
      </c>
      <c r="E203" s="272">
        <v>999.4666666666667</v>
      </c>
      <c r="F203" s="272">
        <v>987.73333333333335</v>
      </c>
      <c r="G203" s="272">
        <v>975.36666666666667</v>
      </c>
      <c r="H203" s="272">
        <v>1023.5666666666667</v>
      </c>
      <c r="I203" s="272">
        <v>1035.9333333333334</v>
      </c>
      <c r="J203" s="272">
        <v>1047.6666666666667</v>
      </c>
      <c r="K203" s="271">
        <v>1024.2</v>
      </c>
      <c r="L203" s="271">
        <v>1000.1</v>
      </c>
      <c r="M203" s="271">
        <v>0.23544000000000001</v>
      </c>
      <c r="N203" s="1"/>
      <c r="O203" s="1"/>
    </row>
    <row r="204" spans="1:15" ht="12.75" customHeight="1">
      <c r="A204" s="30">
        <v>194</v>
      </c>
      <c r="B204" s="281" t="s">
        <v>112</v>
      </c>
      <c r="C204" s="271">
        <v>1323.65</v>
      </c>
      <c r="D204" s="272">
        <v>1320.2833333333335</v>
      </c>
      <c r="E204" s="272">
        <v>1312.0666666666671</v>
      </c>
      <c r="F204" s="272">
        <v>1300.4833333333336</v>
      </c>
      <c r="G204" s="272">
        <v>1292.2666666666671</v>
      </c>
      <c r="H204" s="272">
        <v>1331.866666666667</v>
      </c>
      <c r="I204" s="272">
        <v>1340.0833333333337</v>
      </c>
      <c r="J204" s="272">
        <v>1351.666666666667</v>
      </c>
      <c r="K204" s="271">
        <v>1328.5</v>
      </c>
      <c r="L204" s="271">
        <v>1308.7</v>
      </c>
      <c r="M204" s="271">
        <v>4.1772799999999997</v>
      </c>
      <c r="N204" s="1"/>
      <c r="O204" s="1"/>
    </row>
    <row r="205" spans="1:15" ht="12.75" customHeight="1">
      <c r="A205" s="30">
        <v>195</v>
      </c>
      <c r="B205" s="281" t="s">
        <v>378</v>
      </c>
      <c r="C205" s="271">
        <v>104.55</v>
      </c>
      <c r="D205" s="272">
        <v>104.8</v>
      </c>
      <c r="E205" s="272">
        <v>103.6</v>
      </c>
      <c r="F205" s="272">
        <v>102.64999999999999</v>
      </c>
      <c r="G205" s="272">
        <v>101.44999999999999</v>
      </c>
      <c r="H205" s="272">
        <v>105.75</v>
      </c>
      <c r="I205" s="272">
        <v>106.95000000000002</v>
      </c>
      <c r="J205" s="272">
        <v>107.9</v>
      </c>
      <c r="K205" s="271">
        <v>106</v>
      </c>
      <c r="L205" s="271">
        <v>103.85</v>
      </c>
      <c r="M205" s="271">
        <v>8.8207500000000003</v>
      </c>
      <c r="N205" s="1"/>
      <c r="O205" s="1"/>
    </row>
    <row r="206" spans="1:15" ht="12.75" customHeight="1">
      <c r="A206" s="30">
        <v>196</v>
      </c>
      <c r="B206" s="281" t="s">
        <v>118</v>
      </c>
      <c r="C206" s="271">
        <v>2826.75</v>
      </c>
      <c r="D206" s="272">
        <v>2828.2333333333336</v>
      </c>
      <c r="E206" s="272">
        <v>2815.5666666666671</v>
      </c>
      <c r="F206" s="272">
        <v>2804.3833333333337</v>
      </c>
      <c r="G206" s="272">
        <v>2791.7166666666672</v>
      </c>
      <c r="H206" s="272">
        <v>2839.416666666667</v>
      </c>
      <c r="I206" s="272">
        <v>2852.083333333333</v>
      </c>
      <c r="J206" s="272">
        <v>2863.2666666666669</v>
      </c>
      <c r="K206" s="271">
        <v>2840.9</v>
      </c>
      <c r="L206" s="271">
        <v>2817.05</v>
      </c>
      <c r="M206" s="271">
        <v>4.7537200000000004</v>
      </c>
      <c r="N206" s="1"/>
      <c r="O206" s="1"/>
    </row>
    <row r="207" spans="1:15" ht="12.75" customHeight="1">
      <c r="A207" s="30">
        <v>197</v>
      </c>
      <c r="B207" s="281" t="s">
        <v>787</v>
      </c>
      <c r="C207" s="271">
        <v>330.75</v>
      </c>
      <c r="D207" s="272">
        <v>332.59999999999997</v>
      </c>
      <c r="E207" s="272">
        <v>326.19999999999993</v>
      </c>
      <c r="F207" s="272">
        <v>321.64999999999998</v>
      </c>
      <c r="G207" s="272">
        <v>315.24999999999994</v>
      </c>
      <c r="H207" s="272">
        <v>337.14999999999992</v>
      </c>
      <c r="I207" s="272">
        <v>343.5499999999999</v>
      </c>
      <c r="J207" s="272">
        <v>348.09999999999991</v>
      </c>
      <c r="K207" s="271">
        <v>339</v>
      </c>
      <c r="L207" s="271">
        <v>328.05</v>
      </c>
      <c r="M207" s="271">
        <v>3.8667500000000001</v>
      </c>
      <c r="N207" s="1"/>
      <c r="O207" s="1"/>
    </row>
    <row r="208" spans="1:15" ht="12.75" customHeight="1">
      <c r="A208" s="30">
        <v>198</v>
      </c>
      <c r="B208" s="281" t="s">
        <v>120</v>
      </c>
      <c r="C208" s="271">
        <v>440.05</v>
      </c>
      <c r="D208" s="272">
        <v>440.5</v>
      </c>
      <c r="E208" s="272">
        <v>435.55</v>
      </c>
      <c r="F208" s="272">
        <v>431.05</v>
      </c>
      <c r="G208" s="272">
        <v>426.1</v>
      </c>
      <c r="H208" s="272">
        <v>445</v>
      </c>
      <c r="I208" s="272">
        <v>449.95000000000005</v>
      </c>
      <c r="J208" s="272">
        <v>454.45</v>
      </c>
      <c r="K208" s="271">
        <v>445.45</v>
      </c>
      <c r="L208" s="271">
        <v>436</v>
      </c>
      <c r="M208" s="271">
        <v>110.51127</v>
      </c>
      <c r="N208" s="1"/>
      <c r="O208" s="1"/>
    </row>
    <row r="209" spans="1:15" ht="12.75" customHeight="1">
      <c r="A209" s="30">
        <v>199</v>
      </c>
      <c r="B209" s="281" t="s">
        <v>797</v>
      </c>
      <c r="C209" s="271">
        <v>1572.35</v>
      </c>
      <c r="D209" s="272">
        <v>1583.3499999999997</v>
      </c>
      <c r="E209" s="272">
        <v>1545.3999999999994</v>
      </c>
      <c r="F209" s="272">
        <v>1518.4499999999998</v>
      </c>
      <c r="G209" s="272">
        <v>1480.4999999999995</v>
      </c>
      <c r="H209" s="272">
        <v>1610.2999999999993</v>
      </c>
      <c r="I209" s="272">
        <v>1648.2499999999995</v>
      </c>
      <c r="J209" s="272">
        <v>1675.1999999999991</v>
      </c>
      <c r="K209" s="271">
        <v>1621.3</v>
      </c>
      <c r="L209" s="271">
        <v>1556.4</v>
      </c>
      <c r="M209" s="271">
        <v>1.67675</v>
      </c>
      <c r="N209" s="1"/>
      <c r="O209" s="1"/>
    </row>
    <row r="210" spans="1:15" ht="12.75" customHeight="1">
      <c r="A210" s="30">
        <v>200</v>
      </c>
      <c r="B210" s="281" t="s">
        <v>260</v>
      </c>
      <c r="C210" s="271">
        <v>2273.25</v>
      </c>
      <c r="D210" s="272">
        <v>2261.4500000000003</v>
      </c>
      <c r="E210" s="272">
        <v>2233.9500000000007</v>
      </c>
      <c r="F210" s="272">
        <v>2194.6500000000005</v>
      </c>
      <c r="G210" s="272">
        <v>2167.150000000001</v>
      </c>
      <c r="H210" s="272">
        <v>2300.7500000000005</v>
      </c>
      <c r="I210" s="272">
        <v>2328.2499999999995</v>
      </c>
      <c r="J210" s="272">
        <v>2367.5500000000002</v>
      </c>
      <c r="K210" s="271">
        <v>2288.9499999999998</v>
      </c>
      <c r="L210" s="271">
        <v>2222.15</v>
      </c>
      <c r="M210" s="271">
        <v>17.240929999999999</v>
      </c>
      <c r="N210" s="1"/>
      <c r="O210" s="1"/>
    </row>
    <row r="211" spans="1:15" ht="12.75" customHeight="1">
      <c r="A211" s="30">
        <v>201</v>
      </c>
      <c r="B211" s="281" t="s">
        <v>379</v>
      </c>
      <c r="C211" s="271">
        <v>117.9</v>
      </c>
      <c r="D211" s="272">
        <v>117.66666666666667</v>
      </c>
      <c r="E211" s="272">
        <v>115.93333333333334</v>
      </c>
      <c r="F211" s="272">
        <v>113.96666666666667</v>
      </c>
      <c r="G211" s="272">
        <v>112.23333333333333</v>
      </c>
      <c r="H211" s="272">
        <v>119.63333333333334</v>
      </c>
      <c r="I211" s="272">
        <v>121.36666666666666</v>
      </c>
      <c r="J211" s="272">
        <v>123.33333333333334</v>
      </c>
      <c r="K211" s="271">
        <v>119.4</v>
      </c>
      <c r="L211" s="271">
        <v>115.7</v>
      </c>
      <c r="M211" s="271">
        <v>47.817360000000001</v>
      </c>
      <c r="N211" s="1"/>
      <c r="O211" s="1"/>
    </row>
    <row r="212" spans="1:15" ht="12.75" customHeight="1">
      <c r="A212" s="30">
        <v>202</v>
      </c>
      <c r="B212" s="281" t="s">
        <v>121</v>
      </c>
      <c r="C212" s="271">
        <v>241.45</v>
      </c>
      <c r="D212" s="272">
        <v>241.66666666666666</v>
      </c>
      <c r="E212" s="272">
        <v>240.33333333333331</v>
      </c>
      <c r="F212" s="272">
        <v>239.21666666666667</v>
      </c>
      <c r="G212" s="272">
        <v>237.88333333333333</v>
      </c>
      <c r="H212" s="272">
        <v>242.7833333333333</v>
      </c>
      <c r="I212" s="272">
        <v>244.11666666666662</v>
      </c>
      <c r="J212" s="272">
        <v>245.23333333333329</v>
      </c>
      <c r="K212" s="271">
        <v>243</v>
      </c>
      <c r="L212" s="271">
        <v>240.55</v>
      </c>
      <c r="M212" s="271">
        <v>28.015319999999999</v>
      </c>
      <c r="N212" s="1"/>
      <c r="O212" s="1"/>
    </row>
    <row r="213" spans="1:15" ht="12.75" customHeight="1">
      <c r="A213" s="30">
        <v>203</v>
      </c>
      <c r="B213" s="281" t="s">
        <v>122</v>
      </c>
      <c r="C213" s="271">
        <v>2571.5500000000002</v>
      </c>
      <c r="D213" s="272">
        <v>2582.75</v>
      </c>
      <c r="E213" s="272">
        <v>2550.8000000000002</v>
      </c>
      <c r="F213" s="272">
        <v>2530.0500000000002</v>
      </c>
      <c r="G213" s="272">
        <v>2498.1000000000004</v>
      </c>
      <c r="H213" s="272">
        <v>2603.5</v>
      </c>
      <c r="I213" s="272">
        <v>2635.45</v>
      </c>
      <c r="J213" s="272">
        <v>2656.2</v>
      </c>
      <c r="K213" s="271">
        <v>2614.6999999999998</v>
      </c>
      <c r="L213" s="271">
        <v>2562</v>
      </c>
      <c r="M213" s="271">
        <v>10.487909999999999</v>
      </c>
      <c r="N213" s="1"/>
      <c r="O213" s="1"/>
    </row>
    <row r="214" spans="1:15" ht="12.75" customHeight="1">
      <c r="A214" s="30">
        <v>204</v>
      </c>
      <c r="B214" s="281" t="s">
        <v>261</v>
      </c>
      <c r="C214" s="271">
        <v>285.14999999999998</v>
      </c>
      <c r="D214" s="272">
        <v>284.5333333333333</v>
      </c>
      <c r="E214" s="272">
        <v>282.61666666666662</v>
      </c>
      <c r="F214" s="272">
        <v>280.08333333333331</v>
      </c>
      <c r="G214" s="272">
        <v>278.16666666666663</v>
      </c>
      <c r="H214" s="272">
        <v>287.06666666666661</v>
      </c>
      <c r="I214" s="272">
        <v>288.98333333333335</v>
      </c>
      <c r="J214" s="272">
        <v>291.51666666666659</v>
      </c>
      <c r="K214" s="271">
        <v>286.45</v>
      </c>
      <c r="L214" s="271">
        <v>282</v>
      </c>
      <c r="M214" s="271">
        <v>6.3818999999999999</v>
      </c>
      <c r="N214" s="1"/>
      <c r="O214" s="1"/>
    </row>
    <row r="215" spans="1:15" ht="12.75" customHeight="1">
      <c r="A215" s="30">
        <v>205</v>
      </c>
      <c r="B215" s="281" t="s">
        <v>289</v>
      </c>
      <c r="C215" s="271">
        <v>3683.65</v>
      </c>
      <c r="D215" s="272">
        <v>3724.1833333333329</v>
      </c>
      <c r="E215" s="272">
        <v>3599.4666666666658</v>
      </c>
      <c r="F215" s="272">
        <v>3515.2833333333328</v>
      </c>
      <c r="G215" s="272">
        <v>3390.5666666666657</v>
      </c>
      <c r="H215" s="272">
        <v>3808.3666666666659</v>
      </c>
      <c r="I215" s="272">
        <v>3933.083333333333</v>
      </c>
      <c r="J215" s="272">
        <v>4017.266666666666</v>
      </c>
      <c r="K215" s="271">
        <v>3848.9</v>
      </c>
      <c r="L215" s="271">
        <v>3640</v>
      </c>
      <c r="M215" s="271">
        <v>2.0865800000000001</v>
      </c>
      <c r="N215" s="1"/>
      <c r="O215" s="1"/>
    </row>
    <row r="216" spans="1:15" ht="12.75" customHeight="1">
      <c r="A216" s="30">
        <v>206</v>
      </c>
      <c r="B216" s="281" t="s">
        <v>798</v>
      </c>
      <c r="C216" s="271">
        <v>965.2</v>
      </c>
      <c r="D216" s="272">
        <v>963.5</v>
      </c>
      <c r="E216" s="272">
        <v>950.5</v>
      </c>
      <c r="F216" s="272">
        <v>935.8</v>
      </c>
      <c r="G216" s="272">
        <v>922.8</v>
      </c>
      <c r="H216" s="272">
        <v>978.2</v>
      </c>
      <c r="I216" s="272">
        <v>991.2</v>
      </c>
      <c r="J216" s="272">
        <v>1005.9000000000001</v>
      </c>
      <c r="K216" s="271">
        <v>976.5</v>
      </c>
      <c r="L216" s="271">
        <v>948.8</v>
      </c>
      <c r="M216" s="271">
        <v>3.2069200000000002</v>
      </c>
      <c r="N216" s="1"/>
      <c r="O216" s="1"/>
    </row>
    <row r="217" spans="1:15" ht="12.75" customHeight="1">
      <c r="A217" s="30">
        <v>207</v>
      </c>
      <c r="B217" s="281" t="s">
        <v>380</v>
      </c>
      <c r="C217" s="271">
        <v>42753.85</v>
      </c>
      <c r="D217" s="272">
        <v>42725.933333333327</v>
      </c>
      <c r="E217" s="272">
        <v>42049.016666666656</v>
      </c>
      <c r="F217" s="272">
        <v>41344.183333333327</v>
      </c>
      <c r="G217" s="272">
        <v>40667.266666666656</v>
      </c>
      <c r="H217" s="272">
        <v>43430.766666666656</v>
      </c>
      <c r="I217" s="272">
        <v>44107.683333333327</v>
      </c>
      <c r="J217" s="272">
        <v>44812.516666666656</v>
      </c>
      <c r="K217" s="271">
        <v>43402.85</v>
      </c>
      <c r="L217" s="271">
        <v>42021.1</v>
      </c>
      <c r="M217" s="271">
        <v>3.6319999999999998E-2</v>
      </c>
      <c r="N217" s="1"/>
      <c r="O217" s="1"/>
    </row>
    <row r="218" spans="1:15" ht="12.75" customHeight="1">
      <c r="A218" s="30">
        <v>208</v>
      </c>
      <c r="B218" s="281" t="s">
        <v>381</v>
      </c>
      <c r="C218" s="271">
        <v>39.9</v>
      </c>
      <c r="D218" s="272">
        <v>40.1</v>
      </c>
      <c r="E218" s="272">
        <v>39.550000000000004</v>
      </c>
      <c r="F218" s="272">
        <v>39.200000000000003</v>
      </c>
      <c r="G218" s="272">
        <v>38.650000000000006</v>
      </c>
      <c r="H218" s="272">
        <v>40.450000000000003</v>
      </c>
      <c r="I218" s="272">
        <v>41</v>
      </c>
      <c r="J218" s="272">
        <v>41.35</v>
      </c>
      <c r="K218" s="271">
        <v>40.65</v>
      </c>
      <c r="L218" s="271">
        <v>39.75</v>
      </c>
      <c r="M218" s="271">
        <v>23.0183</v>
      </c>
      <c r="N218" s="1"/>
      <c r="O218" s="1"/>
    </row>
    <row r="219" spans="1:15" ht="12.75" customHeight="1">
      <c r="A219" s="30">
        <v>209</v>
      </c>
      <c r="B219" s="281" t="s">
        <v>114</v>
      </c>
      <c r="C219" s="271">
        <v>2396.6999999999998</v>
      </c>
      <c r="D219" s="272">
        <v>2410.7333333333331</v>
      </c>
      <c r="E219" s="272">
        <v>2376.4666666666662</v>
      </c>
      <c r="F219" s="272">
        <v>2356.2333333333331</v>
      </c>
      <c r="G219" s="272">
        <v>2321.9666666666662</v>
      </c>
      <c r="H219" s="272">
        <v>2430.9666666666662</v>
      </c>
      <c r="I219" s="272">
        <v>2465.2333333333336</v>
      </c>
      <c r="J219" s="272">
        <v>2485.4666666666662</v>
      </c>
      <c r="K219" s="271">
        <v>2445</v>
      </c>
      <c r="L219" s="271">
        <v>2390.5</v>
      </c>
      <c r="M219" s="271">
        <v>24.617380000000001</v>
      </c>
      <c r="N219" s="1"/>
      <c r="O219" s="1"/>
    </row>
    <row r="220" spans="1:15" ht="12.75" customHeight="1">
      <c r="A220" s="30">
        <v>210</v>
      </c>
      <c r="B220" s="281" t="s">
        <v>124</v>
      </c>
      <c r="C220" s="271">
        <v>870.85</v>
      </c>
      <c r="D220" s="272">
        <v>871.88333333333321</v>
      </c>
      <c r="E220" s="272">
        <v>866.26666666666642</v>
      </c>
      <c r="F220" s="272">
        <v>861.68333333333317</v>
      </c>
      <c r="G220" s="272">
        <v>856.06666666666638</v>
      </c>
      <c r="H220" s="272">
        <v>876.46666666666647</v>
      </c>
      <c r="I220" s="272">
        <v>882.08333333333326</v>
      </c>
      <c r="J220" s="272">
        <v>886.66666666666652</v>
      </c>
      <c r="K220" s="271">
        <v>877.5</v>
      </c>
      <c r="L220" s="271">
        <v>867.3</v>
      </c>
      <c r="M220" s="271">
        <v>59.767249999999997</v>
      </c>
      <c r="N220" s="1"/>
      <c r="O220" s="1"/>
    </row>
    <row r="221" spans="1:15" ht="12.75" customHeight="1">
      <c r="A221" s="30">
        <v>211</v>
      </c>
      <c r="B221" s="281" t="s">
        <v>125</v>
      </c>
      <c r="C221" s="271">
        <v>1260.05</v>
      </c>
      <c r="D221" s="272">
        <v>1268.2666666666667</v>
      </c>
      <c r="E221" s="272">
        <v>1246.7833333333333</v>
      </c>
      <c r="F221" s="272">
        <v>1233.5166666666667</v>
      </c>
      <c r="G221" s="272">
        <v>1212.0333333333333</v>
      </c>
      <c r="H221" s="272">
        <v>1281.5333333333333</v>
      </c>
      <c r="I221" s="272">
        <v>1303.0166666666664</v>
      </c>
      <c r="J221" s="272">
        <v>1316.2833333333333</v>
      </c>
      <c r="K221" s="271">
        <v>1289.75</v>
      </c>
      <c r="L221" s="271">
        <v>1255</v>
      </c>
      <c r="M221" s="271">
        <v>5.9566400000000002</v>
      </c>
      <c r="N221" s="1"/>
      <c r="O221" s="1"/>
    </row>
    <row r="222" spans="1:15" ht="12.75" customHeight="1">
      <c r="A222" s="30">
        <v>212</v>
      </c>
      <c r="B222" s="281" t="s">
        <v>126</v>
      </c>
      <c r="C222" s="271">
        <v>591.85</v>
      </c>
      <c r="D222" s="272">
        <v>594.4666666666667</v>
      </c>
      <c r="E222" s="272">
        <v>587.23333333333335</v>
      </c>
      <c r="F222" s="272">
        <v>582.61666666666667</v>
      </c>
      <c r="G222" s="272">
        <v>575.38333333333333</v>
      </c>
      <c r="H222" s="272">
        <v>599.08333333333337</v>
      </c>
      <c r="I222" s="272">
        <v>606.31666666666672</v>
      </c>
      <c r="J222" s="272">
        <v>610.93333333333339</v>
      </c>
      <c r="K222" s="271">
        <v>601.70000000000005</v>
      </c>
      <c r="L222" s="271">
        <v>589.85</v>
      </c>
      <c r="M222" s="271">
        <v>10.788550000000001</v>
      </c>
      <c r="N222" s="1"/>
      <c r="O222" s="1"/>
    </row>
    <row r="223" spans="1:15" ht="12.75" customHeight="1">
      <c r="A223" s="30">
        <v>213</v>
      </c>
      <c r="B223" s="281" t="s">
        <v>262</v>
      </c>
      <c r="C223" s="271">
        <v>500.95</v>
      </c>
      <c r="D223" s="272">
        <v>503.33333333333331</v>
      </c>
      <c r="E223" s="272">
        <v>495.71666666666664</v>
      </c>
      <c r="F223" s="272">
        <v>490.48333333333335</v>
      </c>
      <c r="G223" s="272">
        <v>482.86666666666667</v>
      </c>
      <c r="H223" s="272">
        <v>508.56666666666661</v>
      </c>
      <c r="I223" s="272">
        <v>516.18333333333328</v>
      </c>
      <c r="J223" s="272">
        <v>521.41666666666652</v>
      </c>
      <c r="K223" s="271">
        <v>510.95</v>
      </c>
      <c r="L223" s="271">
        <v>498.1</v>
      </c>
      <c r="M223" s="271">
        <v>2.1894200000000001</v>
      </c>
      <c r="N223" s="1"/>
      <c r="O223" s="1"/>
    </row>
    <row r="224" spans="1:15" ht="12.75" customHeight="1">
      <c r="A224" s="30">
        <v>214</v>
      </c>
      <c r="B224" s="281" t="s">
        <v>383</v>
      </c>
      <c r="C224" s="271">
        <v>45.75</v>
      </c>
      <c r="D224" s="272">
        <v>45.300000000000004</v>
      </c>
      <c r="E224" s="272">
        <v>44.20000000000001</v>
      </c>
      <c r="F224" s="272">
        <v>42.650000000000006</v>
      </c>
      <c r="G224" s="272">
        <v>41.550000000000011</v>
      </c>
      <c r="H224" s="272">
        <v>46.850000000000009</v>
      </c>
      <c r="I224" s="272">
        <v>47.95</v>
      </c>
      <c r="J224" s="272">
        <v>49.500000000000007</v>
      </c>
      <c r="K224" s="271">
        <v>46.4</v>
      </c>
      <c r="L224" s="271">
        <v>43.75</v>
      </c>
      <c r="M224" s="271">
        <v>492.47827999999998</v>
      </c>
      <c r="N224" s="1"/>
      <c r="O224" s="1"/>
    </row>
    <row r="225" spans="1:15" ht="12.75" customHeight="1">
      <c r="A225" s="30">
        <v>215</v>
      </c>
      <c r="B225" s="281" t="s">
        <v>128</v>
      </c>
      <c r="C225" s="271">
        <v>48.45</v>
      </c>
      <c r="D225" s="272">
        <v>48.916666666666664</v>
      </c>
      <c r="E225" s="272">
        <v>47.633333333333326</v>
      </c>
      <c r="F225" s="272">
        <v>46.816666666666663</v>
      </c>
      <c r="G225" s="272">
        <v>45.533333333333324</v>
      </c>
      <c r="H225" s="272">
        <v>49.733333333333327</v>
      </c>
      <c r="I225" s="272">
        <v>51.016666666666673</v>
      </c>
      <c r="J225" s="272">
        <v>51.833333333333329</v>
      </c>
      <c r="K225" s="271">
        <v>50.2</v>
      </c>
      <c r="L225" s="271">
        <v>48.1</v>
      </c>
      <c r="M225" s="271">
        <v>451.23077999999998</v>
      </c>
      <c r="N225" s="1"/>
      <c r="O225" s="1"/>
    </row>
    <row r="226" spans="1:15" ht="12.75" customHeight="1">
      <c r="A226" s="30">
        <v>216</v>
      </c>
      <c r="B226" s="281" t="s">
        <v>384</v>
      </c>
      <c r="C226" s="271">
        <v>66.55</v>
      </c>
      <c r="D226" s="272">
        <v>66.61666666666666</v>
      </c>
      <c r="E226" s="272">
        <v>65.533333333333317</v>
      </c>
      <c r="F226" s="272">
        <v>64.516666666666652</v>
      </c>
      <c r="G226" s="272">
        <v>63.433333333333309</v>
      </c>
      <c r="H226" s="272">
        <v>67.633333333333326</v>
      </c>
      <c r="I226" s="272">
        <v>68.716666666666669</v>
      </c>
      <c r="J226" s="272">
        <v>69.733333333333334</v>
      </c>
      <c r="K226" s="271">
        <v>67.7</v>
      </c>
      <c r="L226" s="271">
        <v>65.599999999999994</v>
      </c>
      <c r="M226" s="271">
        <v>69.568029999999993</v>
      </c>
      <c r="N226" s="1"/>
      <c r="O226" s="1"/>
    </row>
    <row r="227" spans="1:15" ht="12.75" customHeight="1">
      <c r="A227" s="30">
        <v>217</v>
      </c>
      <c r="B227" s="281" t="s">
        <v>385</v>
      </c>
      <c r="C227" s="271">
        <v>1038.9000000000001</v>
      </c>
      <c r="D227" s="272">
        <v>1044.9000000000001</v>
      </c>
      <c r="E227" s="272">
        <v>1030.9000000000001</v>
      </c>
      <c r="F227" s="272">
        <v>1022.9000000000001</v>
      </c>
      <c r="G227" s="272">
        <v>1008.9000000000001</v>
      </c>
      <c r="H227" s="272">
        <v>1052.9000000000001</v>
      </c>
      <c r="I227" s="272">
        <v>1066.9000000000001</v>
      </c>
      <c r="J227" s="272">
        <v>1074.9000000000001</v>
      </c>
      <c r="K227" s="271">
        <v>1058.9000000000001</v>
      </c>
      <c r="L227" s="271">
        <v>1036.9000000000001</v>
      </c>
      <c r="M227" s="271">
        <v>4.7460000000000002E-2</v>
      </c>
      <c r="N227" s="1"/>
      <c r="O227" s="1"/>
    </row>
    <row r="228" spans="1:15" ht="12.75" customHeight="1">
      <c r="A228" s="30">
        <v>218</v>
      </c>
      <c r="B228" s="281" t="s">
        <v>386</v>
      </c>
      <c r="C228" s="271">
        <v>346.45</v>
      </c>
      <c r="D228" s="272">
        <v>344.79999999999995</v>
      </c>
      <c r="E228" s="272">
        <v>338.69999999999993</v>
      </c>
      <c r="F228" s="272">
        <v>330.95</v>
      </c>
      <c r="G228" s="272">
        <v>324.84999999999997</v>
      </c>
      <c r="H228" s="272">
        <v>352.5499999999999</v>
      </c>
      <c r="I228" s="272">
        <v>358.64999999999992</v>
      </c>
      <c r="J228" s="272">
        <v>366.39999999999986</v>
      </c>
      <c r="K228" s="271">
        <v>350.9</v>
      </c>
      <c r="L228" s="271">
        <v>337.05</v>
      </c>
      <c r="M228" s="271">
        <v>11.554119999999999</v>
      </c>
      <c r="N228" s="1"/>
      <c r="O228" s="1"/>
    </row>
    <row r="229" spans="1:15" ht="12.75" customHeight="1">
      <c r="A229" s="30">
        <v>219</v>
      </c>
      <c r="B229" s="281" t="s">
        <v>387</v>
      </c>
      <c r="C229" s="271">
        <v>1667.3</v>
      </c>
      <c r="D229" s="272">
        <v>1662.6166666666668</v>
      </c>
      <c r="E229" s="272">
        <v>1652.7833333333335</v>
      </c>
      <c r="F229" s="272">
        <v>1638.2666666666667</v>
      </c>
      <c r="G229" s="272">
        <v>1628.4333333333334</v>
      </c>
      <c r="H229" s="272">
        <v>1677.1333333333337</v>
      </c>
      <c r="I229" s="272">
        <v>1686.9666666666667</v>
      </c>
      <c r="J229" s="272">
        <v>1701.4833333333338</v>
      </c>
      <c r="K229" s="271">
        <v>1672.45</v>
      </c>
      <c r="L229" s="271">
        <v>1648.1</v>
      </c>
      <c r="M229" s="271">
        <v>0.1908</v>
      </c>
      <c r="N229" s="1"/>
      <c r="O229" s="1"/>
    </row>
    <row r="230" spans="1:15" ht="12.75" customHeight="1">
      <c r="A230" s="30">
        <v>220</v>
      </c>
      <c r="B230" s="281" t="s">
        <v>388</v>
      </c>
      <c r="C230" s="271">
        <v>242.15</v>
      </c>
      <c r="D230" s="272">
        <v>243.71666666666667</v>
      </c>
      <c r="E230" s="272">
        <v>239.03333333333333</v>
      </c>
      <c r="F230" s="272">
        <v>235.91666666666666</v>
      </c>
      <c r="G230" s="272">
        <v>231.23333333333332</v>
      </c>
      <c r="H230" s="272">
        <v>246.83333333333334</v>
      </c>
      <c r="I230" s="272">
        <v>251.51666666666668</v>
      </c>
      <c r="J230" s="272">
        <v>254.63333333333335</v>
      </c>
      <c r="K230" s="271">
        <v>248.4</v>
      </c>
      <c r="L230" s="271">
        <v>240.6</v>
      </c>
      <c r="M230" s="271">
        <v>10.81987</v>
      </c>
      <c r="N230" s="1"/>
      <c r="O230" s="1"/>
    </row>
    <row r="231" spans="1:15" ht="12.75" customHeight="1">
      <c r="A231" s="30">
        <v>221</v>
      </c>
      <c r="B231" s="281" t="s">
        <v>389</v>
      </c>
      <c r="C231" s="271">
        <v>40.299999999999997</v>
      </c>
      <c r="D231" s="272">
        <v>40.383333333333333</v>
      </c>
      <c r="E231" s="272">
        <v>40.016666666666666</v>
      </c>
      <c r="F231" s="272">
        <v>39.733333333333334</v>
      </c>
      <c r="G231" s="272">
        <v>39.366666666666667</v>
      </c>
      <c r="H231" s="272">
        <v>40.666666666666664</v>
      </c>
      <c r="I231" s="272">
        <v>41.033333333333324</v>
      </c>
      <c r="J231" s="272">
        <v>41.316666666666663</v>
      </c>
      <c r="K231" s="271">
        <v>40.75</v>
      </c>
      <c r="L231" s="271">
        <v>40.1</v>
      </c>
      <c r="M231" s="271">
        <v>6.9114300000000002</v>
      </c>
      <c r="N231" s="1"/>
      <c r="O231" s="1"/>
    </row>
    <row r="232" spans="1:15" ht="12.75" customHeight="1">
      <c r="A232" s="30">
        <v>222</v>
      </c>
      <c r="B232" s="281" t="s">
        <v>137</v>
      </c>
      <c r="C232" s="271">
        <v>312.89999999999998</v>
      </c>
      <c r="D232" s="272">
        <v>313.43333333333334</v>
      </c>
      <c r="E232" s="272">
        <v>311.4666666666667</v>
      </c>
      <c r="F232" s="272">
        <v>310.03333333333336</v>
      </c>
      <c r="G232" s="272">
        <v>308.06666666666672</v>
      </c>
      <c r="H232" s="272">
        <v>314.86666666666667</v>
      </c>
      <c r="I232" s="272">
        <v>316.83333333333326</v>
      </c>
      <c r="J232" s="272">
        <v>318.26666666666665</v>
      </c>
      <c r="K232" s="271">
        <v>315.39999999999998</v>
      </c>
      <c r="L232" s="271">
        <v>312</v>
      </c>
      <c r="M232" s="271">
        <v>69.565880000000007</v>
      </c>
      <c r="N232" s="1"/>
      <c r="O232" s="1"/>
    </row>
    <row r="233" spans="1:15" ht="12.75" customHeight="1">
      <c r="A233" s="30">
        <v>223</v>
      </c>
      <c r="B233" s="281" t="s">
        <v>390</v>
      </c>
      <c r="C233" s="271">
        <v>114.05</v>
      </c>
      <c r="D233" s="272">
        <v>114.66666666666667</v>
      </c>
      <c r="E233" s="272">
        <v>112.83333333333334</v>
      </c>
      <c r="F233" s="272">
        <v>111.61666666666667</v>
      </c>
      <c r="G233" s="272">
        <v>109.78333333333335</v>
      </c>
      <c r="H233" s="272">
        <v>115.88333333333334</v>
      </c>
      <c r="I233" s="272">
        <v>117.71666666666668</v>
      </c>
      <c r="J233" s="272">
        <v>118.93333333333334</v>
      </c>
      <c r="K233" s="271">
        <v>116.5</v>
      </c>
      <c r="L233" s="271">
        <v>113.45</v>
      </c>
      <c r="M233" s="271">
        <v>3.7643300000000002</v>
      </c>
      <c r="N233" s="1"/>
      <c r="O233" s="1"/>
    </row>
    <row r="234" spans="1:15" ht="12.75" customHeight="1">
      <c r="A234" s="30">
        <v>224</v>
      </c>
      <c r="B234" s="281" t="s">
        <v>391</v>
      </c>
      <c r="C234" s="271">
        <v>209.95</v>
      </c>
      <c r="D234" s="272">
        <v>209.13333333333333</v>
      </c>
      <c r="E234" s="272">
        <v>207.06666666666666</v>
      </c>
      <c r="F234" s="272">
        <v>204.18333333333334</v>
      </c>
      <c r="G234" s="272">
        <v>202.11666666666667</v>
      </c>
      <c r="H234" s="272">
        <v>212.01666666666665</v>
      </c>
      <c r="I234" s="272">
        <v>214.08333333333331</v>
      </c>
      <c r="J234" s="272">
        <v>216.96666666666664</v>
      </c>
      <c r="K234" s="271">
        <v>211.2</v>
      </c>
      <c r="L234" s="271">
        <v>206.25</v>
      </c>
      <c r="M234" s="271">
        <v>25.089089999999999</v>
      </c>
      <c r="N234" s="1"/>
      <c r="O234" s="1"/>
    </row>
    <row r="235" spans="1:15" ht="12.75" customHeight="1">
      <c r="A235" s="30">
        <v>225</v>
      </c>
      <c r="B235" s="281" t="s">
        <v>123</v>
      </c>
      <c r="C235" s="271">
        <v>136.85</v>
      </c>
      <c r="D235" s="272">
        <v>136.98333333333335</v>
      </c>
      <c r="E235" s="272">
        <v>134.2166666666667</v>
      </c>
      <c r="F235" s="272">
        <v>131.58333333333334</v>
      </c>
      <c r="G235" s="272">
        <v>128.81666666666669</v>
      </c>
      <c r="H235" s="272">
        <v>139.6166666666667</v>
      </c>
      <c r="I235" s="272">
        <v>142.38333333333335</v>
      </c>
      <c r="J235" s="272">
        <v>145.01666666666671</v>
      </c>
      <c r="K235" s="271">
        <v>139.75</v>
      </c>
      <c r="L235" s="271">
        <v>134.35</v>
      </c>
      <c r="M235" s="271">
        <v>138.15476000000001</v>
      </c>
      <c r="N235" s="1"/>
      <c r="O235" s="1"/>
    </row>
    <row r="236" spans="1:15" ht="12.75" customHeight="1">
      <c r="A236" s="30">
        <v>226</v>
      </c>
      <c r="B236" s="281" t="s">
        <v>392</v>
      </c>
      <c r="C236" s="271">
        <v>84.95</v>
      </c>
      <c r="D236" s="272">
        <v>85.283333333333331</v>
      </c>
      <c r="E236" s="272">
        <v>83.316666666666663</v>
      </c>
      <c r="F236" s="272">
        <v>81.683333333333337</v>
      </c>
      <c r="G236" s="272">
        <v>79.716666666666669</v>
      </c>
      <c r="H236" s="272">
        <v>86.916666666666657</v>
      </c>
      <c r="I236" s="272">
        <v>88.883333333333326</v>
      </c>
      <c r="J236" s="272">
        <v>90.516666666666652</v>
      </c>
      <c r="K236" s="271">
        <v>87.25</v>
      </c>
      <c r="L236" s="271">
        <v>83.65</v>
      </c>
      <c r="M236" s="271">
        <v>90.024760000000001</v>
      </c>
      <c r="N236" s="1"/>
      <c r="O236" s="1"/>
    </row>
    <row r="237" spans="1:15" ht="12.75" customHeight="1">
      <c r="A237" s="30">
        <v>227</v>
      </c>
      <c r="B237" s="281" t="s">
        <v>263</v>
      </c>
      <c r="C237" s="271">
        <v>4376.3999999999996</v>
      </c>
      <c r="D237" s="272">
        <v>4363.8</v>
      </c>
      <c r="E237" s="272">
        <v>4307.6000000000004</v>
      </c>
      <c r="F237" s="272">
        <v>4238.8</v>
      </c>
      <c r="G237" s="272">
        <v>4182.6000000000004</v>
      </c>
      <c r="H237" s="272">
        <v>4432.6000000000004</v>
      </c>
      <c r="I237" s="272">
        <v>4488.7999999999993</v>
      </c>
      <c r="J237" s="272">
        <v>4557.6000000000004</v>
      </c>
      <c r="K237" s="271">
        <v>4420</v>
      </c>
      <c r="L237" s="271">
        <v>4295</v>
      </c>
      <c r="M237" s="271">
        <v>1.21411</v>
      </c>
      <c r="N237" s="1"/>
      <c r="O237" s="1"/>
    </row>
    <row r="238" spans="1:15" ht="12.75" customHeight="1">
      <c r="A238" s="30">
        <v>228</v>
      </c>
      <c r="B238" s="281" t="s">
        <v>393</v>
      </c>
      <c r="C238" s="271">
        <v>193.35</v>
      </c>
      <c r="D238" s="272">
        <v>193.23333333333335</v>
      </c>
      <c r="E238" s="272">
        <v>189.56666666666669</v>
      </c>
      <c r="F238" s="272">
        <v>185.78333333333333</v>
      </c>
      <c r="G238" s="272">
        <v>182.11666666666667</v>
      </c>
      <c r="H238" s="272">
        <v>197.01666666666671</v>
      </c>
      <c r="I238" s="272">
        <v>200.68333333333334</v>
      </c>
      <c r="J238" s="272">
        <v>204.46666666666673</v>
      </c>
      <c r="K238" s="271">
        <v>196.9</v>
      </c>
      <c r="L238" s="271">
        <v>189.45</v>
      </c>
      <c r="M238" s="271">
        <v>36.193869999999997</v>
      </c>
      <c r="N238" s="1"/>
      <c r="O238" s="1"/>
    </row>
    <row r="239" spans="1:15" ht="12.75" customHeight="1">
      <c r="A239" s="30">
        <v>229</v>
      </c>
      <c r="B239" s="281" t="s">
        <v>394</v>
      </c>
      <c r="C239" s="271">
        <v>159.44999999999999</v>
      </c>
      <c r="D239" s="272">
        <v>160.23333333333332</v>
      </c>
      <c r="E239" s="272">
        <v>158.16666666666663</v>
      </c>
      <c r="F239" s="272">
        <v>156.8833333333333</v>
      </c>
      <c r="G239" s="272">
        <v>154.81666666666661</v>
      </c>
      <c r="H239" s="272">
        <v>161.51666666666665</v>
      </c>
      <c r="I239" s="272">
        <v>163.58333333333331</v>
      </c>
      <c r="J239" s="272">
        <v>164.86666666666667</v>
      </c>
      <c r="K239" s="271">
        <v>162.30000000000001</v>
      </c>
      <c r="L239" s="271">
        <v>158.94999999999999</v>
      </c>
      <c r="M239" s="271">
        <v>60.659730000000003</v>
      </c>
      <c r="N239" s="1"/>
      <c r="O239" s="1"/>
    </row>
    <row r="240" spans="1:15" ht="12.75" customHeight="1">
      <c r="A240" s="30">
        <v>230</v>
      </c>
      <c r="B240" s="281" t="s">
        <v>130</v>
      </c>
      <c r="C240" s="271">
        <v>280.85000000000002</v>
      </c>
      <c r="D240" s="272">
        <v>279.28333333333336</v>
      </c>
      <c r="E240" s="272">
        <v>276.56666666666672</v>
      </c>
      <c r="F240" s="272">
        <v>272.28333333333336</v>
      </c>
      <c r="G240" s="272">
        <v>269.56666666666672</v>
      </c>
      <c r="H240" s="272">
        <v>283.56666666666672</v>
      </c>
      <c r="I240" s="272">
        <v>286.2833333333333</v>
      </c>
      <c r="J240" s="272">
        <v>290.56666666666672</v>
      </c>
      <c r="K240" s="271">
        <v>282</v>
      </c>
      <c r="L240" s="271">
        <v>275</v>
      </c>
      <c r="M240" s="271">
        <v>53.890309999999999</v>
      </c>
      <c r="N240" s="1"/>
      <c r="O240" s="1"/>
    </row>
    <row r="241" spans="1:15" ht="12.75" customHeight="1">
      <c r="A241" s="30">
        <v>231</v>
      </c>
      <c r="B241" s="281" t="s">
        <v>135</v>
      </c>
      <c r="C241" s="271">
        <v>71.900000000000006</v>
      </c>
      <c r="D241" s="272">
        <v>71.966666666666654</v>
      </c>
      <c r="E241" s="272">
        <v>71.633333333333312</v>
      </c>
      <c r="F241" s="272">
        <v>71.36666666666666</v>
      </c>
      <c r="G241" s="272">
        <v>71.033333333333317</v>
      </c>
      <c r="H241" s="272">
        <v>72.233333333333306</v>
      </c>
      <c r="I241" s="272">
        <v>72.566666666666649</v>
      </c>
      <c r="J241" s="272">
        <v>72.8333333333333</v>
      </c>
      <c r="K241" s="271">
        <v>72.3</v>
      </c>
      <c r="L241" s="271">
        <v>71.7</v>
      </c>
      <c r="M241" s="271">
        <v>105.46886000000001</v>
      </c>
      <c r="N241" s="1"/>
      <c r="O241" s="1"/>
    </row>
    <row r="242" spans="1:15" ht="12.75" customHeight="1">
      <c r="A242" s="30">
        <v>232</v>
      </c>
      <c r="B242" s="281" t="s">
        <v>395</v>
      </c>
      <c r="C242" s="271">
        <v>17.850000000000001</v>
      </c>
      <c r="D242" s="272">
        <v>17.966666666666669</v>
      </c>
      <c r="E242" s="272">
        <v>17.583333333333336</v>
      </c>
      <c r="F242" s="272">
        <v>17.316666666666666</v>
      </c>
      <c r="G242" s="272">
        <v>16.933333333333334</v>
      </c>
      <c r="H242" s="272">
        <v>18.233333333333338</v>
      </c>
      <c r="I242" s="272">
        <v>18.616666666666671</v>
      </c>
      <c r="J242" s="272">
        <v>18.88333333333334</v>
      </c>
      <c r="K242" s="271">
        <v>18.350000000000001</v>
      </c>
      <c r="L242" s="271">
        <v>17.7</v>
      </c>
      <c r="M242" s="271">
        <v>50.790410000000001</v>
      </c>
      <c r="N242" s="1"/>
      <c r="O242" s="1"/>
    </row>
    <row r="243" spans="1:15" ht="12.75" customHeight="1">
      <c r="A243" s="30">
        <v>233</v>
      </c>
      <c r="B243" s="281" t="s">
        <v>136</v>
      </c>
      <c r="C243" s="271">
        <v>718.65</v>
      </c>
      <c r="D243" s="272">
        <v>720.83333333333337</v>
      </c>
      <c r="E243" s="272">
        <v>713.91666666666674</v>
      </c>
      <c r="F243" s="272">
        <v>709.18333333333339</v>
      </c>
      <c r="G243" s="272">
        <v>702.26666666666677</v>
      </c>
      <c r="H243" s="272">
        <v>725.56666666666672</v>
      </c>
      <c r="I243" s="272">
        <v>732.48333333333346</v>
      </c>
      <c r="J243" s="272">
        <v>737.2166666666667</v>
      </c>
      <c r="K243" s="271">
        <v>727.75</v>
      </c>
      <c r="L243" s="271">
        <v>716.1</v>
      </c>
      <c r="M243" s="271">
        <v>19.968389999999999</v>
      </c>
      <c r="N243" s="1"/>
      <c r="O243" s="1"/>
    </row>
    <row r="244" spans="1:15" ht="12.75" customHeight="1">
      <c r="A244" s="30">
        <v>234</v>
      </c>
      <c r="B244" s="281" t="s">
        <v>792</v>
      </c>
      <c r="C244" s="271">
        <v>21.25</v>
      </c>
      <c r="D244" s="272">
        <v>21.316666666666666</v>
      </c>
      <c r="E244" s="272">
        <v>21.133333333333333</v>
      </c>
      <c r="F244" s="272">
        <v>21.016666666666666</v>
      </c>
      <c r="G244" s="272">
        <v>20.833333333333332</v>
      </c>
      <c r="H244" s="272">
        <v>21.433333333333334</v>
      </c>
      <c r="I244" s="272">
        <v>21.616666666666664</v>
      </c>
      <c r="J244" s="272">
        <v>21.733333333333334</v>
      </c>
      <c r="K244" s="271">
        <v>21.5</v>
      </c>
      <c r="L244" s="271">
        <v>21.2</v>
      </c>
      <c r="M244" s="271">
        <v>40.509900000000002</v>
      </c>
      <c r="N244" s="1"/>
      <c r="O244" s="1"/>
    </row>
    <row r="245" spans="1:15" ht="12.75" customHeight="1">
      <c r="A245" s="30">
        <v>235</v>
      </c>
      <c r="B245" s="281" t="s">
        <v>799</v>
      </c>
      <c r="C245" s="271">
        <v>1670.4</v>
      </c>
      <c r="D245" s="272">
        <v>1686.6333333333334</v>
      </c>
      <c r="E245" s="272">
        <v>1641.3166666666668</v>
      </c>
      <c r="F245" s="272">
        <v>1612.2333333333333</v>
      </c>
      <c r="G245" s="272">
        <v>1566.9166666666667</v>
      </c>
      <c r="H245" s="272">
        <v>1715.7166666666669</v>
      </c>
      <c r="I245" s="272">
        <v>1761.0333333333335</v>
      </c>
      <c r="J245" s="272">
        <v>1790.116666666667</v>
      </c>
      <c r="K245" s="271">
        <v>1731.95</v>
      </c>
      <c r="L245" s="271">
        <v>1657.55</v>
      </c>
      <c r="M245" s="271">
        <v>1.0880099999999999</v>
      </c>
      <c r="N245" s="1"/>
      <c r="O245" s="1"/>
    </row>
    <row r="246" spans="1:15" ht="12.75" customHeight="1">
      <c r="A246" s="30">
        <v>236</v>
      </c>
      <c r="B246" s="281" t="s">
        <v>396</v>
      </c>
      <c r="C246" s="271">
        <v>162.44999999999999</v>
      </c>
      <c r="D246" s="272">
        <v>158.43333333333331</v>
      </c>
      <c r="E246" s="272">
        <v>152.26666666666662</v>
      </c>
      <c r="F246" s="272">
        <v>142.08333333333331</v>
      </c>
      <c r="G246" s="272">
        <v>135.91666666666663</v>
      </c>
      <c r="H246" s="272">
        <v>168.61666666666662</v>
      </c>
      <c r="I246" s="272">
        <v>174.7833333333333</v>
      </c>
      <c r="J246" s="272">
        <v>184.96666666666661</v>
      </c>
      <c r="K246" s="271">
        <v>164.6</v>
      </c>
      <c r="L246" s="271">
        <v>148.25</v>
      </c>
      <c r="M246" s="271">
        <v>27.07161</v>
      </c>
      <c r="N246" s="1"/>
      <c r="O246" s="1"/>
    </row>
    <row r="247" spans="1:15" ht="12.75" customHeight="1">
      <c r="A247" s="30">
        <v>237</v>
      </c>
      <c r="B247" s="281" t="s">
        <v>397</v>
      </c>
      <c r="C247" s="271">
        <v>357.55</v>
      </c>
      <c r="D247" s="272">
        <v>358.51666666666665</v>
      </c>
      <c r="E247" s="272">
        <v>353.58333333333331</v>
      </c>
      <c r="F247" s="272">
        <v>349.61666666666667</v>
      </c>
      <c r="G247" s="272">
        <v>344.68333333333334</v>
      </c>
      <c r="H247" s="272">
        <v>362.48333333333329</v>
      </c>
      <c r="I247" s="272">
        <v>367.41666666666669</v>
      </c>
      <c r="J247" s="272">
        <v>371.38333333333327</v>
      </c>
      <c r="K247" s="271">
        <v>363.45</v>
      </c>
      <c r="L247" s="271">
        <v>354.55</v>
      </c>
      <c r="M247" s="271">
        <v>0.43553999999999998</v>
      </c>
      <c r="N247" s="1"/>
      <c r="O247" s="1"/>
    </row>
    <row r="248" spans="1:15" ht="12.75" customHeight="1">
      <c r="A248" s="30">
        <v>238</v>
      </c>
      <c r="B248" s="281" t="s">
        <v>129</v>
      </c>
      <c r="C248" s="271">
        <v>418.5</v>
      </c>
      <c r="D248" s="272">
        <v>419.18333333333334</v>
      </c>
      <c r="E248" s="272">
        <v>416.36666666666667</v>
      </c>
      <c r="F248" s="272">
        <v>414.23333333333335</v>
      </c>
      <c r="G248" s="272">
        <v>411.41666666666669</v>
      </c>
      <c r="H248" s="272">
        <v>421.31666666666666</v>
      </c>
      <c r="I248" s="272">
        <v>424.13333333333338</v>
      </c>
      <c r="J248" s="272">
        <v>426.26666666666665</v>
      </c>
      <c r="K248" s="271">
        <v>422</v>
      </c>
      <c r="L248" s="271">
        <v>417.05</v>
      </c>
      <c r="M248" s="271">
        <v>9.3570200000000003</v>
      </c>
      <c r="N248" s="1"/>
      <c r="O248" s="1"/>
    </row>
    <row r="249" spans="1:15" ht="12.75" customHeight="1">
      <c r="A249" s="30">
        <v>239</v>
      </c>
      <c r="B249" s="281" t="s">
        <v>133</v>
      </c>
      <c r="C249" s="271">
        <v>200.8</v>
      </c>
      <c r="D249" s="272">
        <v>200.70000000000002</v>
      </c>
      <c r="E249" s="272">
        <v>199.40000000000003</v>
      </c>
      <c r="F249" s="272">
        <v>198.00000000000003</v>
      </c>
      <c r="G249" s="272">
        <v>196.70000000000005</v>
      </c>
      <c r="H249" s="272">
        <v>202.10000000000002</v>
      </c>
      <c r="I249" s="272">
        <v>203.40000000000003</v>
      </c>
      <c r="J249" s="272">
        <v>204.8</v>
      </c>
      <c r="K249" s="271">
        <v>202</v>
      </c>
      <c r="L249" s="271">
        <v>199.3</v>
      </c>
      <c r="M249" s="271">
        <v>33.381039999999999</v>
      </c>
      <c r="N249" s="1"/>
      <c r="O249" s="1"/>
    </row>
    <row r="250" spans="1:15" ht="12.75" customHeight="1">
      <c r="A250" s="30">
        <v>240</v>
      </c>
      <c r="B250" s="281" t="s">
        <v>132</v>
      </c>
      <c r="C250" s="271">
        <v>1069.75</v>
      </c>
      <c r="D250" s="272">
        <v>1078.7</v>
      </c>
      <c r="E250" s="272">
        <v>1055.7</v>
      </c>
      <c r="F250" s="272">
        <v>1041.6500000000001</v>
      </c>
      <c r="G250" s="272">
        <v>1018.6500000000001</v>
      </c>
      <c r="H250" s="272">
        <v>1092.75</v>
      </c>
      <c r="I250" s="272">
        <v>1115.75</v>
      </c>
      <c r="J250" s="272">
        <v>1129.8</v>
      </c>
      <c r="K250" s="271">
        <v>1101.7</v>
      </c>
      <c r="L250" s="271">
        <v>1064.6500000000001</v>
      </c>
      <c r="M250" s="271">
        <v>36.625480000000003</v>
      </c>
      <c r="N250" s="1"/>
      <c r="O250" s="1"/>
    </row>
    <row r="251" spans="1:15" ht="12.75" customHeight="1">
      <c r="A251" s="30">
        <v>241</v>
      </c>
      <c r="B251" s="281" t="s">
        <v>398</v>
      </c>
      <c r="C251" s="271">
        <v>16</v>
      </c>
      <c r="D251" s="272">
        <v>16.266666666666666</v>
      </c>
      <c r="E251" s="272">
        <v>15.633333333333333</v>
      </c>
      <c r="F251" s="272">
        <v>15.266666666666667</v>
      </c>
      <c r="G251" s="272">
        <v>14.633333333333335</v>
      </c>
      <c r="H251" s="272">
        <v>16.633333333333333</v>
      </c>
      <c r="I251" s="272">
        <v>17.266666666666666</v>
      </c>
      <c r="J251" s="272">
        <v>17.633333333333329</v>
      </c>
      <c r="K251" s="271">
        <v>16.899999999999999</v>
      </c>
      <c r="L251" s="271">
        <v>15.9</v>
      </c>
      <c r="M251" s="271">
        <v>77.764859999999999</v>
      </c>
      <c r="N251" s="1"/>
      <c r="O251" s="1"/>
    </row>
    <row r="252" spans="1:15" ht="12.75" customHeight="1">
      <c r="A252" s="30">
        <v>242</v>
      </c>
      <c r="B252" s="281" t="s">
        <v>164</v>
      </c>
      <c r="C252" s="271">
        <v>4436.45</v>
      </c>
      <c r="D252" s="272">
        <v>4494.4666666666662</v>
      </c>
      <c r="E252" s="272">
        <v>4364.0333333333328</v>
      </c>
      <c r="F252" s="272">
        <v>4291.6166666666668</v>
      </c>
      <c r="G252" s="272">
        <v>4161.1833333333334</v>
      </c>
      <c r="H252" s="272">
        <v>4566.8833333333323</v>
      </c>
      <c r="I252" s="272">
        <v>4697.3166666666648</v>
      </c>
      <c r="J252" s="272">
        <v>4769.7333333333318</v>
      </c>
      <c r="K252" s="271">
        <v>4624.8999999999996</v>
      </c>
      <c r="L252" s="271">
        <v>4422.05</v>
      </c>
      <c r="M252" s="271">
        <v>6.2570100000000002</v>
      </c>
      <c r="N252" s="1"/>
      <c r="O252" s="1"/>
    </row>
    <row r="253" spans="1:15" ht="12.75" customHeight="1">
      <c r="A253" s="30">
        <v>243</v>
      </c>
      <c r="B253" s="281" t="s">
        <v>134</v>
      </c>
      <c r="C253" s="271">
        <v>1521.55</v>
      </c>
      <c r="D253" s="272">
        <v>1527.9833333333333</v>
      </c>
      <c r="E253" s="272">
        <v>1511.0166666666667</v>
      </c>
      <c r="F253" s="272">
        <v>1500.4833333333333</v>
      </c>
      <c r="G253" s="272">
        <v>1483.5166666666667</v>
      </c>
      <c r="H253" s="272">
        <v>1538.5166666666667</v>
      </c>
      <c r="I253" s="272">
        <v>1555.4833333333333</v>
      </c>
      <c r="J253" s="272">
        <v>1566.0166666666667</v>
      </c>
      <c r="K253" s="271">
        <v>1544.95</v>
      </c>
      <c r="L253" s="271">
        <v>1517.45</v>
      </c>
      <c r="M253" s="271">
        <v>30.791360000000001</v>
      </c>
      <c r="N253" s="1"/>
      <c r="O253" s="1"/>
    </row>
    <row r="254" spans="1:15" ht="12.75" customHeight="1">
      <c r="A254" s="30">
        <v>244</v>
      </c>
      <c r="B254" s="281" t="s">
        <v>399</v>
      </c>
      <c r="C254" s="271">
        <v>510.65</v>
      </c>
      <c r="D254" s="272">
        <v>510.31666666666661</v>
      </c>
      <c r="E254" s="272">
        <v>504.68333333333317</v>
      </c>
      <c r="F254" s="272">
        <v>498.71666666666658</v>
      </c>
      <c r="G254" s="272">
        <v>493.08333333333314</v>
      </c>
      <c r="H254" s="272">
        <v>516.28333333333319</v>
      </c>
      <c r="I254" s="272">
        <v>521.91666666666663</v>
      </c>
      <c r="J254" s="272">
        <v>527.88333333333321</v>
      </c>
      <c r="K254" s="271">
        <v>515.95000000000005</v>
      </c>
      <c r="L254" s="271">
        <v>504.35</v>
      </c>
      <c r="M254" s="271">
        <v>3.8106100000000001</v>
      </c>
      <c r="N254" s="1"/>
      <c r="O254" s="1"/>
    </row>
    <row r="255" spans="1:15" ht="12.75" customHeight="1">
      <c r="A255" s="30">
        <v>245</v>
      </c>
      <c r="B255" s="281" t="s">
        <v>400</v>
      </c>
      <c r="C255" s="271">
        <v>587.15</v>
      </c>
      <c r="D255" s="272">
        <v>590.18333333333328</v>
      </c>
      <c r="E255" s="272">
        <v>582.26666666666654</v>
      </c>
      <c r="F255" s="272">
        <v>577.38333333333321</v>
      </c>
      <c r="G255" s="272">
        <v>569.46666666666647</v>
      </c>
      <c r="H255" s="272">
        <v>595.06666666666661</v>
      </c>
      <c r="I255" s="272">
        <v>602.98333333333335</v>
      </c>
      <c r="J255" s="272">
        <v>607.86666666666667</v>
      </c>
      <c r="K255" s="271">
        <v>598.1</v>
      </c>
      <c r="L255" s="271">
        <v>585.29999999999995</v>
      </c>
      <c r="M255" s="271">
        <v>3.2940900000000002</v>
      </c>
      <c r="N255" s="1"/>
      <c r="O255" s="1"/>
    </row>
    <row r="256" spans="1:15" ht="12.75" customHeight="1">
      <c r="A256" s="30">
        <v>246</v>
      </c>
      <c r="B256" s="281" t="s">
        <v>131</v>
      </c>
      <c r="C256" s="271">
        <v>1974.7</v>
      </c>
      <c r="D256" s="272">
        <v>1978.4333333333334</v>
      </c>
      <c r="E256" s="272">
        <v>1961.3166666666668</v>
      </c>
      <c r="F256" s="272">
        <v>1947.9333333333334</v>
      </c>
      <c r="G256" s="272">
        <v>1930.8166666666668</v>
      </c>
      <c r="H256" s="272">
        <v>1991.8166666666668</v>
      </c>
      <c r="I256" s="272">
        <v>2008.9333333333336</v>
      </c>
      <c r="J256" s="272">
        <v>2022.3166666666668</v>
      </c>
      <c r="K256" s="271">
        <v>1995.55</v>
      </c>
      <c r="L256" s="271">
        <v>1965.05</v>
      </c>
      <c r="M256" s="271">
        <v>2.5421200000000002</v>
      </c>
      <c r="N256" s="1"/>
      <c r="O256" s="1"/>
    </row>
    <row r="257" spans="1:15" ht="12.75" customHeight="1">
      <c r="A257" s="30">
        <v>247</v>
      </c>
      <c r="B257" s="281" t="s">
        <v>264</v>
      </c>
      <c r="C257" s="271">
        <v>909.9</v>
      </c>
      <c r="D257" s="272">
        <v>912.5</v>
      </c>
      <c r="E257" s="272">
        <v>905.4</v>
      </c>
      <c r="F257" s="272">
        <v>900.9</v>
      </c>
      <c r="G257" s="272">
        <v>893.8</v>
      </c>
      <c r="H257" s="272">
        <v>917</v>
      </c>
      <c r="I257" s="272">
        <v>924.09999999999991</v>
      </c>
      <c r="J257" s="272">
        <v>928.6</v>
      </c>
      <c r="K257" s="271">
        <v>919.6</v>
      </c>
      <c r="L257" s="271">
        <v>908</v>
      </c>
      <c r="M257" s="271">
        <v>1.0807100000000001</v>
      </c>
      <c r="N257" s="1"/>
      <c r="O257" s="1"/>
    </row>
    <row r="258" spans="1:15" ht="12.75" customHeight="1">
      <c r="A258" s="30">
        <v>248</v>
      </c>
      <c r="B258" s="281" t="s">
        <v>401</v>
      </c>
      <c r="C258" s="271">
        <v>1817</v>
      </c>
      <c r="D258" s="272">
        <v>1819</v>
      </c>
      <c r="E258" s="272">
        <v>1800</v>
      </c>
      <c r="F258" s="272">
        <v>1783</v>
      </c>
      <c r="G258" s="272">
        <v>1764</v>
      </c>
      <c r="H258" s="272">
        <v>1836</v>
      </c>
      <c r="I258" s="272">
        <v>1855</v>
      </c>
      <c r="J258" s="272">
        <v>1872</v>
      </c>
      <c r="K258" s="271">
        <v>1838</v>
      </c>
      <c r="L258" s="271">
        <v>1802</v>
      </c>
      <c r="M258" s="271">
        <v>0.30232999999999999</v>
      </c>
      <c r="N258" s="1"/>
      <c r="O258" s="1"/>
    </row>
    <row r="259" spans="1:15" ht="12.75" customHeight="1">
      <c r="A259" s="30">
        <v>249</v>
      </c>
      <c r="B259" s="281" t="s">
        <v>402</v>
      </c>
      <c r="C259" s="271">
        <v>2650.65</v>
      </c>
      <c r="D259" s="272">
        <v>2646.7166666666667</v>
      </c>
      <c r="E259" s="272">
        <v>2624.9333333333334</v>
      </c>
      <c r="F259" s="272">
        <v>2599.2166666666667</v>
      </c>
      <c r="G259" s="272">
        <v>2577.4333333333334</v>
      </c>
      <c r="H259" s="272">
        <v>2672.4333333333334</v>
      </c>
      <c r="I259" s="272">
        <v>2694.2166666666672</v>
      </c>
      <c r="J259" s="272">
        <v>2719.9333333333334</v>
      </c>
      <c r="K259" s="271">
        <v>2668.5</v>
      </c>
      <c r="L259" s="271">
        <v>2621</v>
      </c>
      <c r="M259" s="271">
        <v>0.38962000000000002</v>
      </c>
      <c r="N259" s="1"/>
      <c r="O259" s="1"/>
    </row>
    <row r="260" spans="1:15" ht="12.75" customHeight="1">
      <c r="A260" s="30">
        <v>250</v>
      </c>
      <c r="B260" s="281" t="s">
        <v>403</v>
      </c>
      <c r="C260" s="271">
        <v>481.6</v>
      </c>
      <c r="D260" s="272">
        <v>477.7833333333333</v>
      </c>
      <c r="E260" s="272">
        <v>472.06666666666661</v>
      </c>
      <c r="F260" s="272">
        <v>462.5333333333333</v>
      </c>
      <c r="G260" s="272">
        <v>456.81666666666661</v>
      </c>
      <c r="H260" s="272">
        <v>487.31666666666661</v>
      </c>
      <c r="I260" s="272">
        <v>493.0333333333333</v>
      </c>
      <c r="J260" s="272">
        <v>502.56666666666661</v>
      </c>
      <c r="K260" s="271">
        <v>483.5</v>
      </c>
      <c r="L260" s="271">
        <v>468.25</v>
      </c>
      <c r="M260" s="271">
        <v>1.9093199999999999</v>
      </c>
      <c r="N260" s="1"/>
      <c r="O260" s="1"/>
    </row>
    <row r="261" spans="1:15" ht="12.75" customHeight="1">
      <c r="A261" s="30">
        <v>251</v>
      </c>
      <c r="B261" s="281" t="s">
        <v>404</v>
      </c>
      <c r="C261" s="271">
        <v>414.7</v>
      </c>
      <c r="D261" s="272">
        <v>416.93333333333339</v>
      </c>
      <c r="E261" s="272">
        <v>409.86666666666679</v>
      </c>
      <c r="F261" s="272">
        <v>405.03333333333342</v>
      </c>
      <c r="G261" s="272">
        <v>397.96666666666681</v>
      </c>
      <c r="H261" s="272">
        <v>421.76666666666677</v>
      </c>
      <c r="I261" s="272">
        <v>428.83333333333337</v>
      </c>
      <c r="J261" s="272">
        <v>433.66666666666674</v>
      </c>
      <c r="K261" s="271">
        <v>424</v>
      </c>
      <c r="L261" s="271">
        <v>412.1</v>
      </c>
      <c r="M261" s="271">
        <v>11.13077</v>
      </c>
      <c r="N261" s="1"/>
      <c r="O261" s="1"/>
    </row>
    <row r="262" spans="1:15" ht="12.75" customHeight="1">
      <c r="A262" s="30">
        <v>252</v>
      </c>
      <c r="B262" s="281" t="s">
        <v>405</v>
      </c>
      <c r="C262" s="271">
        <v>64.599999999999994</v>
      </c>
      <c r="D262" s="272">
        <v>64.933333333333323</v>
      </c>
      <c r="E262" s="272">
        <v>64.066666666666649</v>
      </c>
      <c r="F262" s="272">
        <v>63.533333333333331</v>
      </c>
      <c r="G262" s="272">
        <v>62.666666666666657</v>
      </c>
      <c r="H262" s="272">
        <v>65.46666666666664</v>
      </c>
      <c r="I262" s="272">
        <v>66.333333333333314</v>
      </c>
      <c r="J262" s="272">
        <v>66.866666666666632</v>
      </c>
      <c r="K262" s="271">
        <v>65.8</v>
      </c>
      <c r="L262" s="271">
        <v>64.400000000000006</v>
      </c>
      <c r="M262" s="271">
        <v>8.2886900000000008</v>
      </c>
      <c r="N262" s="1"/>
      <c r="O262" s="1"/>
    </row>
    <row r="263" spans="1:15" ht="12.75" customHeight="1">
      <c r="A263" s="30">
        <v>253</v>
      </c>
      <c r="B263" s="281" t="s">
        <v>265</v>
      </c>
      <c r="C263" s="271">
        <v>319.45</v>
      </c>
      <c r="D263" s="272">
        <v>321.13333333333327</v>
      </c>
      <c r="E263" s="272">
        <v>315.36666666666656</v>
      </c>
      <c r="F263" s="272">
        <v>311.2833333333333</v>
      </c>
      <c r="G263" s="272">
        <v>305.51666666666659</v>
      </c>
      <c r="H263" s="272">
        <v>325.21666666666653</v>
      </c>
      <c r="I263" s="272">
        <v>330.98333333333329</v>
      </c>
      <c r="J263" s="272">
        <v>335.06666666666649</v>
      </c>
      <c r="K263" s="271">
        <v>326.89999999999998</v>
      </c>
      <c r="L263" s="271">
        <v>317.05</v>
      </c>
      <c r="M263" s="271">
        <v>6.1573900000000004</v>
      </c>
      <c r="N263" s="1"/>
      <c r="O263" s="1"/>
    </row>
    <row r="264" spans="1:15" ht="12.75" customHeight="1">
      <c r="A264" s="30">
        <v>254</v>
      </c>
      <c r="B264" s="281" t="s">
        <v>139</v>
      </c>
      <c r="C264" s="271">
        <v>667</v>
      </c>
      <c r="D264" s="272">
        <v>663.85</v>
      </c>
      <c r="E264" s="272">
        <v>657.15000000000009</v>
      </c>
      <c r="F264" s="272">
        <v>647.30000000000007</v>
      </c>
      <c r="G264" s="272">
        <v>640.60000000000014</v>
      </c>
      <c r="H264" s="272">
        <v>673.7</v>
      </c>
      <c r="I264" s="272">
        <v>680.40000000000009</v>
      </c>
      <c r="J264" s="272">
        <v>690.25</v>
      </c>
      <c r="K264" s="271">
        <v>670.55</v>
      </c>
      <c r="L264" s="271">
        <v>654</v>
      </c>
      <c r="M264" s="271">
        <v>30.706610000000001</v>
      </c>
      <c r="N264" s="1"/>
      <c r="O264" s="1"/>
    </row>
    <row r="265" spans="1:15" ht="12.75" customHeight="1">
      <c r="A265" s="30">
        <v>255</v>
      </c>
      <c r="B265" s="281" t="s">
        <v>406</v>
      </c>
      <c r="C265" s="271">
        <v>117.25</v>
      </c>
      <c r="D265" s="272">
        <v>116.7</v>
      </c>
      <c r="E265" s="272">
        <v>115.45</v>
      </c>
      <c r="F265" s="272">
        <v>113.65</v>
      </c>
      <c r="G265" s="272">
        <v>112.4</v>
      </c>
      <c r="H265" s="272">
        <v>118.5</v>
      </c>
      <c r="I265" s="272">
        <v>119.75</v>
      </c>
      <c r="J265" s="272">
        <v>121.55</v>
      </c>
      <c r="K265" s="271">
        <v>117.95</v>
      </c>
      <c r="L265" s="271">
        <v>114.9</v>
      </c>
      <c r="M265" s="271">
        <v>8.52332</v>
      </c>
      <c r="N265" s="1"/>
      <c r="O265" s="1"/>
    </row>
    <row r="266" spans="1:15" ht="12.75" customHeight="1">
      <c r="A266" s="30">
        <v>256</v>
      </c>
      <c r="B266" s="281" t="s">
        <v>407</v>
      </c>
      <c r="C266" s="271">
        <v>128.94999999999999</v>
      </c>
      <c r="D266" s="272">
        <v>128.81666666666666</v>
      </c>
      <c r="E266" s="272">
        <v>127.63333333333333</v>
      </c>
      <c r="F266" s="272">
        <v>126.31666666666666</v>
      </c>
      <c r="G266" s="272">
        <v>125.13333333333333</v>
      </c>
      <c r="H266" s="272">
        <v>130.13333333333333</v>
      </c>
      <c r="I266" s="272">
        <v>131.31666666666666</v>
      </c>
      <c r="J266" s="272">
        <v>132.63333333333333</v>
      </c>
      <c r="K266" s="271">
        <v>130</v>
      </c>
      <c r="L266" s="271">
        <v>127.5</v>
      </c>
      <c r="M266" s="271">
        <v>7.12669</v>
      </c>
      <c r="N266" s="1"/>
      <c r="O266" s="1"/>
    </row>
    <row r="267" spans="1:15" ht="12.75" customHeight="1">
      <c r="A267" s="30">
        <v>257</v>
      </c>
      <c r="B267" s="281" t="s">
        <v>138</v>
      </c>
      <c r="C267" s="271">
        <v>419.65</v>
      </c>
      <c r="D267" s="272">
        <v>415.76666666666665</v>
      </c>
      <c r="E267" s="272">
        <v>409.43333333333328</v>
      </c>
      <c r="F267" s="272">
        <v>399.21666666666664</v>
      </c>
      <c r="G267" s="272">
        <v>392.88333333333327</v>
      </c>
      <c r="H267" s="272">
        <v>425.98333333333329</v>
      </c>
      <c r="I267" s="272">
        <v>432.31666666666666</v>
      </c>
      <c r="J267" s="272">
        <v>442.5333333333333</v>
      </c>
      <c r="K267" s="271">
        <v>422.1</v>
      </c>
      <c r="L267" s="271">
        <v>405.55</v>
      </c>
      <c r="M267" s="271">
        <v>78.851029999999994</v>
      </c>
      <c r="N267" s="1"/>
      <c r="O267" s="1"/>
    </row>
    <row r="268" spans="1:15" ht="12.75" customHeight="1">
      <c r="A268" s="30">
        <v>258</v>
      </c>
      <c r="B268" s="281" t="s">
        <v>140</v>
      </c>
      <c r="C268" s="271">
        <v>591</v>
      </c>
      <c r="D268" s="272">
        <v>592.1</v>
      </c>
      <c r="E268" s="272">
        <v>586.20000000000005</v>
      </c>
      <c r="F268" s="272">
        <v>581.4</v>
      </c>
      <c r="G268" s="272">
        <v>575.5</v>
      </c>
      <c r="H268" s="272">
        <v>596.90000000000009</v>
      </c>
      <c r="I268" s="272">
        <v>602.79999999999995</v>
      </c>
      <c r="J268" s="272">
        <v>607.60000000000014</v>
      </c>
      <c r="K268" s="271">
        <v>598</v>
      </c>
      <c r="L268" s="271">
        <v>587.29999999999995</v>
      </c>
      <c r="M268" s="271">
        <v>26.67023</v>
      </c>
      <c r="N268" s="1"/>
      <c r="O268" s="1"/>
    </row>
    <row r="269" spans="1:15" ht="12.75" customHeight="1">
      <c r="A269" s="30">
        <v>259</v>
      </c>
      <c r="B269" s="281" t="s">
        <v>800</v>
      </c>
      <c r="C269" s="271">
        <v>477.85</v>
      </c>
      <c r="D269" s="272">
        <v>479.36666666666662</v>
      </c>
      <c r="E269" s="272">
        <v>473.48333333333323</v>
      </c>
      <c r="F269" s="272">
        <v>469.11666666666662</v>
      </c>
      <c r="G269" s="272">
        <v>463.23333333333323</v>
      </c>
      <c r="H269" s="272">
        <v>483.73333333333323</v>
      </c>
      <c r="I269" s="272">
        <v>489.61666666666656</v>
      </c>
      <c r="J269" s="272">
        <v>493.98333333333323</v>
      </c>
      <c r="K269" s="271">
        <v>485.25</v>
      </c>
      <c r="L269" s="271">
        <v>475</v>
      </c>
      <c r="M269" s="271">
        <v>5.1957300000000002</v>
      </c>
      <c r="N269" s="1"/>
      <c r="O269" s="1"/>
    </row>
    <row r="270" spans="1:15" ht="12.75" customHeight="1">
      <c r="A270" s="30">
        <v>260</v>
      </c>
      <c r="B270" s="281" t="s">
        <v>801</v>
      </c>
      <c r="C270" s="271">
        <v>337.05</v>
      </c>
      <c r="D270" s="272">
        <v>338.01666666666671</v>
      </c>
      <c r="E270" s="272">
        <v>334.13333333333344</v>
      </c>
      <c r="F270" s="272">
        <v>331.21666666666675</v>
      </c>
      <c r="G270" s="272">
        <v>327.33333333333348</v>
      </c>
      <c r="H270" s="272">
        <v>340.93333333333339</v>
      </c>
      <c r="I270" s="272">
        <v>344.81666666666672</v>
      </c>
      <c r="J270" s="272">
        <v>347.73333333333335</v>
      </c>
      <c r="K270" s="271">
        <v>341.9</v>
      </c>
      <c r="L270" s="271">
        <v>335.1</v>
      </c>
      <c r="M270" s="271">
        <v>0.64390999999999998</v>
      </c>
      <c r="N270" s="1"/>
      <c r="O270" s="1"/>
    </row>
    <row r="271" spans="1:15" ht="12.75" customHeight="1">
      <c r="A271" s="30">
        <v>261</v>
      </c>
      <c r="B271" s="281" t="s">
        <v>408</v>
      </c>
      <c r="C271" s="271">
        <v>610.79999999999995</v>
      </c>
      <c r="D271" s="272">
        <v>600.30000000000007</v>
      </c>
      <c r="E271" s="272">
        <v>584.65000000000009</v>
      </c>
      <c r="F271" s="272">
        <v>558.5</v>
      </c>
      <c r="G271" s="272">
        <v>542.85</v>
      </c>
      <c r="H271" s="272">
        <v>626.45000000000016</v>
      </c>
      <c r="I271" s="272">
        <v>642.1</v>
      </c>
      <c r="J271" s="272">
        <v>668.25000000000023</v>
      </c>
      <c r="K271" s="271">
        <v>615.95000000000005</v>
      </c>
      <c r="L271" s="271">
        <v>574.15</v>
      </c>
      <c r="M271" s="271">
        <v>15.52033</v>
      </c>
      <c r="N271" s="1"/>
      <c r="O271" s="1"/>
    </row>
    <row r="272" spans="1:15" ht="12.75" customHeight="1">
      <c r="A272" s="30">
        <v>262</v>
      </c>
      <c r="B272" s="281" t="s">
        <v>409</v>
      </c>
      <c r="C272" s="271">
        <v>189.6</v>
      </c>
      <c r="D272" s="272">
        <v>190.81666666666669</v>
      </c>
      <c r="E272" s="272">
        <v>186.98333333333338</v>
      </c>
      <c r="F272" s="272">
        <v>184.36666666666667</v>
      </c>
      <c r="G272" s="272">
        <v>180.53333333333336</v>
      </c>
      <c r="H272" s="272">
        <v>193.43333333333339</v>
      </c>
      <c r="I272" s="272">
        <v>197.26666666666671</v>
      </c>
      <c r="J272" s="272">
        <v>199.88333333333341</v>
      </c>
      <c r="K272" s="271">
        <v>194.65</v>
      </c>
      <c r="L272" s="271">
        <v>188.2</v>
      </c>
      <c r="M272" s="271">
        <v>3.9758100000000001</v>
      </c>
      <c r="N272" s="1"/>
      <c r="O272" s="1"/>
    </row>
    <row r="273" spans="1:15" ht="12.75" customHeight="1">
      <c r="A273" s="30">
        <v>263</v>
      </c>
      <c r="B273" s="281" t="s">
        <v>410</v>
      </c>
      <c r="C273" s="271">
        <v>613</v>
      </c>
      <c r="D273" s="272">
        <v>615.73333333333335</v>
      </c>
      <c r="E273" s="272">
        <v>605.31666666666672</v>
      </c>
      <c r="F273" s="272">
        <v>597.63333333333333</v>
      </c>
      <c r="G273" s="272">
        <v>587.2166666666667</v>
      </c>
      <c r="H273" s="272">
        <v>623.41666666666674</v>
      </c>
      <c r="I273" s="272">
        <v>633.83333333333326</v>
      </c>
      <c r="J273" s="272">
        <v>641.51666666666677</v>
      </c>
      <c r="K273" s="271">
        <v>626.15</v>
      </c>
      <c r="L273" s="271">
        <v>608.04999999999995</v>
      </c>
      <c r="M273" s="271">
        <v>3.4642300000000001</v>
      </c>
      <c r="N273" s="1"/>
      <c r="O273" s="1"/>
    </row>
    <row r="274" spans="1:15" ht="12.75" customHeight="1">
      <c r="A274" s="30">
        <v>264</v>
      </c>
      <c r="B274" s="281" t="s">
        <v>411</v>
      </c>
      <c r="C274" s="271">
        <v>1400.8</v>
      </c>
      <c r="D274" s="272">
        <v>1400.7166666666665</v>
      </c>
      <c r="E274" s="272">
        <v>1386.1833333333329</v>
      </c>
      <c r="F274" s="272">
        <v>1371.5666666666664</v>
      </c>
      <c r="G274" s="272">
        <v>1357.0333333333328</v>
      </c>
      <c r="H274" s="272">
        <v>1415.333333333333</v>
      </c>
      <c r="I274" s="272">
        <v>1429.8666666666663</v>
      </c>
      <c r="J274" s="272">
        <v>1444.4833333333331</v>
      </c>
      <c r="K274" s="271">
        <v>1415.25</v>
      </c>
      <c r="L274" s="271">
        <v>1386.1</v>
      </c>
      <c r="M274" s="271">
        <v>1.4323300000000001</v>
      </c>
      <c r="N274" s="1"/>
      <c r="O274" s="1"/>
    </row>
    <row r="275" spans="1:15" ht="12.75" customHeight="1">
      <c r="A275" s="30">
        <v>265</v>
      </c>
      <c r="B275" s="281" t="s">
        <v>412</v>
      </c>
      <c r="C275" s="271">
        <v>261.7</v>
      </c>
      <c r="D275" s="272">
        <v>262.2</v>
      </c>
      <c r="E275" s="272">
        <v>258.95</v>
      </c>
      <c r="F275" s="272">
        <v>256.2</v>
      </c>
      <c r="G275" s="272">
        <v>252.95</v>
      </c>
      <c r="H275" s="272">
        <v>264.95</v>
      </c>
      <c r="I275" s="272">
        <v>268.2</v>
      </c>
      <c r="J275" s="272">
        <v>270.95</v>
      </c>
      <c r="K275" s="271">
        <v>265.45</v>
      </c>
      <c r="L275" s="271">
        <v>259.45</v>
      </c>
      <c r="M275" s="271">
        <v>3.0194200000000002</v>
      </c>
      <c r="N275" s="1"/>
      <c r="O275" s="1"/>
    </row>
    <row r="276" spans="1:15" ht="12.75" customHeight="1">
      <c r="A276" s="30">
        <v>266</v>
      </c>
      <c r="B276" s="281" t="s">
        <v>413</v>
      </c>
      <c r="C276" s="271">
        <v>566.6</v>
      </c>
      <c r="D276" s="272">
        <v>569.86666666666667</v>
      </c>
      <c r="E276" s="272">
        <v>561.73333333333335</v>
      </c>
      <c r="F276" s="272">
        <v>556.86666666666667</v>
      </c>
      <c r="G276" s="272">
        <v>548.73333333333335</v>
      </c>
      <c r="H276" s="272">
        <v>574.73333333333335</v>
      </c>
      <c r="I276" s="272">
        <v>582.86666666666679</v>
      </c>
      <c r="J276" s="272">
        <v>587.73333333333335</v>
      </c>
      <c r="K276" s="271">
        <v>578</v>
      </c>
      <c r="L276" s="271">
        <v>565</v>
      </c>
      <c r="M276" s="271">
        <v>6.6791</v>
      </c>
      <c r="N276" s="1"/>
      <c r="O276" s="1"/>
    </row>
    <row r="277" spans="1:15" ht="12.75" customHeight="1">
      <c r="A277" s="30">
        <v>267</v>
      </c>
      <c r="B277" s="281" t="s">
        <v>414</v>
      </c>
      <c r="C277" s="271">
        <v>282.3</v>
      </c>
      <c r="D277" s="272">
        <v>287.7</v>
      </c>
      <c r="E277" s="272">
        <v>270.25</v>
      </c>
      <c r="F277" s="272">
        <v>258.2</v>
      </c>
      <c r="G277" s="272">
        <v>240.75</v>
      </c>
      <c r="H277" s="272">
        <v>299.75</v>
      </c>
      <c r="I277" s="272">
        <v>317.19999999999993</v>
      </c>
      <c r="J277" s="272">
        <v>329.25</v>
      </c>
      <c r="K277" s="271">
        <v>305.14999999999998</v>
      </c>
      <c r="L277" s="271">
        <v>275.64999999999998</v>
      </c>
      <c r="M277" s="271">
        <v>32.917290000000001</v>
      </c>
      <c r="N277" s="1"/>
      <c r="O277" s="1"/>
    </row>
    <row r="278" spans="1:15" ht="12.75" customHeight="1">
      <c r="A278" s="30">
        <v>268</v>
      </c>
      <c r="B278" s="281" t="s">
        <v>415</v>
      </c>
      <c r="C278" s="271">
        <v>1171.8</v>
      </c>
      <c r="D278" s="272">
        <v>1175.4333333333334</v>
      </c>
      <c r="E278" s="272">
        <v>1156.3666666666668</v>
      </c>
      <c r="F278" s="272">
        <v>1140.9333333333334</v>
      </c>
      <c r="G278" s="272">
        <v>1121.8666666666668</v>
      </c>
      <c r="H278" s="272">
        <v>1190.8666666666668</v>
      </c>
      <c r="I278" s="272">
        <v>1209.9333333333334</v>
      </c>
      <c r="J278" s="272">
        <v>1225.3666666666668</v>
      </c>
      <c r="K278" s="271">
        <v>1194.5</v>
      </c>
      <c r="L278" s="271">
        <v>1160</v>
      </c>
      <c r="M278" s="271">
        <v>2.0501999999999998</v>
      </c>
      <c r="N278" s="1"/>
      <c r="O278" s="1"/>
    </row>
    <row r="279" spans="1:15" ht="12.75" customHeight="1">
      <c r="A279" s="30">
        <v>269</v>
      </c>
      <c r="B279" s="281" t="s">
        <v>416</v>
      </c>
      <c r="C279" s="271">
        <v>390.65</v>
      </c>
      <c r="D279" s="272">
        <v>386.88333333333338</v>
      </c>
      <c r="E279" s="272">
        <v>375.76666666666677</v>
      </c>
      <c r="F279" s="272">
        <v>360.88333333333338</v>
      </c>
      <c r="G279" s="272">
        <v>349.76666666666677</v>
      </c>
      <c r="H279" s="272">
        <v>401.76666666666677</v>
      </c>
      <c r="I279" s="272">
        <v>412.88333333333344</v>
      </c>
      <c r="J279" s="272">
        <v>427.76666666666677</v>
      </c>
      <c r="K279" s="271">
        <v>398</v>
      </c>
      <c r="L279" s="271">
        <v>372</v>
      </c>
      <c r="M279" s="271">
        <v>15.63083</v>
      </c>
      <c r="N279" s="1"/>
      <c r="O279" s="1"/>
    </row>
    <row r="280" spans="1:15" ht="12.75" customHeight="1">
      <c r="A280" s="30">
        <v>270</v>
      </c>
      <c r="B280" s="281" t="s">
        <v>802</v>
      </c>
      <c r="C280" s="271">
        <v>79.5</v>
      </c>
      <c r="D280" s="272">
        <v>80.149999999999991</v>
      </c>
      <c r="E280" s="272">
        <v>77.899999999999977</v>
      </c>
      <c r="F280" s="272">
        <v>76.299999999999983</v>
      </c>
      <c r="G280" s="272">
        <v>74.049999999999969</v>
      </c>
      <c r="H280" s="272">
        <v>81.749999999999986</v>
      </c>
      <c r="I280" s="272">
        <v>84.000000000000014</v>
      </c>
      <c r="J280" s="272">
        <v>85.6</v>
      </c>
      <c r="K280" s="271">
        <v>82.4</v>
      </c>
      <c r="L280" s="271">
        <v>78.55</v>
      </c>
      <c r="M280" s="271">
        <v>41.28275</v>
      </c>
      <c r="N280" s="1"/>
      <c r="O280" s="1"/>
    </row>
    <row r="281" spans="1:15" ht="12.75" customHeight="1">
      <c r="A281" s="30">
        <v>271</v>
      </c>
      <c r="B281" s="281" t="s">
        <v>417</v>
      </c>
      <c r="C281" s="271">
        <v>492.9</v>
      </c>
      <c r="D281" s="272">
        <v>493.01666666666665</v>
      </c>
      <c r="E281" s="272">
        <v>490.08333333333331</v>
      </c>
      <c r="F281" s="272">
        <v>487.26666666666665</v>
      </c>
      <c r="G281" s="272">
        <v>484.33333333333331</v>
      </c>
      <c r="H281" s="272">
        <v>495.83333333333331</v>
      </c>
      <c r="I281" s="272">
        <v>498.76666666666671</v>
      </c>
      <c r="J281" s="272">
        <v>501.58333333333331</v>
      </c>
      <c r="K281" s="271">
        <v>495.95</v>
      </c>
      <c r="L281" s="271">
        <v>490.2</v>
      </c>
      <c r="M281" s="271">
        <v>0.71975</v>
      </c>
      <c r="N281" s="1"/>
      <c r="O281" s="1"/>
    </row>
    <row r="282" spans="1:15" ht="12.75" customHeight="1">
      <c r="A282" s="30">
        <v>272</v>
      </c>
      <c r="B282" s="281" t="s">
        <v>418</v>
      </c>
      <c r="C282" s="271">
        <v>69.5</v>
      </c>
      <c r="D282" s="272">
        <v>69.466666666666669</v>
      </c>
      <c r="E282" s="272">
        <v>67.533333333333331</v>
      </c>
      <c r="F282" s="272">
        <v>65.566666666666663</v>
      </c>
      <c r="G282" s="272">
        <v>63.633333333333326</v>
      </c>
      <c r="H282" s="272">
        <v>71.433333333333337</v>
      </c>
      <c r="I282" s="272">
        <v>73.366666666666674</v>
      </c>
      <c r="J282" s="272">
        <v>75.333333333333343</v>
      </c>
      <c r="K282" s="271">
        <v>71.400000000000006</v>
      </c>
      <c r="L282" s="271">
        <v>67.5</v>
      </c>
      <c r="M282" s="271">
        <v>117.23193000000001</v>
      </c>
      <c r="N282" s="1"/>
      <c r="O282" s="1"/>
    </row>
    <row r="283" spans="1:15" ht="12.75" customHeight="1">
      <c r="A283" s="30">
        <v>273</v>
      </c>
      <c r="B283" s="281" t="s">
        <v>419</v>
      </c>
      <c r="C283" s="271">
        <v>410.5</v>
      </c>
      <c r="D283" s="272">
        <v>410.05</v>
      </c>
      <c r="E283" s="272">
        <v>406.1</v>
      </c>
      <c r="F283" s="272">
        <v>401.7</v>
      </c>
      <c r="G283" s="272">
        <v>397.75</v>
      </c>
      <c r="H283" s="272">
        <v>414.45000000000005</v>
      </c>
      <c r="I283" s="272">
        <v>418.4</v>
      </c>
      <c r="J283" s="272">
        <v>422.80000000000007</v>
      </c>
      <c r="K283" s="271">
        <v>414</v>
      </c>
      <c r="L283" s="271">
        <v>405.65</v>
      </c>
      <c r="M283" s="271">
        <v>3.3961100000000002</v>
      </c>
      <c r="N283" s="1"/>
      <c r="O283" s="1"/>
    </row>
    <row r="284" spans="1:15" ht="12.75" customHeight="1">
      <c r="A284" s="30">
        <v>274</v>
      </c>
      <c r="B284" s="281" t="s">
        <v>141</v>
      </c>
      <c r="C284" s="271">
        <v>1902.05</v>
      </c>
      <c r="D284" s="272">
        <v>1899.3166666666668</v>
      </c>
      <c r="E284" s="272">
        <v>1871.6333333333337</v>
      </c>
      <c r="F284" s="272">
        <v>1841.2166666666669</v>
      </c>
      <c r="G284" s="272">
        <v>1813.5333333333338</v>
      </c>
      <c r="H284" s="272">
        <v>1929.7333333333336</v>
      </c>
      <c r="I284" s="272">
        <v>1957.4166666666665</v>
      </c>
      <c r="J284" s="272">
        <v>1987.8333333333335</v>
      </c>
      <c r="K284" s="271">
        <v>1927</v>
      </c>
      <c r="L284" s="271">
        <v>1868.9</v>
      </c>
      <c r="M284" s="271">
        <v>33.430880000000002</v>
      </c>
      <c r="N284" s="1"/>
      <c r="O284" s="1"/>
    </row>
    <row r="285" spans="1:15" ht="12.75" customHeight="1">
      <c r="A285" s="30">
        <v>275</v>
      </c>
      <c r="B285" s="281" t="s">
        <v>784</v>
      </c>
      <c r="C285" s="271">
        <v>1208.8</v>
      </c>
      <c r="D285" s="272">
        <v>1214.6000000000001</v>
      </c>
      <c r="E285" s="272">
        <v>1199.2000000000003</v>
      </c>
      <c r="F285" s="272">
        <v>1189.6000000000001</v>
      </c>
      <c r="G285" s="272">
        <v>1174.2000000000003</v>
      </c>
      <c r="H285" s="272">
        <v>1224.2000000000003</v>
      </c>
      <c r="I285" s="272">
        <v>1239.6000000000004</v>
      </c>
      <c r="J285" s="272">
        <v>1249.2000000000003</v>
      </c>
      <c r="K285" s="271">
        <v>1230</v>
      </c>
      <c r="L285" s="271">
        <v>1205</v>
      </c>
      <c r="M285" s="271">
        <v>0.12439</v>
      </c>
      <c r="N285" s="1"/>
      <c r="O285" s="1"/>
    </row>
    <row r="286" spans="1:15" ht="12.75" customHeight="1">
      <c r="A286" s="30">
        <v>276</v>
      </c>
      <c r="B286" s="281" t="s">
        <v>142</v>
      </c>
      <c r="C286" s="271">
        <v>79.650000000000006</v>
      </c>
      <c r="D286" s="272">
        <v>80.283333333333331</v>
      </c>
      <c r="E286" s="272">
        <v>78.766666666666666</v>
      </c>
      <c r="F286" s="272">
        <v>77.88333333333334</v>
      </c>
      <c r="G286" s="272">
        <v>76.366666666666674</v>
      </c>
      <c r="H286" s="272">
        <v>81.166666666666657</v>
      </c>
      <c r="I286" s="272">
        <v>82.683333333333309</v>
      </c>
      <c r="J286" s="272">
        <v>83.566666666666649</v>
      </c>
      <c r="K286" s="271">
        <v>81.8</v>
      </c>
      <c r="L286" s="271">
        <v>79.400000000000006</v>
      </c>
      <c r="M286" s="271">
        <v>81.216669999999993</v>
      </c>
      <c r="N286" s="1"/>
      <c r="O286" s="1"/>
    </row>
    <row r="287" spans="1:15" ht="12.75" customHeight="1">
      <c r="A287" s="30">
        <v>277</v>
      </c>
      <c r="B287" s="281" t="s">
        <v>147</v>
      </c>
      <c r="C287" s="271">
        <v>3669.95</v>
      </c>
      <c r="D287" s="272">
        <v>3681.4833333333336</v>
      </c>
      <c r="E287" s="272">
        <v>3643.4666666666672</v>
      </c>
      <c r="F287" s="272">
        <v>3616.9833333333336</v>
      </c>
      <c r="G287" s="272">
        <v>3578.9666666666672</v>
      </c>
      <c r="H287" s="272">
        <v>3707.9666666666672</v>
      </c>
      <c r="I287" s="272">
        <v>3745.9833333333336</v>
      </c>
      <c r="J287" s="272">
        <v>3772.4666666666672</v>
      </c>
      <c r="K287" s="271">
        <v>3719.5</v>
      </c>
      <c r="L287" s="271">
        <v>3655</v>
      </c>
      <c r="M287" s="271">
        <v>2.2693400000000001</v>
      </c>
      <c r="N287" s="1"/>
      <c r="O287" s="1"/>
    </row>
    <row r="288" spans="1:15" ht="12.75" customHeight="1">
      <c r="A288" s="30">
        <v>278</v>
      </c>
      <c r="B288" s="281" t="s">
        <v>144</v>
      </c>
      <c r="C288" s="271">
        <v>401.35</v>
      </c>
      <c r="D288" s="272">
        <v>403.4666666666667</v>
      </c>
      <c r="E288" s="272">
        <v>397.93333333333339</v>
      </c>
      <c r="F288" s="272">
        <v>394.51666666666671</v>
      </c>
      <c r="G288" s="272">
        <v>388.98333333333341</v>
      </c>
      <c r="H288" s="272">
        <v>406.88333333333338</v>
      </c>
      <c r="I288" s="272">
        <v>412.41666666666669</v>
      </c>
      <c r="J288" s="272">
        <v>415.83333333333337</v>
      </c>
      <c r="K288" s="271">
        <v>409</v>
      </c>
      <c r="L288" s="271">
        <v>400.05</v>
      </c>
      <c r="M288" s="271">
        <v>25.83586</v>
      </c>
      <c r="N288" s="1"/>
      <c r="O288" s="1"/>
    </row>
    <row r="289" spans="1:15" ht="12.75" customHeight="1">
      <c r="A289" s="30">
        <v>279</v>
      </c>
      <c r="B289" s="281" t="s">
        <v>420</v>
      </c>
      <c r="C289" s="271">
        <v>11928.65</v>
      </c>
      <c r="D289" s="272">
        <v>11859.550000000001</v>
      </c>
      <c r="E289" s="272">
        <v>11719.100000000002</v>
      </c>
      <c r="F289" s="272">
        <v>11509.550000000001</v>
      </c>
      <c r="G289" s="272">
        <v>11369.100000000002</v>
      </c>
      <c r="H289" s="272">
        <v>12069.100000000002</v>
      </c>
      <c r="I289" s="272">
        <v>12209.550000000003</v>
      </c>
      <c r="J289" s="272">
        <v>12419.100000000002</v>
      </c>
      <c r="K289" s="271">
        <v>12000</v>
      </c>
      <c r="L289" s="271">
        <v>11650</v>
      </c>
      <c r="M289" s="271">
        <v>0.11525000000000001</v>
      </c>
      <c r="N289" s="1"/>
      <c r="O289" s="1"/>
    </row>
    <row r="290" spans="1:15" ht="12.75" customHeight="1">
      <c r="A290" s="30">
        <v>280</v>
      </c>
      <c r="B290" s="281" t="s">
        <v>146</v>
      </c>
      <c r="C290" s="271">
        <v>4658.95</v>
      </c>
      <c r="D290" s="272">
        <v>4685.8</v>
      </c>
      <c r="E290" s="272">
        <v>4624.1500000000005</v>
      </c>
      <c r="F290" s="272">
        <v>4589.3500000000004</v>
      </c>
      <c r="G290" s="272">
        <v>4527.7000000000007</v>
      </c>
      <c r="H290" s="272">
        <v>4720.6000000000004</v>
      </c>
      <c r="I290" s="272">
        <v>4782.25</v>
      </c>
      <c r="J290" s="272">
        <v>4817.05</v>
      </c>
      <c r="K290" s="271">
        <v>4747.45</v>
      </c>
      <c r="L290" s="271">
        <v>4651</v>
      </c>
      <c r="M290" s="271">
        <v>2.5698500000000002</v>
      </c>
      <c r="N290" s="1"/>
      <c r="O290" s="1"/>
    </row>
    <row r="291" spans="1:15" ht="12.75" customHeight="1">
      <c r="A291" s="30">
        <v>281</v>
      </c>
      <c r="B291" s="281" t="s">
        <v>145</v>
      </c>
      <c r="C291" s="271">
        <v>1905.4</v>
      </c>
      <c r="D291" s="272">
        <v>1901.5333333333335</v>
      </c>
      <c r="E291" s="272">
        <v>1891.0666666666671</v>
      </c>
      <c r="F291" s="272">
        <v>1876.7333333333336</v>
      </c>
      <c r="G291" s="272">
        <v>1866.2666666666671</v>
      </c>
      <c r="H291" s="272">
        <v>1915.866666666667</v>
      </c>
      <c r="I291" s="272">
        <v>1926.3333333333337</v>
      </c>
      <c r="J291" s="272">
        <v>1940.666666666667</v>
      </c>
      <c r="K291" s="271">
        <v>1912</v>
      </c>
      <c r="L291" s="271">
        <v>1887.2</v>
      </c>
      <c r="M291" s="271">
        <v>11.193099999999999</v>
      </c>
      <c r="N291" s="1"/>
      <c r="O291" s="1"/>
    </row>
    <row r="292" spans="1:15" ht="12.75" customHeight="1">
      <c r="A292" s="30">
        <v>282</v>
      </c>
      <c r="B292" s="281" t="s">
        <v>852</v>
      </c>
      <c r="C292" s="271">
        <v>373.85</v>
      </c>
      <c r="D292" s="272">
        <v>376.05</v>
      </c>
      <c r="E292" s="272">
        <v>370.3</v>
      </c>
      <c r="F292" s="272">
        <v>366.75</v>
      </c>
      <c r="G292" s="272">
        <v>361</v>
      </c>
      <c r="H292" s="272">
        <v>379.6</v>
      </c>
      <c r="I292" s="272">
        <v>385.35</v>
      </c>
      <c r="J292" s="272">
        <v>388.90000000000003</v>
      </c>
      <c r="K292" s="271">
        <v>381.8</v>
      </c>
      <c r="L292" s="271">
        <v>372.5</v>
      </c>
      <c r="M292" s="271">
        <v>2.2277200000000001</v>
      </c>
      <c r="N292" s="1"/>
      <c r="O292" s="1"/>
    </row>
    <row r="293" spans="1:15" ht="12.75" customHeight="1">
      <c r="A293" s="30">
        <v>283</v>
      </c>
      <c r="B293" s="281" t="s">
        <v>266</v>
      </c>
      <c r="C293" s="271">
        <v>567.25</v>
      </c>
      <c r="D293" s="272">
        <v>571.41666666666663</v>
      </c>
      <c r="E293" s="272">
        <v>560.63333333333321</v>
      </c>
      <c r="F293" s="272">
        <v>554.01666666666654</v>
      </c>
      <c r="G293" s="272">
        <v>543.23333333333312</v>
      </c>
      <c r="H293" s="272">
        <v>578.0333333333333</v>
      </c>
      <c r="I293" s="272">
        <v>588.81666666666683</v>
      </c>
      <c r="J293" s="272">
        <v>595.43333333333339</v>
      </c>
      <c r="K293" s="271">
        <v>582.20000000000005</v>
      </c>
      <c r="L293" s="271">
        <v>564.79999999999995</v>
      </c>
      <c r="M293" s="271">
        <v>8.5951299999999993</v>
      </c>
      <c r="N293" s="1"/>
      <c r="O293" s="1"/>
    </row>
    <row r="294" spans="1:15" ht="12.75" customHeight="1">
      <c r="A294" s="30">
        <v>284</v>
      </c>
      <c r="B294" s="281" t="s">
        <v>804</v>
      </c>
      <c r="C294" s="271">
        <v>329.45</v>
      </c>
      <c r="D294" s="272">
        <v>330.31666666666666</v>
      </c>
      <c r="E294" s="272">
        <v>326.63333333333333</v>
      </c>
      <c r="F294" s="272">
        <v>323.81666666666666</v>
      </c>
      <c r="G294" s="272">
        <v>320.13333333333333</v>
      </c>
      <c r="H294" s="272">
        <v>333.13333333333333</v>
      </c>
      <c r="I294" s="272">
        <v>336.81666666666661</v>
      </c>
      <c r="J294" s="272">
        <v>339.63333333333333</v>
      </c>
      <c r="K294" s="271">
        <v>334</v>
      </c>
      <c r="L294" s="271">
        <v>327.5</v>
      </c>
      <c r="M294" s="271">
        <v>6.7377099999999999</v>
      </c>
      <c r="N294" s="1"/>
      <c r="O294" s="1"/>
    </row>
    <row r="295" spans="1:15" ht="12.75" customHeight="1">
      <c r="A295" s="30">
        <v>285</v>
      </c>
      <c r="B295" s="281" t="s">
        <v>421</v>
      </c>
      <c r="C295" s="271">
        <v>3320.05</v>
      </c>
      <c r="D295" s="272">
        <v>3342.35</v>
      </c>
      <c r="E295" s="272">
        <v>3279.7</v>
      </c>
      <c r="F295" s="272">
        <v>3239.35</v>
      </c>
      <c r="G295" s="272">
        <v>3176.7</v>
      </c>
      <c r="H295" s="272">
        <v>3382.7</v>
      </c>
      <c r="I295" s="272">
        <v>3445.3500000000004</v>
      </c>
      <c r="J295" s="272">
        <v>3485.7</v>
      </c>
      <c r="K295" s="271">
        <v>3405</v>
      </c>
      <c r="L295" s="271">
        <v>3302</v>
      </c>
      <c r="M295" s="271">
        <v>0.72336</v>
      </c>
      <c r="N295" s="1"/>
      <c r="O295" s="1"/>
    </row>
    <row r="296" spans="1:15" ht="12.75" customHeight="1">
      <c r="A296" s="30">
        <v>286</v>
      </c>
      <c r="B296" s="281" t="s">
        <v>148</v>
      </c>
      <c r="C296" s="271">
        <v>652.70000000000005</v>
      </c>
      <c r="D296" s="272">
        <v>658.51666666666677</v>
      </c>
      <c r="E296" s="272">
        <v>645.03333333333353</v>
      </c>
      <c r="F296" s="272">
        <v>637.36666666666679</v>
      </c>
      <c r="G296" s="272">
        <v>623.88333333333355</v>
      </c>
      <c r="H296" s="272">
        <v>666.18333333333351</v>
      </c>
      <c r="I296" s="272">
        <v>679.66666666666686</v>
      </c>
      <c r="J296" s="272">
        <v>687.33333333333348</v>
      </c>
      <c r="K296" s="271">
        <v>672</v>
      </c>
      <c r="L296" s="271">
        <v>650.85</v>
      </c>
      <c r="M296" s="271">
        <v>16.55489</v>
      </c>
      <c r="N296" s="1"/>
      <c r="O296" s="1"/>
    </row>
    <row r="297" spans="1:15" ht="12.75" customHeight="1">
      <c r="A297" s="30">
        <v>287</v>
      </c>
      <c r="B297" s="281" t="s">
        <v>422</v>
      </c>
      <c r="C297" s="271">
        <v>1764.7</v>
      </c>
      <c r="D297" s="272">
        <v>1765.8999999999999</v>
      </c>
      <c r="E297" s="272">
        <v>1750.7999999999997</v>
      </c>
      <c r="F297" s="272">
        <v>1736.8999999999999</v>
      </c>
      <c r="G297" s="272">
        <v>1721.7999999999997</v>
      </c>
      <c r="H297" s="272">
        <v>1779.7999999999997</v>
      </c>
      <c r="I297" s="272">
        <v>1794.8999999999996</v>
      </c>
      <c r="J297" s="272">
        <v>1808.7999999999997</v>
      </c>
      <c r="K297" s="271">
        <v>1781</v>
      </c>
      <c r="L297" s="271">
        <v>1752</v>
      </c>
      <c r="M297" s="271">
        <v>0.40594999999999998</v>
      </c>
      <c r="N297" s="1"/>
      <c r="O297" s="1"/>
    </row>
    <row r="298" spans="1:15" ht="12.75" customHeight="1">
      <c r="A298" s="30">
        <v>288</v>
      </c>
      <c r="B298" s="281" t="s">
        <v>423</v>
      </c>
      <c r="C298" s="271">
        <v>42.2</v>
      </c>
      <c r="D298" s="272">
        <v>42.166666666666664</v>
      </c>
      <c r="E298" s="272">
        <v>41.533333333333331</v>
      </c>
      <c r="F298" s="272">
        <v>40.866666666666667</v>
      </c>
      <c r="G298" s="272">
        <v>40.233333333333334</v>
      </c>
      <c r="H298" s="272">
        <v>42.833333333333329</v>
      </c>
      <c r="I298" s="272">
        <v>43.466666666666669</v>
      </c>
      <c r="J298" s="272">
        <v>44.133333333333326</v>
      </c>
      <c r="K298" s="271">
        <v>42.8</v>
      </c>
      <c r="L298" s="271">
        <v>41.5</v>
      </c>
      <c r="M298" s="271">
        <v>28.588139999999999</v>
      </c>
      <c r="N298" s="1"/>
      <c r="O298" s="1"/>
    </row>
    <row r="299" spans="1:15" ht="12.75" customHeight="1">
      <c r="A299" s="30">
        <v>289</v>
      </c>
      <c r="B299" s="281" t="s">
        <v>424</v>
      </c>
      <c r="C299" s="271">
        <v>165</v>
      </c>
      <c r="D299" s="272">
        <v>165.28333333333333</v>
      </c>
      <c r="E299" s="272">
        <v>163.96666666666667</v>
      </c>
      <c r="F299" s="272">
        <v>162.93333333333334</v>
      </c>
      <c r="G299" s="272">
        <v>161.61666666666667</v>
      </c>
      <c r="H299" s="272">
        <v>166.31666666666666</v>
      </c>
      <c r="I299" s="272">
        <v>167.63333333333333</v>
      </c>
      <c r="J299" s="272">
        <v>168.66666666666666</v>
      </c>
      <c r="K299" s="271">
        <v>166.6</v>
      </c>
      <c r="L299" s="271">
        <v>164.25</v>
      </c>
      <c r="M299" s="271">
        <v>1.89269</v>
      </c>
      <c r="N299" s="1"/>
      <c r="O299" s="1"/>
    </row>
    <row r="300" spans="1:15" ht="12.75" customHeight="1">
      <c r="A300" s="30">
        <v>290</v>
      </c>
      <c r="B300" s="281" t="s">
        <v>160</v>
      </c>
      <c r="C300" s="271">
        <v>85272.25</v>
      </c>
      <c r="D300" s="272">
        <v>85572.416666666672</v>
      </c>
      <c r="E300" s="272">
        <v>84699.833333333343</v>
      </c>
      <c r="F300" s="272">
        <v>84127.416666666672</v>
      </c>
      <c r="G300" s="272">
        <v>83254.833333333343</v>
      </c>
      <c r="H300" s="272">
        <v>86144.833333333343</v>
      </c>
      <c r="I300" s="272">
        <v>87017.416666666686</v>
      </c>
      <c r="J300" s="272">
        <v>87589.833333333343</v>
      </c>
      <c r="K300" s="271">
        <v>86445</v>
      </c>
      <c r="L300" s="271">
        <v>85000</v>
      </c>
      <c r="M300" s="271">
        <v>6.0830000000000002E-2</v>
      </c>
      <c r="N300" s="1"/>
      <c r="O300" s="1"/>
    </row>
    <row r="301" spans="1:15" ht="12.75" customHeight="1">
      <c r="A301" s="30">
        <v>291</v>
      </c>
      <c r="B301" s="281" t="s">
        <v>853</v>
      </c>
      <c r="C301" s="271">
        <v>1623.95</v>
      </c>
      <c r="D301" s="272">
        <v>1616.9166666666667</v>
      </c>
      <c r="E301" s="272">
        <v>1597.9833333333336</v>
      </c>
      <c r="F301" s="272">
        <v>1572.0166666666669</v>
      </c>
      <c r="G301" s="272">
        <v>1553.0833333333337</v>
      </c>
      <c r="H301" s="272">
        <v>1642.8833333333334</v>
      </c>
      <c r="I301" s="272">
        <v>1661.8166666666664</v>
      </c>
      <c r="J301" s="272">
        <v>1687.7833333333333</v>
      </c>
      <c r="K301" s="271">
        <v>1635.85</v>
      </c>
      <c r="L301" s="271">
        <v>1590.95</v>
      </c>
      <c r="M301" s="271">
        <v>1.46865</v>
      </c>
      <c r="N301" s="1"/>
      <c r="O301" s="1"/>
    </row>
    <row r="302" spans="1:15" ht="12.75" customHeight="1">
      <c r="A302" s="30">
        <v>292</v>
      </c>
      <c r="B302" s="281" t="s">
        <v>803</v>
      </c>
      <c r="C302" s="271">
        <v>1057.45</v>
      </c>
      <c r="D302" s="272">
        <v>1065.0333333333335</v>
      </c>
      <c r="E302" s="272">
        <v>1043.416666666667</v>
      </c>
      <c r="F302" s="272">
        <v>1029.3833333333334</v>
      </c>
      <c r="G302" s="272">
        <v>1007.7666666666669</v>
      </c>
      <c r="H302" s="272">
        <v>1079.0666666666671</v>
      </c>
      <c r="I302" s="272">
        <v>1100.6833333333334</v>
      </c>
      <c r="J302" s="272">
        <v>1114.7166666666672</v>
      </c>
      <c r="K302" s="271">
        <v>1086.6500000000001</v>
      </c>
      <c r="L302" s="271">
        <v>1051</v>
      </c>
      <c r="M302" s="271">
        <v>0.91610000000000003</v>
      </c>
      <c r="N302" s="1"/>
      <c r="O302" s="1"/>
    </row>
    <row r="303" spans="1:15" ht="12.75" customHeight="1">
      <c r="A303" s="30">
        <v>293</v>
      </c>
      <c r="B303" s="281" t="s">
        <v>157</v>
      </c>
      <c r="C303" s="271">
        <v>854.7</v>
      </c>
      <c r="D303" s="272">
        <v>857.16666666666663</v>
      </c>
      <c r="E303" s="272">
        <v>849.33333333333326</v>
      </c>
      <c r="F303" s="272">
        <v>843.96666666666658</v>
      </c>
      <c r="G303" s="272">
        <v>836.13333333333321</v>
      </c>
      <c r="H303" s="272">
        <v>862.5333333333333</v>
      </c>
      <c r="I303" s="272">
        <v>870.36666666666656</v>
      </c>
      <c r="J303" s="272">
        <v>875.73333333333335</v>
      </c>
      <c r="K303" s="271">
        <v>865</v>
      </c>
      <c r="L303" s="271">
        <v>851.8</v>
      </c>
      <c r="M303" s="271">
        <v>1.42147</v>
      </c>
      <c r="N303" s="1"/>
      <c r="O303" s="1"/>
    </row>
    <row r="304" spans="1:15" ht="12.75" customHeight="1">
      <c r="A304" s="30">
        <v>294</v>
      </c>
      <c r="B304" s="281" t="s">
        <v>150</v>
      </c>
      <c r="C304" s="271">
        <v>206.45</v>
      </c>
      <c r="D304" s="272">
        <v>204.08333333333334</v>
      </c>
      <c r="E304" s="272">
        <v>201.16666666666669</v>
      </c>
      <c r="F304" s="272">
        <v>195.88333333333335</v>
      </c>
      <c r="G304" s="272">
        <v>192.9666666666667</v>
      </c>
      <c r="H304" s="272">
        <v>209.36666666666667</v>
      </c>
      <c r="I304" s="272">
        <v>212.28333333333336</v>
      </c>
      <c r="J304" s="272">
        <v>217.56666666666666</v>
      </c>
      <c r="K304" s="271">
        <v>207</v>
      </c>
      <c r="L304" s="271">
        <v>198.8</v>
      </c>
      <c r="M304" s="271">
        <v>78.1511</v>
      </c>
      <c r="N304" s="1"/>
      <c r="O304" s="1"/>
    </row>
    <row r="305" spans="1:15" ht="12.75" customHeight="1">
      <c r="A305" s="30">
        <v>295</v>
      </c>
      <c r="B305" s="281" t="s">
        <v>149</v>
      </c>
      <c r="C305" s="271">
        <v>1274.6500000000001</v>
      </c>
      <c r="D305" s="272">
        <v>1280.8166666666666</v>
      </c>
      <c r="E305" s="272">
        <v>1262.6333333333332</v>
      </c>
      <c r="F305" s="272">
        <v>1250.6166666666666</v>
      </c>
      <c r="G305" s="272">
        <v>1232.4333333333332</v>
      </c>
      <c r="H305" s="272">
        <v>1292.8333333333333</v>
      </c>
      <c r="I305" s="272">
        <v>1311.0166666666667</v>
      </c>
      <c r="J305" s="272">
        <v>1323.0333333333333</v>
      </c>
      <c r="K305" s="271">
        <v>1299</v>
      </c>
      <c r="L305" s="271">
        <v>1268.8</v>
      </c>
      <c r="M305" s="271">
        <v>43.256</v>
      </c>
      <c r="N305" s="1"/>
      <c r="O305" s="1"/>
    </row>
    <row r="306" spans="1:15" ht="12.75" customHeight="1">
      <c r="A306" s="30">
        <v>296</v>
      </c>
      <c r="B306" s="281" t="s">
        <v>425</v>
      </c>
      <c r="C306" s="271">
        <v>282.5</v>
      </c>
      <c r="D306" s="272">
        <v>280.73333333333335</v>
      </c>
      <c r="E306" s="272">
        <v>274.9666666666667</v>
      </c>
      <c r="F306" s="272">
        <v>267.43333333333334</v>
      </c>
      <c r="G306" s="272">
        <v>261.66666666666669</v>
      </c>
      <c r="H306" s="272">
        <v>288.26666666666671</v>
      </c>
      <c r="I306" s="272">
        <v>294.03333333333336</v>
      </c>
      <c r="J306" s="272">
        <v>301.56666666666672</v>
      </c>
      <c r="K306" s="271">
        <v>286.5</v>
      </c>
      <c r="L306" s="271">
        <v>273.2</v>
      </c>
      <c r="M306" s="271">
        <v>7.2898899999999998</v>
      </c>
      <c r="N306" s="1"/>
      <c r="O306" s="1"/>
    </row>
    <row r="307" spans="1:15" ht="12.75" customHeight="1">
      <c r="A307" s="30">
        <v>297</v>
      </c>
      <c r="B307" s="281" t="s">
        <v>426</v>
      </c>
      <c r="C307" s="271">
        <v>262.89999999999998</v>
      </c>
      <c r="D307" s="272">
        <v>263.46666666666664</v>
      </c>
      <c r="E307" s="272">
        <v>259.98333333333329</v>
      </c>
      <c r="F307" s="272">
        <v>257.06666666666666</v>
      </c>
      <c r="G307" s="272">
        <v>253.58333333333331</v>
      </c>
      <c r="H307" s="272">
        <v>266.38333333333327</v>
      </c>
      <c r="I307" s="272">
        <v>269.86666666666662</v>
      </c>
      <c r="J307" s="272">
        <v>272.78333333333325</v>
      </c>
      <c r="K307" s="271">
        <v>266.95</v>
      </c>
      <c r="L307" s="271">
        <v>260.55</v>
      </c>
      <c r="M307" s="271">
        <v>2.5124</v>
      </c>
      <c r="N307" s="1"/>
      <c r="O307" s="1"/>
    </row>
    <row r="308" spans="1:15" ht="12.75" customHeight="1">
      <c r="A308" s="30">
        <v>298</v>
      </c>
      <c r="B308" s="281" t="s">
        <v>427</v>
      </c>
      <c r="C308" s="271">
        <v>491.25</v>
      </c>
      <c r="D308" s="272">
        <v>491.88333333333338</v>
      </c>
      <c r="E308" s="272">
        <v>489.31666666666678</v>
      </c>
      <c r="F308" s="272">
        <v>487.38333333333338</v>
      </c>
      <c r="G308" s="272">
        <v>484.81666666666678</v>
      </c>
      <c r="H308" s="272">
        <v>493.81666666666678</v>
      </c>
      <c r="I308" s="272">
        <v>496.38333333333338</v>
      </c>
      <c r="J308" s="272">
        <v>498.31666666666678</v>
      </c>
      <c r="K308" s="271">
        <v>494.45</v>
      </c>
      <c r="L308" s="271">
        <v>489.95</v>
      </c>
      <c r="M308" s="271">
        <v>0.54300000000000004</v>
      </c>
      <c r="N308" s="1"/>
      <c r="O308" s="1"/>
    </row>
    <row r="309" spans="1:15" ht="12.75" customHeight="1">
      <c r="A309" s="30">
        <v>299</v>
      </c>
      <c r="B309" s="281" t="s">
        <v>151</v>
      </c>
      <c r="C309" s="271">
        <v>104.85</v>
      </c>
      <c r="D309" s="272">
        <v>105.45</v>
      </c>
      <c r="E309" s="272">
        <v>103.7</v>
      </c>
      <c r="F309" s="272">
        <v>102.55</v>
      </c>
      <c r="G309" s="272">
        <v>100.8</v>
      </c>
      <c r="H309" s="272">
        <v>106.60000000000001</v>
      </c>
      <c r="I309" s="272">
        <v>108.35000000000001</v>
      </c>
      <c r="J309" s="272">
        <v>109.50000000000001</v>
      </c>
      <c r="K309" s="271">
        <v>107.2</v>
      </c>
      <c r="L309" s="271">
        <v>104.3</v>
      </c>
      <c r="M309" s="271">
        <v>41.208489999999998</v>
      </c>
      <c r="N309" s="1"/>
      <c r="O309" s="1"/>
    </row>
    <row r="310" spans="1:15" ht="12.75" customHeight="1">
      <c r="A310" s="30">
        <v>300</v>
      </c>
      <c r="B310" s="281" t="s">
        <v>428</v>
      </c>
      <c r="C310" s="271">
        <v>73.099999999999994</v>
      </c>
      <c r="D310" s="272">
        <v>73.683333333333337</v>
      </c>
      <c r="E310" s="272">
        <v>72.366666666666674</v>
      </c>
      <c r="F310" s="272">
        <v>71.63333333333334</v>
      </c>
      <c r="G310" s="272">
        <v>70.316666666666677</v>
      </c>
      <c r="H310" s="272">
        <v>74.416666666666671</v>
      </c>
      <c r="I310" s="272">
        <v>75.733333333333334</v>
      </c>
      <c r="J310" s="272">
        <v>76.466666666666669</v>
      </c>
      <c r="K310" s="271">
        <v>75</v>
      </c>
      <c r="L310" s="271">
        <v>72.95</v>
      </c>
      <c r="M310" s="271">
        <v>27.512499999999999</v>
      </c>
      <c r="N310" s="1"/>
      <c r="O310" s="1"/>
    </row>
    <row r="311" spans="1:15" ht="12.75" customHeight="1">
      <c r="A311" s="30">
        <v>301</v>
      </c>
      <c r="B311" s="281" t="s">
        <v>152</v>
      </c>
      <c r="C311" s="271">
        <v>515.6</v>
      </c>
      <c r="D311" s="272">
        <v>516.26666666666677</v>
      </c>
      <c r="E311" s="272">
        <v>511.58333333333348</v>
      </c>
      <c r="F311" s="272">
        <v>507.56666666666672</v>
      </c>
      <c r="G311" s="272">
        <v>502.88333333333344</v>
      </c>
      <c r="H311" s="272">
        <v>520.28333333333353</v>
      </c>
      <c r="I311" s="272">
        <v>524.9666666666667</v>
      </c>
      <c r="J311" s="272">
        <v>528.98333333333358</v>
      </c>
      <c r="K311" s="271">
        <v>520.95000000000005</v>
      </c>
      <c r="L311" s="271">
        <v>512.25</v>
      </c>
      <c r="M311" s="271">
        <v>13.00916</v>
      </c>
      <c r="N311" s="1"/>
      <c r="O311" s="1"/>
    </row>
    <row r="312" spans="1:15" ht="12.75" customHeight="1">
      <c r="A312" s="30">
        <v>302</v>
      </c>
      <c r="B312" s="281" t="s">
        <v>153</v>
      </c>
      <c r="C312" s="271">
        <v>8720.6</v>
      </c>
      <c r="D312" s="272">
        <v>8753.1833333333325</v>
      </c>
      <c r="E312" s="272">
        <v>8673.616666666665</v>
      </c>
      <c r="F312" s="272">
        <v>8626.6333333333332</v>
      </c>
      <c r="G312" s="272">
        <v>8547.0666666666657</v>
      </c>
      <c r="H312" s="272">
        <v>8800.1666666666642</v>
      </c>
      <c r="I312" s="272">
        <v>8879.7333333333336</v>
      </c>
      <c r="J312" s="272">
        <v>8926.7166666666635</v>
      </c>
      <c r="K312" s="271">
        <v>8832.75</v>
      </c>
      <c r="L312" s="271">
        <v>8706.2000000000007</v>
      </c>
      <c r="M312" s="271">
        <v>3.9806300000000001</v>
      </c>
      <c r="N312" s="1"/>
      <c r="O312" s="1"/>
    </row>
    <row r="313" spans="1:15" ht="12.75" customHeight="1">
      <c r="A313" s="30">
        <v>303</v>
      </c>
      <c r="B313" s="281" t="s">
        <v>805</v>
      </c>
      <c r="C313" s="271">
        <v>1924.65</v>
      </c>
      <c r="D313" s="272">
        <v>1932.5</v>
      </c>
      <c r="E313" s="272">
        <v>1907.15</v>
      </c>
      <c r="F313" s="272">
        <v>1889.65</v>
      </c>
      <c r="G313" s="272">
        <v>1864.3000000000002</v>
      </c>
      <c r="H313" s="272">
        <v>1950</v>
      </c>
      <c r="I313" s="272">
        <v>1975.35</v>
      </c>
      <c r="J313" s="272">
        <v>1992.85</v>
      </c>
      <c r="K313" s="271">
        <v>1957.85</v>
      </c>
      <c r="L313" s="271">
        <v>1915</v>
      </c>
      <c r="M313" s="271">
        <v>1.19739</v>
      </c>
      <c r="N313" s="1"/>
      <c r="O313" s="1"/>
    </row>
    <row r="314" spans="1:15" ht="12.75" customHeight="1">
      <c r="A314" s="30">
        <v>304</v>
      </c>
      <c r="B314" s="281" t="s">
        <v>156</v>
      </c>
      <c r="C314" s="271">
        <v>804.45</v>
      </c>
      <c r="D314" s="272">
        <v>815.0333333333333</v>
      </c>
      <c r="E314" s="272">
        <v>790.91666666666663</v>
      </c>
      <c r="F314" s="272">
        <v>777.38333333333333</v>
      </c>
      <c r="G314" s="272">
        <v>753.26666666666665</v>
      </c>
      <c r="H314" s="272">
        <v>828.56666666666661</v>
      </c>
      <c r="I314" s="272">
        <v>852.68333333333339</v>
      </c>
      <c r="J314" s="272">
        <v>866.21666666666658</v>
      </c>
      <c r="K314" s="271">
        <v>839.15</v>
      </c>
      <c r="L314" s="271">
        <v>801.5</v>
      </c>
      <c r="M314" s="271">
        <v>7.1343699999999997</v>
      </c>
      <c r="N314" s="1"/>
      <c r="O314" s="1"/>
    </row>
    <row r="315" spans="1:15" ht="12.75" customHeight="1">
      <c r="A315" s="30">
        <v>305</v>
      </c>
      <c r="B315" s="281" t="s">
        <v>429</v>
      </c>
      <c r="C315" s="271">
        <v>378.7</v>
      </c>
      <c r="D315" s="272">
        <v>381.16666666666669</v>
      </c>
      <c r="E315" s="272">
        <v>375.58333333333337</v>
      </c>
      <c r="F315" s="272">
        <v>372.4666666666667</v>
      </c>
      <c r="G315" s="272">
        <v>366.88333333333338</v>
      </c>
      <c r="H315" s="272">
        <v>384.28333333333336</v>
      </c>
      <c r="I315" s="272">
        <v>389.86666666666673</v>
      </c>
      <c r="J315" s="272">
        <v>392.98333333333335</v>
      </c>
      <c r="K315" s="271">
        <v>386.75</v>
      </c>
      <c r="L315" s="271">
        <v>378.05</v>
      </c>
      <c r="M315" s="271">
        <v>9.2545599999999997</v>
      </c>
      <c r="N315" s="1"/>
      <c r="O315" s="1"/>
    </row>
    <row r="316" spans="1:15" ht="12.75" customHeight="1">
      <c r="A316" s="30">
        <v>306</v>
      </c>
      <c r="B316" s="281" t="s">
        <v>430</v>
      </c>
      <c r="C316" s="271">
        <v>354.15</v>
      </c>
      <c r="D316" s="272">
        <v>343.23333333333335</v>
      </c>
      <c r="E316" s="272">
        <v>326.91666666666669</v>
      </c>
      <c r="F316" s="272">
        <v>299.68333333333334</v>
      </c>
      <c r="G316" s="272">
        <v>283.36666666666667</v>
      </c>
      <c r="H316" s="272">
        <v>370.4666666666667</v>
      </c>
      <c r="I316" s="272">
        <v>386.7833333333333</v>
      </c>
      <c r="J316" s="272">
        <v>414.01666666666671</v>
      </c>
      <c r="K316" s="271">
        <v>359.55</v>
      </c>
      <c r="L316" s="271">
        <v>316</v>
      </c>
      <c r="M316" s="271">
        <v>129.49850000000001</v>
      </c>
      <c r="N316" s="1"/>
      <c r="O316" s="1"/>
    </row>
    <row r="317" spans="1:15" ht="12.75" customHeight="1">
      <c r="A317" s="30">
        <v>307</v>
      </c>
      <c r="B317" s="281" t="s">
        <v>854</v>
      </c>
      <c r="C317" s="271">
        <v>746.9</v>
      </c>
      <c r="D317" s="272">
        <v>747.08333333333337</v>
      </c>
      <c r="E317" s="272">
        <v>737.7166666666667</v>
      </c>
      <c r="F317" s="272">
        <v>728.5333333333333</v>
      </c>
      <c r="G317" s="272">
        <v>719.16666666666663</v>
      </c>
      <c r="H317" s="272">
        <v>756.26666666666677</v>
      </c>
      <c r="I317" s="272">
        <v>765.63333333333333</v>
      </c>
      <c r="J317" s="272">
        <v>774.81666666666683</v>
      </c>
      <c r="K317" s="271">
        <v>756.45</v>
      </c>
      <c r="L317" s="271">
        <v>737.9</v>
      </c>
      <c r="M317" s="271">
        <v>1.0152600000000001</v>
      </c>
      <c r="N317" s="1"/>
      <c r="O317" s="1"/>
    </row>
    <row r="318" spans="1:15" ht="12.75" customHeight="1">
      <c r="A318" s="30">
        <v>308</v>
      </c>
      <c r="B318" s="281" t="s">
        <v>855</v>
      </c>
      <c r="C318" s="271">
        <v>778.1</v>
      </c>
      <c r="D318" s="272">
        <v>786.25</v>
      </c>
      <c r="E318" s="272">
        <v>766.85</v>
      </c>
      <c r="F318" s="272">
        <v>755.6</v>
      </c>
      <c r="G318" s="272">
        <v>736.2</v>
      </c>
      <c r="H318" s="272">
        <v>797.5</v>
      </c>
      <c r="I318" s="272">
        <v>816.90000000000009</v>
      </c>
      <c r="J318" s="272">
        <v>828.15</v>
      </c>
      <c r="K318" s="271">
        <v>805.65</v>
      </c>
      <c r="L318" s="271">
        <v>775</v>
      </c>
      <c r="M318" s="271">
        <v>1.6244400000000001</v>
      </c>
      <c r="N318" s="1"/>
      <c r="O318" s="1"/>
    </row>
    <row r="319" spans="1:15" ht="12.75" customHeight="1">
      <c r="A319" s="30">
        <v>309</v>
      </c>
      <c r="B319" s="281" t="s">
        <v>155</v>
      </c>
      <c r="C319" s="271">
        <v>1419.2</v>
      </c>
      <c r="D319" s="272">
        <v>1416.75</v>
      </c>
      <c r="E319" s="272">
        <v>1405.5</v>
      </c>
      <c r="F319" s="272">
        <v>1391.8</v>
      </c>
      <c r="G319" s="272">
        <v>1380.55</v>
      </c>
      <c r="H319" s="272">
        <v>1430.45</v>
      </c>
      <c r="I319" s="272">
        <v>1441.7</v>
      </c>
      <c r="J319" s="272">
        <v>1455.4</v>
      </c>
      <c r="K319" s="271">
        <v>1428</v>
      </c>
      <c r="L319" s="271">
        <v>1403.05</v>
      </c>
      <c r="M319" s="271">
        <v>1.6403300000000001</v>
      </c>
      <c r="N319" s="1"/>
      <c r="O319" s="1"/>
    </row>
    <row r="320" spans="1:15" ht="12.75" customHeight="1">
      <c r="A320" s="30">
        <v>310</v>
      </c>
      <c r="B320" s="281" t="s">
        <v>158</v>
      </c>
      <c r="C320" s="271">
        <v>3319.3</v>
      </c>
      <c r="D320" s="272">
        <v>3337.7833333333333</v>
      </c>
      <c r="E320" s="272">
        <v>3291.6166666666668</v>
      </c>
      <c r="F320" s="272">
        <v>3263.9333333333334</v>
      </c>
      <c r="G320" s="272">
        <v>3217.7666666666669</v>
      </c>
      <c r="H320" s="272">
        <v>3365.4666666666667</v>
      </c>
      <c r="I320" s="272">
        <v>3411.6333333333337</v>
      </c>
      <c r="J320" s="272">
        <v>3439.3166666666666</v>
      </c>
      <c r="K320" s="271">
        <v>3383.95</v>
      </c>
      <c r="L320" s="271">
        <v>3310.1</v>
      </c>
      <c r="M320" s="271">
        <v>3.9515400000000001</v>
      </c>
      <c r="N320" s="1"/>
      <c r="O320" s="1"/>
    </row>
    <row r="321" spans="1:15" ht="12.75" customHeight="1">
      <c r="A321" s="30">
        <v>311</v>
      </c>
      <c r="B321" s="281" t="s">
        <v>1118</v>
      </c>
      <c r="C321" s="271" t="e">
        <v>#N/A</v>
      </c>
      <c r="D321" s="272" t="e">
        <v>#N/A</v>
      </c>
      <c r="E321" s="272" t="e">
        <v>#N/A</v>
      </c>
      <c r="F321" s="272" t="e">
        <v>#N/A</v>
      </c>
      <c r="G321" s="272" t="e">
        <v>#N/A</v>
      </c>
      <c r="H321" s="272" t="e">
        <v>#N/A</v>
      </c>
      <c r="I321" s="272" t="e">
        <v>#N/A</v>
      </c>
      <c r="J321" s="272" t="e">
        <v>#N/A</v>
      </c>
      <c r="K321" s="271" t="e">
        <v>#N/A</v>
      </c>
      <c r="L321" s="271" t="e">
        <v>#N/A</v>
      </c>
      <c r="M321" s="271" t="e">
        <v>#N/A</v>
      </c>
      <c r="N321" s="1"/>
      <c r="O321" s="1"/>
    </row>
    <row r="322" spans="1:15" ht="12.75" customHeight="1">
      <c r="A322" s="30">
        <v>312</v>
      </c>
      <c r="B322" s="281" t="s">
        <v>432</v>
      </c>
      <c r="C322" s="271">
        <v>770.9</v>
      </c>
      <c r="D322" s="272">
        <v>772.0333333333333</v>
      </c>
      <c r="E322" s="272">
        <v>765.71666666666658</v>
      </c>
      <c r="F322" s="272">
        <v>760.5333333333333</v>
      </c>
      <c r="G322" s="272">
        <v>754.21666666666658</v>
      </c>
      <c r="H322" s="272">
        <v>777.21666666666658</v>
      </c>
      <c r="I322" s="272">
        <v>783.53333333333319</v>
      </c>
      <c r="J322" s="272">
        <v>788.71666666666658</v>
      </c>
      <c r="K322" s="271">
        <v>778.35</v>
      </c>
      <c r="L322" s="271">
        <v>766.85</v>
      </c>
      <c r="M322" s="271">
        <v>0.63700000000000001</v>
      </c>
      <c r="N322" s="1"/>
      <c r="O322" s="1"/>
    </row>
    <row r="323" spans="1:15" ht="12.75" customHeight="1">
      <c r="A323" s="30">
        <v>313</v>
      </c>
      <c r="B323" s="281" t="s">
        <v>159</v>
      </c>
      <c r="C323" s="271">
        <v>2166.0500000000002</v>
      </c>
      <c r="D323" s="272">
        <v>2185.2833333333333</v>
      </c>
      <c r="E323" s="272">
        <v>2137.6166666666668</v>
      </c>
      <c r="F323" s="272">
        <v>2109.1833333333334</v>
      </c>
      <c r="G323" s="272">
        <v>2061.5166666666669</v>
      </c>
      <c r="H323" s="272">
        <v>2213.7166666666667</v>
      </c>
      <c r="I323" s="272">
        <v>2261.3833333333337</v>
      </c>
      <c r="J323" s="272">
        <v>2289.8166666666666</v>
      </c>
      <c r="K323" s="271">
        <v>2232.9499999999998</v>
      </c>
      <c r="L323" s="271">
        <v>2156.85</v>
      </c>
      <c r="M323" s="271">
        <v>5.3738099999999998</v>
      </c>
      <c r="N323" s="1"/>
      <c r="O323" s="1"/>
    </row>
    <row r="324" spans="1:15" ht="12.75" customHeight="1">
      <c r="A324" s="30">
        <v>314</v>
      </c>
      <c r="B324" s="281" t="s">
        <v>433</v>
      </c>
      <c r="C324" s="271">
        <v>1281.6500000000001</v>
      </c>
      <c r="D324" s="272">
        <v>1288.7833333333335</v>
      </c>
      <c r="E324" s="272">
        <v>1271.866666666667</v>
      </c>
      <c r="F324" s="272">
        <v>1262.0833333333335</v>
      </c>
      <c r="G324" s="272">
        <v>1245.166666666667</v>
      </c>
      <c r="H324" s="272">
        <v>1298.5666666666671</v>
      </c>
      <c r="I324" s="272">
        <v>1315.4833333333336</v>
      </c>
      <c r="J324" s="272">
        <v>1325.2666666666671</v>
      </c>
      <c r="K324" s="271">
        <v>1305.7</v>
      </c>
      <c r="L324" s="271">
        <v>1279</v>
      </c>
      <c r="M324" s="271">
        <v>2.0829499999999999</v>
      </c>
      <c r="N324" s="1"/>
      <c r="O324" s="1"/>
    </row>
    <row r="325" spans="1:15" ht="12.75" customHeight="1">
      <c r="A325" s="30">
        <v>315</v>
      </c>
      <c r="B325" s="281" t="s">
        <v>161</v>
      </c>
      <c r="C325" s="271">
        <v>1047.45</v>
      </c>
      <c r="D325" s="272">
        <v>1047.7</v>
      </c>
      <c r="E325" s="272">
        <v>1035.5</v>
      </c>
      <c r="F325" s="272">
        <v>1023.55</v>
      </c>
      <c r="G325" s="272">
        <v>1011.3499999999999</v>
      </c>
      <c r="H325" s="272">
        <v>1059.6500000000001</v>
      </c>
      <c r="I325" s="272">
        <v>1071.8500000000004</v>
      </c>
      <c r="J325" s="272">
        <v>1083.8000000000002</v>
      </c>
      <c r="K325" s="271">
        <v>1059.9000000000001</v>
      </c>
      <c r="L325" s="271">
        <v>1035.75</v>
      </c>
      <c r="M325" s="271">
        <v>5.05532</v>
      </c>
      <c r="N325" s="1"/>
      <c r="O325" s="1"/>
    </row>
    <row r="326" spans="1:15" ht="12.75" customHeight="1">
      <c r="A326" s="30">
        <v>316</v>
      </c>
      <c r="B326" s="281" t="s">
        <v>267</v>
      </c>
      <c r="C326" s="271">
        <v>624.35</v>
      </c>
      <c r="D326" s="272">
        <v>626.6</v>
      </c>
      <c r="E326" s="272">
        <v>620.75</v>
      </c>
      <c r="F326" s="272">
        <v>617.15</v>
      </c>
      <c r="G326" s="272">
        <v>611.29999999999995</v>
      </c>
      <c r="H326" s="272">
        <v>630.20000000000005</v>
      </c>
      <c r="I326" s="272">
        <v>636.05000000000018</v>
      </c>
      <c r="J326" s="272">
        <v>639.65000000000009</v>
      </c>
      <c r="K326" s="271">
        <v>632.45000000000005</v>
      </c>
      <c r="L326" s="271">
        <v>623</v>
      </c>
      <c r="M326" s="271">
        <v>3.1596700000000002</v>
      </c>
      <c r="N326" s="1"/>
      <c r="O326" s="1"/>
    </row>
    <row r="327" spans="1:15" ht="12.75" customHeight="1">
      <c r="A327" s="30">
        <v>317</v>
      </c>
      <c r="B327" s="281" t="s">
        <v>434</v>
      </c>
      <c r="C327" s="271">
        <v>33.799999999999997</v>
      </c>
      <c r="D327" s="272">
        <v>33.983333333333334</v>
      </c>
      <c r="E327" s="272">
        <v>33.516666666666666</v>
      </c>
      <c r="F327" s="272">
        <v>33.233333333333334</v>
      </c>
      <c r="G327" s="272">
        <v>32.766666666666666</v>
      </c>
      <c r="H327" s="272">
        <v>34.266666666666666</v>
      </c>
      <c r="I327" s="272">
        <v>34.733333333333334</v>
      </c>
      <c r="J327" s="272">
        <v>35.016666666666666</v>
      </c>
      <c r="K327" s="271">
        <v>34.450000000000003</v>
      </c>
      <c r="L327" s="271">
        <v>33.700000000000003</v>
      </c>
      <c r="M327" s="271">
        <v>24.75385</v>
      </c>
      <c r="N327" s="1"/>
      <c r="O327" s="1"/>
    </row>
    <row r="328" spans="1:15" ht="12.75" customHeight="1">
      <c r="A328" s="30">
        <v>318</v>
      </c>
      <c r="B328" s="281" t="s">
        <v>435</v>
      </c>
      <c r="C328" s="271">
        <v>69.2</v>
      </c>
      <c r="D328" s="272">
        <v>69.183333333333337</v>
      </c>
      <c r="E328" s="272">
        <v>68.566666666666677</v>
      </c>
      <c r="F328" s="272">
        <v>67.933333333333337</v>
      </c>
      <c r="G328" s="272">
        <v>67.316666666666677</v>
      </c>
      <c r="H328" s="272">
        <v>69.816666666666677</v>
      </c>
      <c r="I328" s="272">
        <v>70.433333333333351</v>
      </c>
      <c r="J328" s="272">
        <v>71.066666666666677</v>
      </c>
      <c r="K328" s="271">
        <v>69.8</v>
      </c>
      <c r="L328" s="271">
        <v>68.55</v>
      </c>
      <c r="M328" s="271">
        <v>27.78558</v>
      </c>
      <c r="N328" s="1"/>
      <c r="O328" s="1"/>
    </row>
    <row r="329" spans="1:15" ht="12.75" customHeight="1">
      <c r="A329" s="30">
        <v>319</v>
      </c>
      <c r="B329" s="281" t="s">
        <v>436</v>
      </c>
      <c r="C329" s="271">
        <v>567.04999999999995</v>
      </c>
      <c r="D329" s="272">
        <v>566.7833333333333</v>
      </c>
      <c r="E329" s="272">
        <v>561.76666666666665</v>
      </c>
      <c r="F329" s="272">
        <v>556.48333333333335</v>
      </c>
      <c r="G329" s="272">
        <v>551.4666666666667</v>
      </c>
      <c r="H329" s="272">
        <v>572.06666666666661</v>
      </c>
      <c r="I329" s="272">
        <v>577.08333333333326</v>
      </c>
      <c r="J329" s="272">
        <v>582.36666666666656</v>
      </c>
      <c r="K329" s="271">
        <v>571.79999999999995</v>
      </c>
      <c r="L329" s="271">
        <v>561.5</v>
      </c>
      <c r="M329" s="271">
        <v>0.53693000000000002</v>
      </c>
      <c r="N329" s="1"/>
      <c r="O329" s="1"/>
    </row>
    <row r="330" spans="1:15" ht="12.75" customHeight="1">
      <c r="A330" s="30">
        <v>320</v>
      </c>
      <c r="B330" s="281" t="s">
        <v>437</v>
      </c>
      <c r="C330" s="271">
        <v>35.549999999999997</v>
      </c>
      <c r="D330" s="272">
        <v>35.466666666666669</v>
      </c>
      <c r="E330" s="272">
        <v>34.933333333333337</v>
      </c>
      <c r="F330" s="272">
        <v>34.31666666666667</v>
      </c>
      <c r="G330" s="272">
        <v>33.783333333333339</v>
      </c>
      <c r="H330" s="272">
        <v>36.083333333333336</v>
      </c>
      <c r="I330" s="272">
        <v>36.616666666666667</v>
      </c>
      <c r="J330" s="272">
        <v>37.233333333333334</v>
      </c>
      <c r="K330" s="271">
        <v>36</v>
      </c>
      <c r="L330" s="271">
        <v>34.85</v>
      </c>
      <c r="M330" s="271">
        <v>169.04499999999999</v>
      </c>
      <c r="N330" s="1"/>
      <c r="O330" s="1"/>
    </row>
    <row r="331" spans="1:15" ht="12.75" customHeight="1">
      <c r="A331" s="30">
        <v>321</v>
      </c>
      <c r="B331" s="281" t="s">
        <v>438</v>
      </c>
      <c r="C331" s="271">
        <v>76.75</v>
      </c>
      <c r="D331" s="272">
        <v>76.316666666666677</v>
      </c>
      <c r="E331" s="272">
        <v>74.333333333333357</v>
      </c>
      <c r="F331" s="272">
        <v>71.916666666666686</v>
      </c>
      <c r="G331" s="272">
        <v>69.933333333333366</v>
      </c>
      <c r="H331" s="272">
        <v>78.733333333333348</v>
      </c>
      <c r="I331" s="272">
        <v>80.716666666666669</v>
      </c>
      <c r="J331" s="272">
        <v>83.13333333333334</v>
      </c>
      <c r="K331" s="271">
        <v>78.3</v>
      </c>
      <c r="L331" s="271">
        <v>73.900000000000006</v>
      </c>
      <c r="M331" s="271">
        <v>65.450620000000001</v>
      </c>
      <c r="N331" s="1"/>
      <c r="O331" s="1"/>
    </row>
    <row r="332" spans="1:15" ht="12.75" customHeight="1">
      <c r="A332" s="30">
        <v>322</v>
      </c>
      <c r="B332" s="281" t="s">
        <v>167</v>
      </c>
      <c r="C332" s="271">
        <v>122.95</v>
      </c>
      <c r="D332" s="272">
        <v>123.48333333333333</v>
      </c>
      <c r="E332" s="272">
        <v>121.96666666666667</v>
      </c>
      <c r="F332" s="272">
        <v>120.98333333333333</v>
      </c>
      <c r="G332" s="272">
        <v>119.46666666666667</v>
      </c>
      <c r="H332" s="272">
        <v>124.46666666666667</v>
      </c>
      <c r="I332" s="272">
        <v>125.98333333333335</v>
      </c>
      <c r="J332" s="272">
        <v>126.96666666666667</v>
      </c>
      <c r="K332" s="271">
        <v>125</v>
      </c>
      <c r="L332" s="271">
        <v>122.5</v>
      </c>
      <c r="M332" s="271">
        <v>137.21287000000001</v>
      </c>
      <c r="N332" s="1"/>
      <c r="O332" s="1"/>
    </row>
    <row r="333" spans="1:15" ht="12.75" customHeight="1">
      <c r="A333" s="30">
        <v>323</v>
      </c>
      <c r="B333" s="281" t="s">
        <v>439</v>
      </c>
      <c r="C333" s="271">
        <v>264.39999999999998</v>
      </c>
      <c r="D333" s="272">
        <v>264.3</v>
      </c>
      <c r="E333" s="272">
        <v>262.10000000000002</v>
      </c>
      <c r="F333" s="272">
        <v>259.8</v>
      </c>
      <c r="G333" s="272">
        <v>257.60000000000002</v>
      </c>
      <c r="H333" s="272">
        <v>266.60000000000002</v>
      </c>
      <c r="I333" s="272">
        <v>268.79999999999995</v>
      </c>
      <c r="J333" s="272">
        <v>271.10000000000002</v>
      </c>
      <c r="K333" s="271">
        <v>266.5</v>
      </c>
      <c r="L333" s="271">
        <v>262</v>
      </c>
      <c r="M333" s="271">
        <v>3.4123399999999999</v>
      </c>
      <c r="N333" s="1"/>
      <c r="O333" s="1"/>
    </row>
    <row r="334" spans="1:15" ht="12.75" customHeight="1">
      <c r="A334" s="30">
        <v>324</v>
      </c>
      <c r="B334" s="281" t="s">
        <v>169</v>
      </c>
      <c r="C334" s="271">
        <v>163.4</v>
      </c>
      <c r="D334" s="272">
        <v>162.33333333333334</v>
      </c>
      <c r="E334" s="272">
        <v>159.9666666666667</v>
      </c>
      <c r="F334" s="272">
        <v>156.53333333333336</v>
      </c>
      <c r="G334" s="272">
        <v>154.16666666666671</v>
      </c>
      <c r="H334" s="272">
        <v>165.76666666666668</v>
      </c>
      <c r="I334" s="272">
        <v>168.1333333333333</v>
      </c>
      <c r="J334" s="272">
        <v>171.56666666666666</v>
      </c>
      <c r="K334" s="271">
        <v>164.7</v>
      </c>
      <c r="L334" s="271">
        <v>158.9</v>
      </c>
      <c r="M334" s="271">
        <v>307.24937999999997</v>
      </c>
      <c r="N334" s="1"/>
      <c r="O334" s="1"/>
    </row>
    <row r="335" spans="1:15" ht="12.75" customHeight="1">
      <c r="A335" s="30">
        <v>325</v>
      </c>
      <c r="B335" s="281" t="s">
        <v>440</v>
      </c>
      <c r="C335" s="271">
        <v>686.3</v>
      </c>
      <c r="D335" s="272">
        <v>698.86666666666667</v>
      </c>
      <c r="E335" s="272">
        <v>670.73333333333335</v>
      </c>
      <c r="F335" s="272">
        <v>655.16666666666663</v>
      </c>
      <c r="G335" s="272">
        <v>627.0333333333333</v>
      </c>
      <c r="H335" s="272">
        <v>714.43333333333339</v>
      </c>
      <c r="I335" s="272">
        <v>742.56666666666683</v>
      </c>
      <c r="J335" s="272">
        <v>758.13333333333344</v>
      </c>
      <c r="K335" s="271">
        <v>727</v>
      </c>
      <c r="L335" s="271">
        <v>683.3</v>
      </c>
      <c r="M335" s="271">
        <v>3.5834700000000002</v>
      </c>
      <c r="N335" s="1"/>
      <c r="O335" s="1"/>
    </row>
    <row r="336" spans="1:15" ht="12.75" customHeight="1">
      <c r="A336" s="30">
        <v>326</v>
      </c>
      <c r="B336" s="281" t="s">
        <v>163</v>
      </c>
      <c r="C336" s="271">
        <v>81.7</v>
      </c>
      <c r="D336" s="272">
        <v>81.36666666666666</v>
      </c>
      <c r="E336" s="272">
        <v>80.183333333333323</v>
      </c>
      <c r="F336" s="272">
        <v>78.666666666666657</v>
      </c>
      <c r="G336" s="272">
        <v>77.48333333333332</v>
      </c>
      <c r="H336" s="272">
        <v>82.883333333333326</v>
      </c>
      <c r="I336" s="272">
        <v>84.066666666666663</v>
      </c>
      <c r="J336" s="272">
        <v>85.583333333333329</v>
      </c>
      <c r="K336" s="271">
        <v>82.55</v>
      </c>
      <c r="L336" s="271">
        <v>79.849999999999994</v>
      </c>
      <c r="M336" s="271">
        <v>151.18718000000001</v>
      </c>
      <c r="N336" s="1"/>
      <c r="O336" s="1"/>
    </row>
    <row r="337" spans="1:15" ht="12.75" customHeight="1">
      <c r="A337" s="30">
        <v>327</v>
      </c>
      <c r="B337" s="281" t="s">
        <v>165</v>
      </c>
      <c r="C337" s="271">
        <v>4218.55</v>
      </c>
      <c r="D337" s="272">
        <v>4223.3666666666668</v>
      </c>
      <c r="E337" s="272">
        <v>4177.2833333333338</v>
      </c>
      <c r="F337" s="272">
        <v>4136.0166666666673</v>
      </c>
      <c r="G337" s="272">
        <v>4089.9333333333343</v>
      </c>
      <c r="H337" s="272">
        <v>4264.6333333333332</v>
      </c>
      <c r="I337" s="272">
        <v>4310.7166666666653</v>
      </c>
      <c r="J337" s="272">
        <v>4351.9833333333327</v>
      </c>
      <c r="K337" s="271">
        <v>4269.45</v>
      </c>
      <c r="L337" s="271">
        <v>4182.1000000000004</v>
      </c>
      <c r="M337" s="271">
        <v>1.5569900000000001</v>
      </c>
      <c r="N337" s="1"/>
      <c r="O337" s="1"/>
    </row>
    <row r="338" spans="1:15" ht="12.75" customHeight="1">
      <c r="A338" s="30">
        <v>328</v>
      </c>
      <c r="B338" s="281" t="s">
        <v>806</v>
      </c>
      <c r="C338" s="271">
        <v>644.35</v>
      </c>
      <c r="D338" s="272">
        <v>646.93333333333328</v>
      </c>
      <c r="E338" s="272">
        <v>638.96666666666658</v>
      </c>
      <c r="F338" s="272">
        <v>633.58333333333326</v>
      </c>
      <c r="G338" s="272">
        <v>625.61666666666656</v>
      </c>
      <c r="H338" s="272">
        <v>652.31666666666661</v>
      </c>
      <c r="I338" s="272">
        <v>660.2833333333333</v>
      </c>
      <c r="J338" s="272">
        <v>665.66666666666663</v>
      </c>
      <c r="K338" s="271">
        <v>654.9</v>
      </c>
      <c r="L338" s="271">
        <v>641.54999999999995</v>
      </c>
      <c r="M338" s="271">
        <v>1.6716200000000001</v>
      </c>
      <c r="N338" s="1"/>
      <c r="O338" s="1"/>
    </row>
    <row r="339" spans="1:15" ht="12.75" customHeight="1">
      <c r="A339" s="30">
        <v>329</v>
      </c>
      <c r="B339" s="281" t="s">
        <v>166</v>
      </c>
      <c r="C339" s="271">
        <v>19528.099999999999</v>
      </c>
      <c r="D339" s="272">
        <v>19540.716666666664</v>
      </c>
      <c r="E339" s="272">
        <v>19415.383333333328</v>
      </c>
      <c r="F339" s="272">
        <v>19302.666666666664</v>
      </c>
      <c r="G339" s="272">
        <v>19177.333333333328</v>
      </c>
      <c r="H339" s="272">
        <v>19653.433333333327</v>
      </c>
      <c r="I339" s="272">
        <v>19778.766666666663</v>
      </c>
      <c r="J339" s="272">
        <v>19891.483333333326</v>
      </c>
      <c r="K339" s="271">
        <v>19666.05</v>
      </c>
      <c r="L339" s="271">
        <v>19428</v>
      </c>
      <c r="M339" s="271">
        <v>0.27989000000000003</v>
      </c>
      <c r="N339" s="1"/>
      <c r="O339" s="1"/>
    </row>
    <row r="340" spans="1:15" ht="12.75" customHeight="1">
      <c r="A340" s="30">
        <v>330</v>
      </c>
      <c r="B340" s="281" t="s">
        <v>441</v>
      </c>
      <c r="C340" s="271">
        <v>74</v>
      </c>
      <c r="D340" s="272">
        <v>74.483333333333334</v>
      </c>
      <c r="E340" s="272">
        <v>73.166666666666671</v>
      </c>
      <c r="F340" s="272">
        <v>72.333333333333343</v>
      </c>
      <c r="G340" s="272">
        <v>71.01666666666668</v>
      </c>
      <c r="H340" s="272">
        <v>75.316666666666663</v>
      </c>
      <c r="I340" s="272">
        <v>76.633333333333326</v>
      </c>
      <c r="J340" s="272">
        <v>77.466666666666654</v>
      </c>
      <c r="K340" s="271">
        <v>75.8</v>
      </c>
      <c r="L340" s="271">
        <v>73.650000000000006</v>
      </c>
      <c r="M340" s="271">
        <v>13.74498</v>
      </c>
      <c r="N340" s="1"/>
      <c r="O340" s="1"/>
    </row>
    <row r="341" spans="1:15" ht="12.75" customHeight="1">
      <c r="A341" s="30">
        <v>331</v>
      </c>
      <c r="B341" s="281" t="s">
        <v>162</v>
      </c>
      <c r="C341" s="271">
        <v>308.10000000000002</v>
      </c>
      <c r="D341" s="272">
        <v>308.9666666666667</v>
      </c>
      <c r="E341" s="272">
        <v>304.63333333333338</v>
      </c>
      <c r="F341" s="272">
        <v>301.16666666666669</v>
      </c>
      <c r="G341" s="272">
        <v>296.83333333333337</v>
      </c>
      <c r="H341" s="272">
        <v>312.43333333333339</v>
      </c>
      <c r="I341" s="272">
        <v>316.76666666666665</v>
      </c>
      <c r="J341" s="272">
        <v>320.23333333333341</v>
      </c>
      <c r="K341" s="271">
        <v>313.3</v>
      </c>
      <c r="L341" s="271">
        <v>305.5</v>
      </c>
      <c r="M341" s="271">
        <v>7.7598399999999996</v>
      </c>
      <c r="N341" s="1"/>
      <c r="O341" s="1"/>
    </row>
    <row r="342" spans="1:15" ht="12.75" customHeight="1">
      <c r="A342" s="30">
        <v>332</v>
      </c>
      <c r="B342" s="281" t="s">
        <v>856</v>
      </c>
      <c r="C342" s="271">
        <v>351.7</v>
      </c>
      <c r="D342" s="272">
        <v>353.4666666666667</v>
      </c>
      <c r="E342" s="272">
        <v>348.23333333333341</v>
      </c>
      <c r="F342" s="272">
        <v>344.76666666666671</v>
      </c>
      <c r="G342" s="272">
        <v>339.53333333333342</v>
      </c>
      <c r="H342" s="272">
        <v>356.93333333333339</v>
      </c>
      <c r="I342" s="272">
        <v>362.16666666666674</v>
      </c>
      <c r="J342" s="272">
        <v>365.63333333333338</v>
      </c>
      <c r="K342" s="271">
        <v>358.7</v>
      </c>
      <c r="L342" s="271">
        <v>350</v>
      </c>
      <c r="M342" s="271">
        <v>2.1970700000000001</v>
      </c>
      <c r="N342" s="1"/>
      <c r="O342" s="1"/>
    </row>
    <row r="343" spans="1:15" ht="12.75" customHeight="1">
      <c r="A343" s="30">
        <v>333</v>
      </c>
      <c r="B343" s="281" t="s">
        <v>268</v>
      </c>
      <c r="C343" s="271">
        <v>968.25</v>
      </c>
      <c r="D343" s="272">
        <v>972.76666666666677</v>
      </c>
      <c r="E343" s="272">
        <v>959.53333333333353</v>
      </c>
      <c r="F343" s="272">
        <v>950.81666666666672</v>
      </c>
      <c r="G343" s="272">
        <v>937.58333333333348</v>
      </c>
      <c r="H343" s="272">
        <v>981.48333333333358</v>
      </c>
      <c r="I343" s="272">
        <v>994.71666666666692</v>
      </c>
      <c r="J343" s="272">
        <v>1003.4333333333336</v>
      </c>
      <c r="K343" s="271">
        <v>986</v>
      </c>
      <c r="L343" s="271">
        <v>964.05</v>
      </c>
      <c r="M343" s="271">
        <v>3.1306400000000001</v>
      </c>
      <c r="N343" s="1"/>
      <c r="O343" s="1"/>
    </row>
    <row r="344" spans="1:15" ht="12.75" customHeight="1">
      <c r="A344" s="30">
        <v>334</v>
      </c>
      <c r="B344" s="281" t="s">
        <v>170</v>
      </c>
      <c r="C344" s="271">
        <v>136.65</v>
      </c>
      <c r="D344" s="272">
        <v>137</v>
      </c>
      <c r="E344" s="272">
        <v>135.75</v>
      </c>
      <c r="F344" s="272">
        <v>134.85</v>
      </c>
      <c r="G344" s="272">
        <v>133.6</v>
      </c>
      <c r="H344" s="272">
        <v>137.9</v>
      </c>
      <c r="I344" s="272">
        <v>139.15</v>
      </c>
      <c r="J344" s="272">
        <v>140.05000000000001</v>
      </c>
      <c r="K344" s="271">
        <v>138.25</v>
      </c>
      <c r="L344" s="271">
        <v>136.1</v>
      </c>
      <c r="M344" s="271">
        <v>121.05052999999999</v>
      </c>
      <c r="N344" s="1"/>
      <c r="O344" s="1"/>
    </row>
    <row r="345" spans="1:15" ht="12.75" customHeight="1">
      <c r="A345" s="30">
        <v>335</v>
      </c>
      <c r="B345" s="281" t="s">
        <v>269</v>
      </c>
      <c r="C345" s="271">
        <v>191.25</v>
      </c>
      <c r="D345" s="272">
        <v>191.53333333333333</v>
      </c>
      <c r="E345" s="272">
        <v>190.26666666666665</v>
      </c>
      <c r="F345" s="272">
        <v>189.28333333333333</v>
      </c>
      <c r="G345" s="272">
        <v>188.01666666666665</v>
      </c>
      <c r="H345" s="272">
        <v>192.51666666666665</v>
      </c>
      <c r="I345" s="272">
        <v>193.78333333333336</v>
      </c>
      <c r="J345" s="272">
        <v>194.76666666666665</v>
      </c>
      <c r="K345" s="271">
        <v>192.8</v>
      </c>
      <c r="L345" s="271">
        <v>190.55</v>
      </c>
      <c r="M345" s="271">
        <v>8.4784500000000005</v>
      </c>
      <c r="N345" s="1"/>
      <c r="O345" s="1"/>
    </row>
    <row r="346" spans="1:15" ht="12.75" customHeight="1">
      <c r="A346" s="30">
        <v>336</v>
      </c>
      <c r="B346" s="281" t="s">
        <v>837</v>
      </c>
      <c r="C346" s="271">
        <v>762.05</v>
      </c>
      <c r="D346" s="272">
        <v>766.26666666666677</v>
      </c>
      <c r="E346" s="272">
        <v>755.78333333333353</v>
      </c>
      <c r="F346" s="272">
        <v>749.51666666666677</v>
      </c>
      <c r="G346" s="272">
        <v>739.03333333333353</v>
      </c>
      <c r="H346" s="272">
        <v>772.53333333333353</v>
      </c>
      <c r="I346" s="272">
        <v>783.01666666666688</v>
      </c>
      <c r="J346" s="272">
        <v>789.28333333333353</v>
      </c>
      <c r="K346" s="271">
        <v>776.75</v>
      </c>
      <c r="L346" s="271">
        <v>760</v>
      </c>
      <c r="M346" s="271">
        <v>6.9290099999999999</v>
      </c>
      <c r="N346" s="1"/>
      <c r="O346" s="1"/>
    </row>
    <row r="347" spans="1:15" ht="12.75" customHeight="1">
      <c r="A347" s="30">
        <v>337</v>
      </c>
      <c r="B347" s="281" t="s">
        <v>442</v>
      </c>
      <c r="C347" s="271">
        <v>3229.25</v>
      </c>
      <c r="D347" s="272">
        <v>3235.4166666666665</v>
      </c>
      <c r="E347" s="272">
        <v>3211.833333333333</v>
      </c>
      <c r="F347" s="272">
        <v>3194.4166666666665</v>
      </c>
      <c r="G347" s="272">
        <v>3170.833333333333</v>
      </c>
      <c r="H347" s="272">
        <v>3252.833333333333</v>
      </c>
      <c r="I347" s="272">
        <v>3276.4166666666661</v>
      </c>
      <c r="J347" s="272">
        <v>3293.833333333333</v>
      </c>
      <c r="K347" s="271">
        <v>3259</v>
      </c>
      <c r="L347" s="271">
        <v>3218</v>
      </c>
      <c r="M347" s="271">
        <v>0.53769999999999996</v>
      </c>
      <c r="N347" s="1"/>
      <c r="O347" s="1"/>
    </row>
    <row r="348" spans="1:15" ht="12.75" customHeight="1">
      <c r="A348" s="30">
        <v>338</v>
      </c>
      <c r="B348" s="281" t="s">
        <v>443</v>
      </c>
      <c r="C348" s="271">
        <v>262.85000000000002</v>
      </c>
      <c r="D348" s="272">
        <v>263.00000000000006</v>
      </c>
      <c r="E348" s="272">
        <v>261.2000000000001</v>
      </c>
      <c r="F348" s="272">
        <v>259.55000000000007</v>
      </c>
      <c r="G348" s="272">
        <v>257.75000000000011</v>
      </c>
      <c r="H348" s="272">
        <v>264.65000000000009</v>
      </c>
      <c r="I348" s="272">
        <v>266.45000000000005</v>
      </c>
      <c r="J348" s="272">
        <v>268.10000000000008</v>
      </c>
      <c r="K348" s="271">
        <v>264.8</v>
      </c>
      <c r="L348" s="271">
        <v>261.35000000000002</v>
      </c>
      <c r="M348" s="271">
        <v>14.079829999999999</v>
      </c>
      <c r="N348" s="1"/>
      <c r="O348" s="1"/>
    </row>
    <row r="349" spans="1:15" ht="12.75" customHeight="1">
      <c r="A349" s="30">
        <v>339</v>
      </c>
      <c r="B349" s="281" t="s">
        <v>838</v>
      </c>
      <c r="C349" s="271">
        <v>512.15</v>
      </c>
      <c r="D349" s="272">
        <v>510.63333333333338</v>
      </c>
      <c r="E349" s="272">
        <v>502.51666666666677</v>
      </c>
      <c r="F349" s="272">
        <v>492.88333333333338</v>
      </c>
      <c r="G349" s="272">
        <v>484.76666666666677</v>
      </c>
      <c r="H349" s="272">
        <v>520.26666666666677</v>
      </c>
      <c r="I349" s="272">
        <v>528.38333333333344</v>
      </c>
      <c r="J349" s="272">
        <v>538.01666666666677</v>
      </c>
      <c r="K349" s="271">
        <v>518.75</v>
      </c>
      <c r="L349" s="271">
        <v>501</v>
      </c>
      <c r="M349" s="271">
        <v>13.85009</v>
      </c>
      <c r="N349" s="1"/>
      <c r="O349" s="1"/>
    </row>
    <row r="350" spans="1:15" ht="12.75" customHeight="1">
      <c r="A350" s="30">
        <v>340</v>
      </c>
      <c r="B350" s="281" t="s">
        <v>823</v>
      </c>
      <c r="C350" s="271">
        <v>126</v>
      </c>
      <c r="D350" s="272">
        <v>125.63333333333333</v>
      </c>
      <c r="E350" s="272">
        <v>124.76666666666665</v>
      </c>
      <c r="F350" s="272">
        <v>123.53333333333333</v>
      </c>
      <c r="G350" s="272">
        <v>122.66666666666666</v>
      </c>
      <c r="H350" s="272">
        <v>126.86666666666665</v>
      </c>
      <c r="I350" s="272">
        <v>127.73333333333332</v>
      </c>
      <c r="J350" s="272">
        <v>128.96666666666664</v>
      </c>
      <c r="K350" s="271">
        <v>126.5</v>
      </c>
      <c r="L350" s="271">
        <v>124.4</v>
      </c>
      <c r="M350" s="271">
        <v>9.7938799999999997</v>
      </c>
      <c r="N350" s="1"/>
      <c r="O350" s="1"/>
    </row>
    <row r="351" spans="1:15" ht="12.75" customHeight="1">
      <c r="A351" s="30">
        <v>341</v>
      </c>
      <c r="B351" s="281" t="s">
        <v>177</v>
      </c>
      <c r="C351" s="271">
        <v>3376.4</v>
      </c>
      <c r="D351" s="272">
        <v>3388.1333333333332</v>
      </c>
      <c r="E351" s="272">
        <v>3350.6666666666665</v>
      </c>
      <c r="F351" s="272">
        <v>3324.9333333333334</v>
      </c>
      <c r="G351" s="272">
        <v>3287.4666666666667</v>
      </c>
      <c r="H351" s="272">
        <v>3413.8666666666663</v>
      </c>
      <c r="I351" s="272">
        <v>3451.3333333333335</v>
      </c>
      <c r="J351" s="272">
        <v>3477.0666666666662</v>
      </c>
      <c r="K351" s="271">
        <v>3425.6</v>
      </c>
      <c r="L351" s="271">
        <v>3362.4</v>
      </c>
      <c r="M351" s="271">
        <v>1.21533</v>
      </c>
      <c r="N351" s="1"/>
      <c r="O351" s="1"/>
    </row>
    <row r="352" spans="1:15" ht="12.75" customHeight="1">
      <c r="A352" s="30">
        <v>342</v>
      </c>
      <c r="B352" s="281" t="s">
        <v>445</v>
      </c>
      <c r="C352" s="271">
        <v>355.1</v>
      </c>
      <c r="D352" s="272">
        <v>357.83333333333331</v>
      </c>
      <c r="E352" s="272">
        <v>351.76666666666665</v>
      </c>
      <c r="F352" s="272">
        <v>348.43333333333334</v>
      </c>
      <c r="G352" s="272">
        <v>342.36666666666667</v>
      </c>
      <c r="H352" s="272">
        <v>361.16666666666663</v>
      </c>
      <c r="I352" s="272">
        <v>367.23333333333335</v>
      </c>
      <c r="J352" s="272">
        <v>370.56666666666661</v>
      </c>
      <c r="K352" s="271">
        <v>363.9</v>
      </c>
      <c r="L352" s="271">
        <v>354.5</v>
      </c>
      <c r="M352" s="271">
        <v>2.32877</v>
      </c>
      <c r="N352" s="1"/>
      <c r="O352" s="1"/>
    </row>
    <row r="353" spans="1:15" ht="12.75" customHeight="1">
      <c r="A353" s="30">
        <v>343</v>
      </c>
      <c r="B353" s="281" t="s">
        <v>446</v>
      </c>
      <c r="C353" s="271">
        <v>273.39999999999998</v>
      </c>
      <c r="D353" s="272">
        <v>271.56666666666666</v>
      </c>
      <c r="E353" s="272">
        <v>265.83333333333331</v>
      </c>
      <c r="F353" s="272">
        <v>258.26666666666665</v>
      </c>
      <c r="G353" s="272">
        <v>252.5333333333333</v>
      </c>
      <c r="H353" s="272">
        <v>279.13333333333333</v>
      </c>
      <c r="I353" s="272">
        <v>284.86666666666667</v>
      </c>
      <c r="J353" s="272">
        <v>292.43333333333334</v>
      </c>
      <c r="K353" s="271">
        <v>277.3</v>
      </c>
      <c r="L353" s="271">
        <v>264</v>
      </c>
      <c r="M353" s="271">
        <v>18.067889999999998</v>
      </c>
      <c r="N353" s="1"/>
      <c r="O353" s="1"/>
    </row>
    <row r="354" spans="1:15" ht="12.75" customHeight="1">
      <c r="A354" s="30">
        <v>344</v>
      </c>
      <c r="B354" s="281" t="s">
        <v>181</v>
      </c>
      <c r="C354" s="271">
        <v>1833.1</v>
      </c>
      <c r="D354" s="272">
        <v>1840.2333333333333</v>
      </c>
      <c r="E354" s="272">
        <v>1816.9666666666667</v>
      </c>
      <c r="F354" s="272">
        <v>1800.8333333333333</v>
      </c>
      <c r="G354" s="272">
        <v>1777.5666666666666</v>
      </c>
      <c r="H354" s="272">
        <v>1856.3666666666668</v>
      </c>
      <c r="I354" s="272">
        <v>1879.6333333333337</v>
      </c>
      <c r="J354" s="272">
        <v>1895.7666666666669</v>
      </c>
      <c r="K354" s="271">
        <v>1863.5</v>
      </c>
      <c r="L354" s="271">
        <v>1824.1</v>
      </c>
      <c r="M354" s="271">
        <v>4.2320000000000002</v>
      </c>
      <c r="N354" s="1"/>
      <c r="O354" s="1"/>
    </row>
    <row r="355" spans="1:15" ht="12.75" customHeight="1">
      <c r="A355" s="30">
        <v>345</v>
      </c>
      <c r="B355" s="281" t="s">
        <v>171</v>
      </c>
      <c r="C355" s="271">
        <v>49937.599999999999</v>
      </c>
      <c r="D355" s="272">
        <v>50006.866666666669</v>
      </c>
      <c r="E355" s="272">
        <v>49673.733333333337</v>
      </c>
      <c r="F355" s="272">
        <v>49409.866666666669</v>
      </c>
      <c r="G355" s="272">
        <v>49076.733333333337</v>
      </c>
      <c r="H355" s="272">
        <v>50270.733333333337</v>
      </c>
      <c r="I355" s="272">
        <v>50603.866666666669</v>
      </c>
      <c r="J355" s="272">
        <v>50867.733333333337</v>
      </c>
      <c r="K355" s="271">
        <v>50340</v>
      </c>
      <c r="L355" s="271">
        <v>49743</v>
      </c>
      <c r="M355" s="271">
        <v>0.10970000000000001</v>
      </c>
      <c r="N355" s="1"/>
      <c r="O355" s="1"/>
    </row>
    <row r="356" spans="1:15" ht="12.75" customHeight="1">
      <c r="A356" s="30">
        <v>346</v>
      </c>
      <c r="B356" s="281" t="s">
        <v>447</v>
      </c>
      <c r="C356" s="271">
        <v>3525.55</v>
      </c>
      <c r="D356" s="272">
        <v>3549.5333333333333</v>
      </c>
      <c r="E356" s="272">
        <v>3481.0666666666666</v>
      </c>
      <c r="F356" s="272">
        <v>3436.5833333333335</v>
      </c>
      <c r="G356" s="272">
        <v>3368.1166666666668</v>
      </c>
      <c r="H356" s="272">
        <v>3594.0166666666664</v>
      </c>
      <c r="I356" s="272">
        <v>3662.4833333333327</v>
      </c>
      <c r="J356" s="272">
        <v>3706.9666666666662</v>
      </c>
      <c r="K356" s="271">
        <v>3618</v>
      </c>
      <c r="L356" s="271">
        <v>3505.05</v>
      </c>
      <c r="M356" s="271">
        <v>1.9312199999999999</v>
      </c>
      <c r="N356" s="1"/>
      <c r="O356" s="1"/>
    </row>
    <row r="357" spans="1:15" ht="12.75" customHeight="1">
      <c r="A357" s="30">
        <v>347</v>
      </c>
      <c r="B357" s="281" t="s">
        <v>173</v>
      </c>
      <c r="C357" s="271">
        <v>219.15</v>
      </c>
      <c r="D357" s="272">
        <v>218.76666666666665</v>
      </c>
      <c r="E357" s="272">
        <v>216.43333333333331</v>
      </c>
      <c r="F357" s="272">
        <v>213.71666666666667</v>
      </c>
      <c r="G357" s="272">
        <v>211.38333333333333</v>
      </c>
      <c r="H357" s="272">
        <v>221.48333333333329</v>
      </c>
      <c r="I357" s="272">
        <v>223.81666666666666</v>
      </c>
      <c r="J357" s="272">
        <v>226.53333333333327</v>
      </c>
      <c r="K357" s="271">
        <v>221.1</v>
      </c>
      <c r="L357" s="271">
        <v>216.05</v>
      </c>
      <c r="M357" s="271">
        <v>23.930250000000001</v>
      </c>
      <c r="N357" s="1"/>
      <c r="O357" s="1"/>
    </row>
    <row r="358" spans="1:15" ht="12.75" customHeight="1">
      <c r="A358" s="30">
        <v>348</v>
      </c>
      <c r="B358" s="281" t="s">
        <v>175</v>
      </c>
      <c r="C358" s="271">
        <v>4157.1000000000004</v>
      </c>
      <c r="D358" s="272">
        <v>4160.8833333333341</v>
      </c>
      <c r="E358" s="272">
        <v>4139.2166666666681</v>
      </c>
      <c r="F358" s="272">
        <v>4121.3333333333339</v>
      </c>
      <c r="G358" s="272">
        <v>4099.6666666666679</v>
      </c>
      <c r="H358" s="272">
        <v>4178.7666666666682</v>
      </c>
      <c r="I358" s="272">
        <v>4200.4333333333343</v>
      </c>
      <c r="J358" s="272">
        <v>4218.3166666666684</v>
      </c>
      <c r="K358" s="271">
        <v>4182.55</v>
      </c>
      <c r="L358" s="271">
        <v>4143</v>
      </c>
      <c r="M358" s="271">
        <v>0.17666000000000001</v>
      </c>
      <c r="N358" s="1"/>
      <c r="O358" s="1"/>
    </row>
    <row r="359" spans="1:15" ht="12.75" customHeight="1">
      <c r="A359" s="30">
        <v>349</v>
      </c>
      <c r="B359" s="281" t="s">
        <v>449</v>
      </c>
      <c r="C359" s="271">
        <v>1397.65</v>
      </c>
      <c r="D359" s="272">
        <v>1398.8833333333334</v>
      </c>
      <c r="E359" s="272">
        <v>1376.8166666666668</v>
      </c>
      <c r="F359" s="272">
        <v>1355.9833333333333</v>
      </c>
      <c r="G359" s="272">
        <v>1333.9166666666667</v>
      </c>
      <c r="H359" s="272">
        <v>1419.7166666666669</v>
      </c>
      <c r="I359" s="272">
        <v>1441.7833333333335</v>
      </c>
      <c r="J359" s="272">
        <v>1462.616666666667</v>
      </c>
      <c r="K359" s="271">
        <v>1420.95</v>
      </c>
      <c r="L359" s="271">
        <v>1378.05</v>
      </c>
      <c r="M359" s="271">
        <v>2.1162200000000002</v>
      </c>
      <c r="N359" s="1"/>
      <c r="O359" s="1"/>
    </row>
    <row r="360" spans="1:15" ht="12.75" customHeight="1">
      <c r="A360" s="30">
        <v>350</v>
      </c>
      <c r="B360" s="281" t="s">
        <v>176</v>
      </c>
      <c r="C360" s="271">
        <v>2666.9</v>
      </c>
      <c r="D360" s="272">
        <v>2671.3333333333335</v>
      </c>
      <c r="E360" s="272">
        <v>2647.666666666667</v>
      </c>
      <c r="F360" s="272">
        <v>2628.4333333333334</v>
      </c>
      <c r="G360" s="272">
        <v>2604.7666666666669</v>
      </c>
      <c r="H360" s="272">
        <v>2690.5666666666671</v>
      </c>
      <c r="I360" s="272">
        <v>2714.233333333334</v>
      </c>
      <c r="J360" s="272">
        <v>2733.4666666666672</v>
      </c>
      <c r="K360" s="271">
        <v>2695</v>
      </c>
      <c r="L360" s="271">
        <v>2652.1</v>
      </c>
      <c r="M360" s="271">
        <v>1.86127</v>
      </c>
      <c r="N360" s="1"/>
      <c r="O360" s="1"/>
    </row>
    <row r="361" spans="1:15" ht="12.75" customHeight="1">
      <c r="A361" s="30">
        <v>351</v>
      </c>
      <c r="B361" s="281" t="s">
        <v>172</v>
      </c>
      <c r="C361" s="271">
        <v>1979.85</v>
      </c>
      <c r="D361" s="272">
        <v>2010.5</v>
      </c>
      <c r="E361" s="272">
        <v>1936.9</v>
      </c>
      <c r="F361" s="272">
        <v>1893.95</v>
      </c>
      <c r="G361" s="272">
        <v>1820.3500000000001</v>
      </c>
      <c r="H361" s="272">
        <v>2053.4499999999998</v>
      </c>
      <c r="I361" s="272">
        <v>2127.0500000000002</v>
      </c>
      <c r="J361" s="272">
        <v>2170</v>
      </c>
      <c r="K361" s="271">
        <v>2084.1</v>
      </c>
      <c r="L361" s="271">
        <v>1967.55</v>
      </c>
      <c r="M361" s="271">
        <v>35.063679999999998</v>
      </c>
      <c r="N361" s="1"/>
      <c r="O361" s="1"/>
    </row>
    <row r="362" spans="1:15" ht="12.75" customHeight="1">
      <c r="A362" s="30">
        <v>352</v>
      </c>
      <c r="B362" s="281" t="s">
        <v>450</v>
      </c>
      <c r="C362" s="271">
        <v>758.35</v>
      </c>
      <c r="D362" s="272">
        <v>754.73333333333323</v>
      </c>
      <c r="E362" s="272">
        <v>744.46666666666647</v>
      </c>
      <c r="F362" s="272">
        <v>730.58333333333326</v>
      </c>
      <c r="G362" s="272">
        <v>720.31666666666649</v>
      </c>
      <c r="H362" s="272">
        <v>768.61666666666645</v>
      </c>
      <c r="I362" s="272">
        <v>778.8833333333331</v>
      </c>
      <c r="J362" s="272">
        <v>792.76666666666642</v>
      </c>
      <c r="K362" s="271">
        <v>765</v>
      </c>
      <c r="L362" s="271">
        <v>740.85</v>
      </c>
      <c r="M362" s="271">
        <v>1.2526299999999999</v>
      </c>
      <c r="N362" s="1"/>
      <c r="O362" s="1"/>
    </row>
    <row r="363" spans="1:15" ht="12.75" customHeight="1">
      <c r="A363" s="30">
        <v>353</v>
      </c>
      <c r="B363" s="281" t="s">
        <v>270</v>
      </c>
      <c r="C363" s="271">
        <v>2408.35</v>
      </c>
      <c r="D363" s="272">
        <v>2421.1666666666665</v>
      </c>
      <c r="E363" s="272">
        <v>2388.3833333333332</v>
      </c>
      <c r="F363" s="272">
        <v>2368.4166666666665</v>
      </c>
      <c r="G363" s="272">
        <v>2335.6333333333332</v>
      </c>
      <c r="H363" s="272">
        <v>2441.1333333333332</v>
      </c>
      <c r="I363" s="272">
        <v>2473.916666666667</v>
      </c>
      <c r="J363" s="272">
        <v>2493.8833333333332</v>
      </c>
      <c r="K363" s="271">
        <v>2453.9499999999998</v>
      </c>
      <c r="L363" s="271">
        <v>2401.1999999999998</v>
      </c>
      <c r="M363" s="271">
        <v>2.4830000000000001</v>
      </c>
      <c r="N363" s="1"/>
      <c r="O363" s="1"/>
    </row>
    <row r="364" spans="1:15" ht="12.75" customHeight="1">
      <c r="A364" s="30">
        <v>354</v>
      </c>
      <c r="B364" s="281" t="s">
        <v>451</v>
      </c>
      <c r="C364" s="271">
        <v>2157.6999999999998</v>
      </c>
      <c r="D364" s="272">
        <v>2162.8666666666668</v>
      </c>
      <c r="E364" s="272">
        <v>2139.2333333333336</v>
      </c>
      <c r="F364" s="272">
        <v>2120.7666666666669</v>
      </c>
      <c r="G364" s="272">
        <v>2097.1333333333337</v>
      </c>
      <c r="H364" s="272">
        <v>2181.3333333333335</v>
      </c>
      <c r="I364" s="272">
        <v>2204.9666666666667</v>
      </c>
      <c r="J364" s="272">
        <v>2223.4333333333334</v>
      </c>
      <c r="K364" s="271">
        <v>2186.5</v>
      </c>
      <c r="L364" s="271">
        <v>2144.4</v>
      </c>
      <c r="M364" s="271">
        <v>1.4994400000000001</v>
      </c>
      <c r="N364" s="1"/>
      <c r="O364" s="1"/>
    </row>
    <row r="365" spans="1:15" ht="12.75" customHeight="1">
      <c r="A365" s="30">
        <v>355</v>
      </c>
      <c r="B365" s="281" t="s">
        <v>807</v>
      </c>
      <c r="C365" s="271">
        <v>303.75</v>
      </c>
      <c r="D365" s="272">
        <v>300.23333333333335</v>
      </c>
      <c r="E365" s="272">
        <v>292.06666666666672</v>
      </c>
      <c r="F365" s="272">
        <v>280.38333333333338</v>
      </c>
      <c r="G365" s="272">
        <v>272.21666666666675</v>
      </c>
      <c r="H365" s="272">
        <v>311.91666666666669</v>
      </c>
      <c r="I365" s="272">
        <v>320.08333333333331</v>
      </c>
      <c r="J365" s="272">
        <v>331.76666666666665</v>
      </c>
      <c r="K365" s="271">
        <v>308.39999999999998</v>
      </c>
      <c r="L365" s="271">
        <v>288.55</v>
      </c>
      <c r="M365" s="271">
        <v>133.45923999999999</v>
      </c>
      <c r="N365" s="1"/>
      <c r="O365" s="1"/>
    </row>
    <row r="366" spans="1:15" ht="12.75" customHeight="1">
      <c r="A366" s="30">
        <v>356</v>
      </c>
      <c r="B366" s="281" t="s">
        <v>174</v>
      </c>
      <c r="C366" s="271">
        <v>120.5</v>
      </c>
      <c r="D366" s="272">
        <v>120.88333333333333</v>
      </c>
      <c r="E366" s="272">
        <v>119.91666666666666</v>
      </c>
      <c r="F366" s="272">
        <v>119.33333333333333</v>
      </c>
      <c r="G366" s="272">
        <v>118.36666666666666</v>
      </c>
      <c r="H366" s="272">
        <v>121.46666666666665</v>
      </c>
      <c r="I366" s="272">
        <v>122.43333333333332</v>
      </c>
      <c r="J366" s="272">
        <v>123.01666666666665</v>
      </c>
      <c r="K366" s="271">
        <v>121.85</v>
      </c>
      <c r="L366" s="271">
        <v>120.3</v>
      </c>
      <c r="M366" s="271">
        <v>51.557899999999997</v>
      </c>
      <c r="N366" s="1"/>
      <c r="O366" s="1"/>
    </row>
    <row r="367" spans="1:15" ht="12.75" customHeight="1">
      <c r="A367" s="30">
        <v>357</v>
      </c>
      <c r="B367" s="281" t="s">
        <v>179</v>
      </c>
      <c r="C367" s="271">
        <v>230.45</v>
      </c>
      <c r="D367" s="272">
        <v>229.41666666666666</v>
      </c>
      <c r="E367" s="272">
        <v>227.63333333333333</v>
      </c>
      <c r="F367" s="272">
        <v>224.81666666666666</v>
      </c>
      <c r="G367" s="272">
        <v>223.03333333333333</v>
      </c>
      <c r="H367" s="272">
        <v>232.23333333333332</v>
      </c>
      <c r="I367" s="272">
        <v>234.01666666666668</v>
      </c>
      <c r="J367" s="272">
        <v>236.83333333333331</v>
      </c>
      <c r="K367" s="271">
        <v>231.2</v>
      </c>
      <c r="L367" s="271">
        <v>226.6</v>
      </c>
      <c r="M367" s="271">
        <v>59.745339999999999</v>
      </c>
      <c r="N367" s="1"/>
      <c r="O367" s="1"/>
    </row>
    <row r="368" spans="1:15" ht="12.75" customHeight="1">
      <c r="A368" s="30">
        <v>358</v>
      </c>
      <c r="B368" s="281" t="s">
        <v>808</v>
      </c>
      <c r="C368" s="271">
        <v>389.95</v>
      </c>
      <c r="D368" s="272">
        <v>386.81666666666666</v>
      </c>
      <c r="E368" s="272">
        <v>382.18333333333334</v>
      </c>
      <c r="F368" s="272">
        <v>374.41666666666669</v>
      </c>
      <c r="G368" s="272">
        <v>369.78333333333336</v>
      </c>
      <c r="H368" s="272">
        <v>394.58333333333331</v>
      </c>
      <c r="I368" s="272">
        <v>399.21666666666664</v>
      </c>
      <c r="J368" s="272">
        <v>406.98333333333329</v>
      </c>
      <c r="K368" s="271">
        <v>391.45</v>
      </c>
      <c r="L368" s="271">
        <v>379.05</v>
      </c>
      <c r="M368" s="271">
        <v>9.3730600000000006</v>
      </c>
      <c r="N368" s="1"/>
      <c r="O368" s="1"/>
    </row>
    <row r="369" spans="1:15" ht="12.75" customHeight="1">
      <c r="A369" s="30">
        <v>359</v>
      </c>
      <c r="B369" s="281" t="s">
        <v>271</v>
      </c>
      <c r="C369" s="271">
        <v>463.85</v>
      </c>
      <c r="D369" s="272">
        <v>466.93333333333339</v>
      </c>
      <c r="E369" s="272">
        <v>458.51666666666677</v>
      </c>
      <c r="F369" s="272">
        <v>453.18333333333339</v>
      </c>
      <c r="G369" s="272">
        <v>444.76666666666677</v>
      </c>
      <c r="H369" s="272">
        <v>472.26666666666677</v>
      </c>
      <c r="I369" s="272">
        <v>480.68333333333339</v>
      </c>
      <c r="J369" s="272">
        <v>486.01666666666677</v>
      </c>
      <c r="K369" s="271">
        <v>475.35</v>
      </c>
      <c r="L369" s="271">
        <v>461.6</v>
      </c>
      <c r="M369" s="271">
        <v>1.58141</v>
      </c>
      <c r="N369" s="1"/>
      <c r="O369" s="1"/>
    </row>
    <row r="370" spans="1:15" ht="12.75" customHeight="1">
      <c r="A370" s="30">
        <v>360</v>
      </c>
      <c r="B370" s="281" t="s">
        <v>452</v>
      </c>
      <c r="C370" s="271">
        <v>580.6</v>
      </c>
      <c r="D370" s="272">
        <v>582.26666666666677</v>
      </c>
      <c r="E370" s="272">
        <v>576.68333333333351</v>
      </c>
      <c r="F370" s="272">
        <v>572.76666666666677</v>
      </c>
      <c r="G370" s="272">
        <v>567.18333333333351</v>
      </c>
      <c r="H370" s="272">
        <v>586.18333333333351</v>
      </c>
      <c r="I370" s="272">
        <v>591.76666666666677</v>
      </c>
      <c r="J370" s="272">
        <v>595.68333333333351</v>
      </c>
      <c r="K370" s="271">
        <v>587.85</v>
      </c>
      <c r="L370" s="271">
        <v>578.35</v>
      </c>
      <c r="M370" s="271">
        <v>0.90564</v>
      </c>
      <c r="N370" s="1"/>
      <c r="O370" s="1"/>
    </row>
    <row r="371" spans="1:15" ht="12.75" customHeight="1">
      <c r="A371" s="30">
        <v>361</v>
      </c>
      <c r="B371" s="281" t="s">
        <v>453</v>
      </c>
      <c r="C371" s="271">
        <v>127.5</v>
      </c>
      <c r="D371" s="272">
        <v>128.4</v>
      </c>
      <c r="E371" s="272">
        <v>124.80000000000001</v>
      </c>
      <c r="F371" s="272">
        <v>122.10000000000001</v>
      </c>
      <c r="G371" s="272">
        <v>118.50000000000001</v>
      </c>
      <c r="H371" s="272">
        <v>131.10000000000002</v>
      </c>
      <c r="I371" s="272">
        <v>134.69999999999999</v>
      </c>
      <c r="J371" s="272">
        <v>137.4</v>
      </c>
      <c r="K371" s="271">
        <v>132</v>
      </c>
      <c r="L371" s="271">
        <v>125.7</v>
      </c>
      <c r="M371" s="271">
        <v>6.6049499999999997</v>
      </c>
      <c r="N371" s="1"/>
      <c r="O371" s="1"/>
    </row>
    <row r="372" spans="1:15" ht="12.75" customHeight="1">
      <c r="A372" s="30">
        <v>362</v>
      </c>
      <c r="B372" s="281" t="s">
        <v>857</v>
      </c>
      <c r="C372" s="271">
        <v>1387.15</v>
      </c>
      <c r="D372" s="272">
        <v>1400.9666666666665</v>
      </c>
      <c r="E372" s="272">
        <v>1361.9333333333329</v>
      </c>
      <c r="F372" s="272">
        <v>1336.7166666666665</v>
      </c>
      <c r="G372" s="272">
        <v>1297.6833333333329</v>
      </c>
      <c r="H372" s="272">
        <v>1426.1833333333329</v>
      </c>
      <c r="I372" s="272">
        <v>1465.2166666666662</v>
      </c>
      <c r="J372" s="272">
        <v>1490.4333333333329</v>
      </c>
      <c r="K372" s="271">
        <v>1440</v>
      </c>
      <c r="L372" s="271">
        <v>1375.75</v>
      </c>
      <c r="M372" s="271">
        <v>0.23968999999999999</v>
      </c>
      <c r="N372" s="1"/>
      <c r="O372" s="1"/>
    </row>
    <row r="373" spans="1:15" ht="12.75" customHeight="1">
      <c r="A373" s="30">
        <v>363</v>
      </c>
      <c r="B373" s="281" t="s">
        <v>454</v>
      </c>
      <c r="C373" s="271">
        <v>4216</v>
      </c>
      <c r="D373" s="272">
        <v>4229.3499999999995</v>
      </c>
      <c r="E373" s="272">
        <v>4159.6999999999989</v>
      </c>
      <c r="F373" s="272">
        <v>4103.3999999999996</v>
      </c>
      <c r="G373" s="272">
        <v>4033.7499999999991</v>
      </c>
      <c r="H373" s="272">
        <v>4285.6499999999987</v>
      </c>
      <c r="I373" s="272">
        <v>4355.2999999999984</v>
      </c>
      <c r="J373" s="272">
        <v>4411.5999999999985</v>
      </c>
      <c r="K373" s="271">
        <v>4299</v>
      </c>
      <c r="L373" s="271">
        <v>4173.05</v>
      </c>
      <c r="M373" s="271">
        <v>6.8739999999999996E-2</v>
      </c>
      <c r="N373" s="1"/>
      <c r="O373" s="1"/>
    </row>
    <row r="374" spans="1:15" ht="12.75" customHeight="1">
      <c r="A374" s="30">
        <v>364</v>
      </c>
      <c r="B374" s="281" t="s">
        <v>272</v>
      </c>
      <c r="C374" s="271">
        <v>13977.15</v>
      </c>
      <c r="D374" s="272">
        <v>14051.166666666666</v>
      </c>
      <c r="E374" s="272">
        <v>13847.633333333331</v>
      </c>
      <c r="F374" s="272">
        <v>13718.116666666665</v>
      </c>
      <c r="G374" s="272">
        <v>13514.58333333333</v>
      </c>
      <c r="H374" s="272">
        <v>14180.683333333332</v>
      </c>
      <c r="I374" s="272">
        <v>14384.216666666669</v>
      </c>
      <c r="J374" s="272">
        <v>14513.733333333334</v>
      </c>
      <c r="K374" s="271">
        <v>14254.7</v>
      </c>
      <c r="L374" s="271">
        <v>13921.65</v>
      </c>
      <c r="M374" s="271">
        <v>9.919E-2</v>
      </c>
      <c r="N374" s="1"/>
      <c r="O374" s="1"/>
    </row>
    <row r="375" spans="1:15" ht="12.75" customHeight="1">
      <c r="A375" s="30">
        <v>365</v>
      </c>
      <c r="B375" s="281" t="s">
        <v>178</v>
      </c>
      <c r="C375" s="271">
        <v>35.700000000000003</v>
      </c>
      <c r="D375" s="272">
        <v>35.883333333333333</v>
      </c>
      <c r="E375" s="272">
        <v>35.266666666666666</v>
      </c>
      <c r="F375" s="272">
        <v>34.833333333333336</v>
      </c>
      <c r="G375" s="272">
        <v>34.216666666666669</v>
      </c>
      <c r="H375" s="272">
        <v>36.316666666666663</v>
      </c>
      <c r="I375" s="272">
        <v>36.933333333333323</v>
      </c>
      <c r="J375" s="272">
        <v>37.36666666666666</v>
      </c>
      <c r="K375" s="271">
        <v>36.5</v>
      </c>
      <c r="L375" s="271">
        <v>35.450000000000003</v>
      </c>
      <c r="M375" s="271">
        <v>627.82884000000001</v>
      </c>
      <c r="N375" s="1"/>
      <c r="O375" s="1"/>
    </row>
    <row r="376" spans="1:15" ht="12.75" customHeight="1">
      <c r="A376" s="30">
        <v>366</v>
      </c>
      <c r="B376" s="281" t="s">
        <v>455</v>
      </c>
      <c r="C376" s="271">
        <v>574.04999999999995</v>
      </c>
      <c r="D376" s="272">
        <v>577.85</v>
      </c>
      <c r="E376" s="272">
        <v>568.70000000000005</v>
      </c>
      <c r="F376" s="272">
        <v>563.35</v>
      </c>
      <c r="G376" s="272">
        <v>554.20000000000005</v>
      </c>
      <c r="H376" s="272">
        <v>583.20000000000005</v>
      </c>
      <c r="I376" s="272">
        <v>592.34999999999991</v>
      </c>
      <c r="J376" s="272">
        <v>597.70000000000005</v>
      </c>
      <c r="K376" s="271">
        <v>587</v>
      </c>
      <c r="L376" s="271">
        <v>572.5</v>
      </c>
      <c r="M376" s="271">
        <v>1.94601</v>
      </c>
      <c r="N376" s="1"/>
      <c r="O376" s="1"/>
    </row>
    <row r="377" spans="1:15" ht="12.75" customHeight="1">
      <c r="A377" s="30">
        <v>367</v>
      </c>
      <c r="B377" s="281" t="s">
        <v>183</v>
      </c>
      <c r="C377" s="271">
        <v>124.45</v>
      </c>
      <c r="D377" s="272">
        <v>125.75</v>
      </c>
      <c r="E377" s="272">
        <v>117.80000000000001</v>
      </c>
      <c r="F377" s="272">
        <v>111.15</v>
      </c>
      <c r="G377" s="272">
        <v>103.20000000000002</v>
      </c>
      <c r="H377" s="272">
        <v>132.4</v>
      </c>
      <c r="I377" s="272">
        <v>140.35</v>
      </c>
      <c r="J377" s="272">
        <v>147</v>
      </c>
      <c r="K377" s="271">
        <v>133.69999999999999</v>
      </c>
      <c r="L377" s="271">
        <v>119.1</v>
      </c>
      <c r="M377" s="271">
        <v>1023.41873</v>
      </c>
      <c r="N377" s="1"/>
      <c r="O377" s="1"/>
    </row>
    <row r="378" spans="1:15" ht="12.75" customHeight="1">
      <c r="A378" s="30">
        <v>368</v>
      </c>
      <c r="B378" s="281" t="s">
        <v>184</v>
      </c>
      <c r="C378" s="271">
        <v>108.6</v>
      </c>
      <c r="D378" s="272">
        <v>108.86666666666667</v>
      </c>
      <c r="E378" s="272">
        <v>108.03333333333335</v>
      </c>
      <c r="F378" s="272">
        <v>107.46666666666667</v>
      </c>
      <c r="G378" s="272">
        <v>106.63333333333334</v>
      </c>
      <c r="H378" s="272">
        <v>109.43333333333335</v>
      </c>
      <c r="I378" s="272">
        <v>110.26666666666667</v>
      </c>
      <c r="J378" s="272">
        <v>110.83333333333336</v>
      </c>
      <c r="K378" s="271">
        <v>109.7</v>
      </c>
      <c r="L378" s="271">
        <v>108.3</v>
      </c>
      <c r="M378" s="271">
        <v>62.519060000000003</v>
      </c>
      <c r="N378" s="1"/>
      <c r="O378" s="1"/>
    </row>
    <row r="379" spans="1:15" ht="12.75" customHeight="1">
      <c r="A379" s="30">
        <v>369</v>
      </c>
      <c r="B379" s="281" t="s">
        <v>810</v>
      </c>
      <c r="C379" s="271">
        <v>557.9</v>
      </c>
      <c r="D379" s="272">
        <v>558.48333333333323</v>
      </c>
      <c r="E379" s="272">
        <v>553.41666666666652</v>
      </c>
      <c r="F379" s="272">
        <v>548.93333333333328</v>
      </c>
      <c r="G379" s="272">
        <v>543.86666666666656</v>
      </c>
      <c r="H379" s="272">
        <v>562.96666666666647</v>
      </c>
      <c r="I379" s="272">
        <v>568.0333333333333</v>
      </c>
      <c r="J379" s="272">
        <v>572.51666666666642</v>
      </c>
      <c r="K379" s="271">
        <v>563.54999999999995</v>
      </c>
      <c r="L379" s="271">
        <v>554</v>
      </c>
      <c r="M379" s="271">
        <v>1.1669</v>
      </c>
      <c r="N379" s="1"/>
      <c r="O379" s="1"/>
    </row>
    <row r="380" spans="1:15" ht="12.75" customHeight="1">
      <c r="A380" s="30">
        <v>370</v>
      </c>
      <c r="B380" s="281" t="s">
        <v>456</v>
      </c>
      <c r="C380" s="271">
        <v>290.39999999999998</v>
      </c>
      <c r="D380" s="272">
        <v>289.38333333333338</v>
      </c>
      <c r="E380" s="272">
        <v>285.71666666666675</v>
      </c>
      <c r="F380" s="272">
        <v>281.03333333333336</v>
      </c>
      <c r="G380" s="272">
        <v>277.36666666666673</v>
      </c>
      <c r="H380" s="272">
        <v>294.06666666666678</v>
      </c>
      <c r="I380" s="272">
        <v>297.73333333333341</v>
      </c>
      <c r="J380" s="272">
        <v>302.4166666666668</v>
      </c>
      <c r="K380" s="271">
        <v>293.05</v>
      </c>
      <c r="L380" s="271">
        <v>284.7</v>
      </c>
      <c r="M380" s="271">
        <v>3.4779100000000001</v>
      </c>
      <c r="N380" s="1"/>
      <c r="O380" s="1"/>
    </row>
    <row r="381" spans="1:15" ht="12.75" customHeight="1">
      <c r="A381" s="30">
        <v>371</v>
      </c>
      <c r="B381" s="281" t="s">
        <v>457</v>
      </c>
      <c r="C381" s="271">
        <v>1037.55</v>
      </c>
      <c r="D381" s="272">
        <v>1038.3666666666666</v>
      </c>
      <c r="E381" s="272">
        <v>1025.1833333333332</v>
      </c>
      <c r="F381" s="272">
        <v>1012.8166666666666</v>
      </c>
      <c r="G381" s="272">
        <v>999.63333333333321</v>
      </c>
      <c r="H381" s="272">
        <v>1050.7333333333331</v>
      </c>
      <c r="I381" s="272">
        <v>1063.9166666666665</v>
      </c>
      <c r="J381" s="272">
        <v>1076.2833333333331</v>
      </c>
      <c r="K381" s="271">
        <v>1051.55</v>
      </c>
      <c r="L381" s="271">
        <v>1026</v>
      </c>
      <c r="M381" s="271">
        <v>3.1960799999999998</v>
      </c>
      <c r="N381" s="1"/>
      <c r="O381" s="1"/>
    </row>
    <row r="382" spans="1:15" ht="12.75" customHeight="1">
      <c r="A382" s="30">
        <v>372</v>
      </c>
      <c r="B382" s="281" t="s">
        <v>458</v>
      </c>
      <c r="C382" s="271">
        <v>32.299999999999997</v>
      </c>
      <c r="D382" s="272">
        <v>32.166666666666664</v>
      </c>
      <c r="E382" s="272">
        <v>31.733333333333327</v>
      </c>
      <c r="F382" s="272">
        <v>31.166666666666664</v>
      </c>
      <c r="G382" s="272">
        <v>30.733333333333327</v>
      </c>
      <c r="H382" s="272">
        <v>32.733333333333327</v>
      </c>
      <c r="I382" s="272">
        <v>33.166666666666664</v>
      </c>
      <c r="J382" s="272">
        <v>33.733333333333327</v>
      </c>
      <c r="K382" s="271">
        <v>32.6</v>
      </c>
      <c r="L382" s="271">
        <v>31.6</v>
      </c>
      <c r="M382" s="271">
        <v>46.783119999999997</v>
      </c>
      <c r="N382" s="1"/>
      <c r="O382" s="1"/>
    </row>
    <row r="383" spans="1:15" ht="12.75" customHeight="1">
      <c r="A383" s="30">
        <v>373</v>
      </c>
      <c r="B383" s="281" t="s">
        <v>809</v>
      </c>
      <c r="C383" s="271">
        <v>96.6</v>
      </c>
      <c r="D383" s="272">
        <v>96.983333333333334</v>
      </c>
      <c r="E383" s="272">
        <v>95.916666666666671</v>
      </c>
      <c r="F383" s="272">
        <v>95.233333333333334</v>
      </c>
      <c r="G383" s="272">
        <v>94.166666666666671</v>
      </c>
      <c r="H383" s="272">
        <v>97.666666666666671</v>
      </c>
      <c r="I383" s="272">
        <v>98.733333333333334</v>
      </c>
      <c r="J383" s="272">
        <v>99.416666666666671</v>
      </c>
      <c r="K383" s="271">
        <v>98.05</v>
      </c>
      <c r="L383" s="271">
        <v>96.3</v>
      </c>
      <c r="M383" s="271">
        <v>3.0485199999999999</v>
      </c>
      <c r="N383" s="1"/>
      <c r="O383" s="1"/>
    </row>
    <row r="384" spans="1:15" ht="12.75" customHeight="1">
      <c r="A384" s="30">
        <v>374</v>
      </c>
      <c r="B384" s="281" t="s">
        <v>459</v>
      </c>
      <c r="C384" s="271">
        <v>198.8</v>
      </c>
      <c r="D384" s="272">
        <v>200.23333333333335</v>
      </c>
      <c r="E384" s="272">
        <v>196.4666666666667</v>
      </c>
      <c r="F384" s="272">
        <v>194.13333333333335</v>
      </c>
      <c r="G384" s="272">
        <v>190.3666666666667</v>
      </c>
      <c r="H384" s="272">
        <v>202.56666666666669</v>
      </c>
      <c r="I384" s="272">
        <v>206.33333333333334</v>
      </c>
      <c r="J384" s="272">
        <v>208.66666666666669</v>
      </c>
      <c r="K384" s="271">
        <v>204</v>
      </c>
      <c r="L384" s="271">
        <v>197.9</v>
      </c>
      <c r="M384" s="271">
        <v>13.7141</v>
      </c>
      <c r="N384" s="1"/>
      <c r="O384" s="1"/>
    </row>
    <row r="385" spans="1:15" ht="12.75" customHeight="1">
      <c r="A385" s="30">
        <v>375</v>
      </c>
      <c r="B385" s="281" t="s">
        <v>460</v>
      </c>
      <c r="C385" s="271">
        <v>597.15</v>
      </c>
      <c r="D385" s="272">
        <v>597.48333333333335</v>
      </c>
      <c r="E385" s="272">
        <v>592.9666666666667</v>
      </c>
      <c r="F385" s="272">
        <v>588.7833333333333</v>
      </c>
      <c r="G385" s="272">
        <v>584.26666666666665</v>
      </c>
      <c r="H385" s="272">
        <v>601.66666666666674</v>
      </c>
      <c r="I385" s="272">
        <v>606.18333333333339</v>
      </c>
      <c r="J385" s="272">
        <v>610.36666666666679</v>
      </c>
      <c r="K385" s="271">
        <v>602</v>
      </c>
      <c r="L385" s="271">
        <v>593.29999999999995</v>
      </c>
      <c r="M385" s="271">
        <v>0.37391999999999997</v>
      </c>
      <c r="N385" s="1"/>
      <c r="O385" s="1"/>
    </row>
    <row r="386" spans="1:15" ht="12.75" customHeight="1">
      <c r="A386" s="30">
        <v>376</v>
      </c>
      <c r="B386" s="281" t="s">
        <v>461</v>
      </c>
      <c r="C386" s="271">
        <v>226.05</v>
      </c>
      <c r="D386" s="272">
        <v>227.35</v>
      </c>
      <c r="E386" s="272">
        <v>223.7</v>
      </c>
      <c r="F386" s="272">
        <v>221.35</v>
      </c>
      <c r="G386" s="272">
        <v>217.7</v>
      </c>
      <c r="H386" s="272">
        <v>229.7</v>
      </c>
      <c r="I386" s="272">
        <v>233.35000000000002</v>
      </c>
      <c r="J386" s="272">
        <v>235.7</v>
      </c>
      <c r="K386" s="271">
        <v>231</v>
      </c>
      <c r="L386" s="271">
        <v>225</v>
      </c>
      <c r="M386" s="271">
        <v>1.6547000000000001</v>
      </c>
      <c r="N386" s="1"/>
      <c r="O386" s="1"/>
    </row>
    <row r="387" spans="1:15" ht="12.75" customHeight="1">
      <c r="A387" s="30">
        <v>377</v>
      </c>
      <c r="B387" s="281" t="s">
        <v>462</v>
      </c>
      <c r="C387" s="271">
        <v>105.05</v>
      </c>
      <c r="D387" s="272">
        <v>105.06666666666668</v>
      </c>
      <c r="E387" s="272">
        <v>102.13333333333335</v>
      </c>
      <c r="F387" s="272">
        <v>99.216666666666683</v>
      </c>
      <c r="G387" s="272">
        <v>96.28333333333336</v>
      </c>
      <c r="H387" s="272">
        <v>107.98333333333335</v>
      </c>
      <c r="I387" s="272">
        <v>110.91666666666666</v>
      </c>
      <c r="J387" s="272">
        <v>113.83333333333334</v>
      </c>
      <c r="K387" s="271">
        <v>108</v>
      </c>
      <c r="L387" s="271">
        <v>102.15</v>
      </c>
      <c r="M387" s="271">
        <v>168.56977000000001</v>
      </c>
      <c r="N387" s="1"/>
      <c r="O387" s="1"/>
    </row>
    <row r="388" spans="1:15" ht="12.75" customHeight="1">
      <c r="A388" s="30">
        <v>378</v>
      </c>
      <c r="B388" s="281" t="s">
        <v>463</v>
      </c>
      <c r="C388" s="271">
        <v>1834.6</v>
      </c>
      <c r="D388" s="272">
        <v>1826.75</v>
      </c>
      <c r="E388" s="272">
        <v>1789.1</v>
      </c>
      <c r="F388" s="272">
        <v>1743.6</v>
      </c>
      <c r="G388" s="272">
        <v>1705.9499999999998</v>
      </c>
      <c r="H388" s="272">
        <v>1872.25</v>
      </c>
      <c r="I388" s="272">
        <v>1909.9</v>
      </c>
      <c r="J388" s="272">
        <v>1955.4</v>
      </c>
      <c r="K388" s="271">
        <v>1864.4</v>
      </c>
      <c r="L388" s="271">
        <v>1781.25</v>
      </c>
      <c r="M388" s="271">
        <v>1.4126700000000001</v>
      </c>
      <c r="N388" s="1"/>
      <c r="O388" s="1"/>
    </row>
    <row r="389" spans="1:15" ht="12.75" customHeight="1">
      <c r="A389" s="30">
        <v>379</v>
      </c>
      <c r="B389" s="281" t="s">
        <v>858</v>
      </c>
      <c r="C389" s="271">
        <v>52.35</v>
      </c>
      <c r="D389" s="272">
        <v>53.333333333333336</v>
      </c>
      <c r="E389" s="272">
        <v>51.016666666666673</v>
      </c>
      <c r="F389" s="272">
        <v>49.683333333333337</v>
      </c>
      <c r="G389" s="272">
        <v>47.366666666666674</v>
      </c>
      <c r="H389" s="272">
        <v>54.666666666666671</v>
      </c>
      <c r="I389" s="272">
        <v>56.983333333333334</v>
      </c>
      <c r="J389" s="272">
        <v>58.31666666666667</v>
      </c>
      <c r="K389" s="271">
        <v>55.65</v>
      </c>
      <c r="L389" s="271">
        <v>52</v>
      </c>
      <c r="M389" s="271">
        <v>34.135849999999998</v>
      </c>
      <c r="N389" s="1"/>
      <c r="O389" s="1"/>
    </row>
    <row r="390" spans="1:15" ht="12.75" customHeight="1">
      <c r="A390" s="30">
        <v>380</v>
      </c>
      <c r="B390" s="281" t="s">
        <v>464</v>
      </c>
      <c r="C390" s="271">
        <v>152</v>
      </c>
      <c r="D390" s="272">
        <v>152.46666666666667</v>
      </c>
      <c r="E390" s="272">
        <v>149.43333333333334</v>
      </c>
      <c r="F390" s="272">
        <v>146.86666666666667</v>
      </c>
      <c r="G390" s="272">
        <v>143.83333333333334</v>
      </c>
      <c r="H390" s="272">
        <v>155.03333333333333</v>
      </c>
      <c r="I390" s="272">
        <v>158.06666666666669</v>
      </c>
      <c r="J390" s="272">
        <v>160.63333333333333</v>
      </c>
      <c r="K390" s="271">
        <v>155.5</v>
      </c>
      <c r="L390" s="271">
        <v>149.9</v>
      </c>
      <c r="M390" s="271">
        <v>62.298250000000003</v>
      </c>
      <c r="N390" s="1"/>
      <c r="O390" s="1"/>
    </row>
    <row r="391" spans="1:15" ht="12.75" customHeight="1">
      <c r="A391" s="30">
        <v>381</v>
      </c>
      <c r="B391" s="281" t="s">
        <v>465</v>
      </c>
      <c r="C391" s="271">
        <v>984.05</v>
      </c>
      <c r="D391" s="272">
        <v>986.35</v>
      </c>
      <c r="E391" s="272">
        <v>977.7</v>
      </c>
      <c r="F391" s="272">
        <v>971.35</v>
      </c>
      <c r="G391" s="272">
        <v>962.7</v>
      </c>
      <c r="H391" s="272">
        <v>992.7</v>
      </c>
      <c r="I391" s="272">
        <v>1001.3499999999999</v>
      </c>
      <c r="J391" s="272">
        <v>1007.7</v>
      </c>
      <c r="K391" s="271">
        <v>995</v>
      </c>
      <c r="L391" s="271">
        <v>980</v>
      </c>
      <c r="M391" s="271">
        <v>1.0044</v>
      </c>
      <c r="N391" s="1"/>
      <c r="O391" s="1"/>
    </row>
    <row r="392" spans="1:15" ht="12.75" customHeight="1">
      <c r="A392" s="30">
        <v>382</v>
      </c>
      <c r="B392" s="281" t="s">
        <v>185</v>
      </c>
      <c r="C392" s="271">
        <v>2618</v>
      </c>
      <c r="D392" s="272">
        <v>2625</v>
      </c>
      <c r="E392" s="272">
        <v>2600</v>
      </c>
      <c r="F392" s="272">
        <v>2582</v>
      </c>
      <c r="G392" s="272">
        <v>2557</v>
      </c>
      <c r="H392" s="272">
        <v>2643</v>
      </c>
      <c r="I392" s="272">
        <v>2668</v>
      </c>
      <c r="J392" s="272">
        <v>2686</v>
      </c>
      <c r="K392" s="271">
        <v>2650</v>
      </c>
      <c r="L392" s="271">
        <v>2607</v>
      </c>
      <c r="M392" s="271">
        <v>49.574489999999997</v>
      </c>
      <c r="N392" s="1"/>
      <c r="O392" s="1"/>
    </row>
    <row r="393" spans="1:15" ht="12.75" customHeight="1">
      <c r="A393" s="30">
        <v>383</v>
      </c>
      <c r="B393" s="281" t="s">
        <v>824</v>
      </c>
      <c r="C393" s="271">
        <v>130.25</v>
      </c>
      <c r="D393" s="272">
        <v>131.01666666666665</v>
      </c>
      <c r="E393" s="272">
        <v>129.1333333333333</v>
      </c>
      <c r="F393" s="272">
        <v>128.01666666666665</v>
      </c>
      <c r="G393" s="272">
        <v>126.1333333333333</v>
      </c>
      <c r="H393" s="272">
        <v>132.1333333333333</v>
      </c>
      <c r="I393" s="272">
        <v>134.01666666666662</v>
      </c>
      <c r="J393" s="272">
        <v>135.1333333333333</v>
      </c>
      <c r="K393" s="271">
        <v>132.9</v>
      </c>
      <c r="L393" s="271">
        <v>129.9</v>
      </c>
      <c r="M393" s="271">
        <v>4.6614300000000002</v>
      </c>
      <c r="N393" s="1"/>
      <c r="O393" s="1"/>
    </row>
    <row r="394" spans="1:15" ht="12.75" customHeight="1">
      <c r="A394" s="30">
        <v>384</v>
      </c>
      <c r="B394" s="281" t="s">
        <v>466</v>
      </c>
      <c r="C394" s="271">
        <v>943.8</v>
      </c>
      <c r="D394" s="272">
        <v>942.93333333333339</v>
      </c>
      <c r="E394" s="272">
        <v>935.86666666666679</v>
      </c>
      <c r="F394" s="272">
        <v>927.93333333333339</v>
      </c>
      <c r="G394" s="272">
        <v>920.86666666666679</v>
      </c>
      <c r="H394" s="272">
        <v>950.86666666666679</v>
      </c>
      <c r="I394" s="272">
        <v>957.93333333333339</v>
      </c>
      <c r="J394" s="272">
        <v>965.86666666666679</v>
      </c>
      <c r="K394" s="271">
        <v>950</v>
      </c>
      <c r="L394" s="271">
        <v>935</v>
      </c>
      <c r="M394" s="271">
        <v>1.4063399999999999</v>
      </c>
      <c r="N394" s="1"/>
      <c r="O394" s="1"/>
    </row>
    <row r="395" spans="1:15" ht="12.75" customHeight="1">
      <c r="A395" s="30">
        <v>385</v>
      </c>
      <c r="B395" s="281" t="s">
        <v>467</v>
      </c>
      <c r="C395" s="271">
        <v>1565.05</v>
      </c>
      <c r="D395" s="272">
        <v>1540.0833333333333</v>
      </c>
      <c r="E395" s="272">
        <v>1490.1666666666665</v>
      </c>
      <c r="F395" s="272">
        <v>1415.2833333333333</v>
      </c>
      <c r="G395" s="272">
        <v>1365.3666666666666</v>
      </c>
      <c r="H395" s="272">
        <v>1614.9666666666665</v>
      </c>
      <c r="I395" s="272">
        <v>1664.883333333333</v>
      </c>
      <c r="J395" s="272">
        <v>1739.7666666666664</v>
      </c>
      <c r="K395" s="271">
        <v>1590</v>
      </c>
      <c r="L395" s="271">
        <v>1465.2</v>
      </c>
      <c r="M395" s="271">
        <v>7.2686500000000001</v>
      </c>
      <c r="N395" s="1"/>
      <c r="O395" s="1"/>
    </row>
    <row r="396" spans="1:15" ht="12.75" customHeight="1">
      <c r="A396" s="30">
        <v>386</v>
      </c>
      <c r="B396" s="281" t="s">
        <v>273</v>
      </c>
      <c r="C396" s="271">
        <v>908</v>
      </c>
      <c r="D396" s="272">
        <v>913.31666666666661</v>
      </c>
      <c r="E396" s="272">
        <v>899.78333333333319</v>
      </c>
      <c r="F396" s="272">
        <v>891.56666666666661</v>
      </c>
      <c r="G396" s="272">
        <v>878.03333333333319</v>
      </c>
      <c r="H396" s="272">
        <v>921.53333333333319</v>
      </c>
      <c r="I396" s="272">
        <v>935.06666666666649</v>
      </c>
      <c r="J396" s="272">
        <v>943.28333333333319</v>
      </c>
      <c r="K396" s="271">
        <v>926.85</v>
      </c>
      <c r="L396" s="271">
        <v>905.1</v>
      </c>
      <c r="M396" s="271">
        <v>7.6784400000000002</v>
      </c>
      <c r="N396" s="1"/>
      <c r="O396" s="1"/>
    </row>
    <row r="397" spans="1:15" ht="12.75" customHeight="1">
      <c r="A397" s="30">
        <v>387</v>
      </c>
      <c r="B397" s="281" t="s">
        <v>187</v>
      </c>
      <c r="C397" s="271">
        <v>1313.7</v>
      </c>
      <c r="D397" s="272">
        <v>1315.7333333333333</v>
      </c>
      <c r="E397" s="272">
        <v>1303.9666666666667</v>
      </c>
      <c r="F397" s="272">
        <v>1294.2333333333333</v>
      </c>
      <c r="G397" s="272">
        <v>1282.4666666666667</v>
      </c>
      <c r="H397" s="272">
        <v>1325.4666666666667</v>
      </c>
      <c r="I397" s="272">
        <v>1337.2333333333336</v>
      </c>
      <c r="J397" s="272">
        <v>1346.9666666666667</v>
      </c>
      <c r="K397" s="271">
        <v>1327.5</v>
      </c>
      <c r="L397" s="271">
        <v>1306</v>
      </c>
      <c r="M397" s="271">
        <v>8.6987000000000005</v>
      </c>
      <c r="N397" s="1"/>
      <c r="O397" s="1"/>
    </row>
    <row r="398" spans="1:15" ht="12.75" customHeight="1">
      <c r="A398" s="30">
        <v>388</v>
      </c>
      <c r="B398" s="281" t="s">
        <v>468</v>
      </c>
      <c r="C398" s="271">
        <v>458.9</v>
      </c>
      <c r="D398" s="272">
        <v>456.93333333333334</v>
      </c>
      <c r="E398" s="272">
        <v>451.9666666666667</v>
      </c>
      <c r="F398" s="272">
        <v>445.03333333333336</v>
      </c>
      <c r="G398" s="272">
        <v>440.06666666666672</v>
      </c>
      <c r="H398" s="272">
        <v>463.86666666666667</v>
      </c>
      <c r="I398" s="272">
        <v>468.83333333333326</v>
      </c>
      <c r="J398" s="272">
        <v>475.76666666666665</v>
      </c>
      <c r="K398" s="271">
        <v>461.9</v>
      </c>
      <c r="L398" s="271">
        <v>450</v>
      </c>
      <c r="M398" s="271">
        <v>4.7646800000000002</v>
      </c>
      <c r="N398" s="1"/>
      <c r="O398" s="1"/>
    </row>
    <row r="399" spans="1:15" ht="12.75" customHeight="1">
      <c r="A399" s="30">
        <v>389</v>
      </c>
      <c r="B399" s="281" t="s">
        <v>469</v>
      </c>
      <c r="C399" s="271">
        <v>28.9</v>
      </c>
      <c r="D399" s="272">
        <v>28.833333333333332</v>
      </c>
      <c r="E399" s="272">
        <v>28.616666666666664</v>
      </c>
      <c r="F399" s="272">
        <v>28.333333333333332</v>
      </c>
      <c r="G399" s="272">
        <v>28.116666666666664</v>
      </c>
      <c r="H399" s="272">
        <v>29.116666666666664</v>
      </c>
      <c r="I399" s="272">
        <v>29.333333333333332</v>
      </c>
      <c r="J399" s="272">
        <v>29.616666666666664</v>
      </c>
      <c r="K399" s="271">
        <v>29.05</v>
      </c>
      <c r="L399" s="271">
        <v>28.55</v>
      </c>
      <c r="M399" s="271">
        <v>20.1554</v>
      </c>
      <c r="N399" s="1"/>
      <c r="O399" s="1"/>
    </row>
    <row r="400" spans="1:15" ht="12.75" customHeight="1">
      <c r="A400" s="30">
        <v>390</v>
      </c>
      <c r="B400" s="281" t="s">
        <v>470</v>
      </c>
      <c r="C400" s="271">
        <v>4709.55</v>
      </c>
      <c r="D400" s="272">
        <v>4743.083333333333</v>
      </c>
      <c r="E400" s="272">
        <v>4621.7666666666664</v>
      </c>
      <c r="F400" s="272">
        <v>4533.9833333333336</v>
      </c>
      <c r="G400" s="272">
        <v>4412.666666666667</v>
      </c>
      <c r="H400" s="272">
        <v>4830.8666666666659</v>
      </c>
      <c r="I400" s="272">
        <v>4952.1833333333334</v>
      </c>
      <c r="J400" s="272">
        <v>5039.9666666666653</v>
      </c>
      <c r="K400" s="271">
        <v>4864.3999999999996</v>
      </c>
      <c r="L400" s="271">
        <v>4655.3</v>
      </c>
      <c r="M400" s="271">
        <v>0.42369000000000001</v>
      </c>
      <c r="N400" s="1"/>
      <c r="O400" s="1"/>
    </row>
    <row r="401" spans="1:15" ht="12.75" customHeight="1">
      <c r="A401" s="30">
        <v>391</v>
      </c>
      <c r="B401" s="281" t="s">
        <v>191</v>
      </c>
      <c r="C401" s="271">
        <v>2401.5500000000002</v>
      </c>
      <c r="D401" s="272">
        <v>2402.9500000000003</v>
      </c>
      <c r="E401" s="272">
        <v>2378.6500000000005</v>
      </c>
      <c r="F401" s="272">
        <v>2355.7500000000005</v>
      </c>
      <c r="G401" s="272">
        <v>2331.4500000000007</v>
      </c>
      <c r="H401" s="272">
        <v>2425.8500000000004</v>
      </c>
      <c r="I401" s="272">
        <v>2450.1500000000005</v>
      </c>
      <c r="J401" s="272">
        <v>2473.0500000000002</v>
      </c>
      <c r="K401" s="271">
        <v>2427.25</v>
      </c>
      <c r="L401" s="271">
        <v>2380.0500000000002</v>
      </c>
      <c r="M401" s="271">
        <v>3.6325099999999999</v>
      </c>
      <c r="N401" s="1"/>
      <c r="O401" s="1"/>
    </row>
    <row r="402" spans="1:15" ht="12.75" customHeight="1">
      <c r="A402" s="30">
        <v>392</v>
      </c>
      <c r="B402" s="281" t="s">
        <v>274</v>
      </c>
      <c r="C402" s="271">
        <v>6243.3</v>
      </c>
      <c r="D402" s="272">
        <v>6250.3833333333341</v>
      </c>
      <c r="E402" s="272">
        <v>6225.7166666666681</v>
      </c>
      <c r="F402" s="272">
        <v>6208.1333333333341</v>
      </c>
      <c r="G402" s="272">
        <v>6183.4666666666681</v>
      </c>
      <c r="H402" s="272">
        <v>6267.9666666666681</v>
      </c>
      <c r="I402" s="272">
        <v>6292.6333333333341</v>
      </c>
      <c r="J402" s="272">
        <v>6310.2166666666681</v>
      </c>
      <c r="K402" s="271">
        <v>6275.05</v>
      </c>
      <c r="L402" s="271">
        <v>6232.8</v>
      </c>
      <c r="M402" s="271">
        <v>0.15647</v>
      </c>
      <c r="N402" s="1"/>
      <c r="O402" s="1"/>
    </row>
    <row r="403" spans="1:15" ht="12.75" customHeight="1">
      <c r="A403" s="30">
        <v>393</v>
      </c>
      <c r="B403" s="281" t="s">
        <v>859</v>
      </c>
      <c r="C403" s="271">
        <v>1258.9000000000001</v>
      </c>
      <c r="D403" s="272">
        <v>1247.5</v>
      </c>
      <c r="E403" s="272">
        <v>1224.6500000000001</v>
      </c>
      <c r="F403" s="272">
        <v>1190.4000000000001</v>
      </c>
      <c r="G403" s="272">
        <v>1167.5500000000002</v>
      </c>
      <c r="H403" s="272">
        <v>1281.75</v>
      </c>
      <c r="I403" s="272">
        <v>1304.5999999999999</v>
      </c>
      <c r="J403" s="272">
        <v>1338.85</v>
      </c>
      <c r="K403" s="271">
        <v>1270.3499999999999</v>
      </c>
      <c r="L403" s="271">
        <v>1213.25</v>
      </c>
      <c r="M403" s="271">
        <v>4.7842500000000001</v>
      </c>
      <c r="N403" s="1"/>
      <c r="O403" s="1"/>
    </row>
    <row r="404" spans="1:15" ht="12.75" customHeight="1">
      <c r="A404" s="30">
        <v>394</v>
      </c>
      <c r="B404" s="281" t="s">
        <v>860</v>
      </c>
      <c r="C404" s="271">
        <v>406.4</v>
      </c>
      <c r="D404" s="272">
        <v>407.7166666666667</v>
      </c>
      <c r="E404" s="272">
        <v>401.78333333333342</v>
      </c>
      <c r="F404" s="272">
        <v>397.16666666666674</v>
      </c>
      <c r="G404" s="272">
        <v>391.23333333333346</v>
      </c>
      <c r="H404" s="272">
        <v>412.33333333333337</v>
      </c>
      <c r="I404" s="272">
        <v>418.26666666666665</v>
      </c>
      <c r="J404" s="272">
        <v>422.88333333333333</v>
      </c>
      <c r="K404" s="271">
        <v>413.65</v>
      </c>
      <c r="L404" s="271">
        <v>403.1</v>
      </c>
      <c r="M404" s="271">
        <v>1.04314</v>
      </c>
      <c r="N404" s="1"/>
      <c r="O404" s="1"/>
    </row>
    <row r="405" spans="1:15" ht="12.75" customHeight="1">
      <c r="A405" s="30">
        <v>395</v>
      </c>
      <c r="B405" s="281" t="s">
        <v>471</v>
      </c>
      <c r="C405" s="271">
        <v>3011.55</v>
      </c>
      <c r="D405" s="272">
        <v>3018.9</v>
      </c>
      <c r="E405" s="272">
        <v>2992.8</v>
      </c>
      <c r="F405" s="272">
        <v>2974.05</v>
      </c>
      <c r="G405" s="272">
        <v>2947.9500000000003</v>
      </c>
      <c r="H405" s="272">
        <v>3037.65</v>
      </c>
      <c r="I405" s="272">
        <v>3063.7499999999995</v>
      </c>
      <c r="J405" s="272">
        <v>3082.5</v>
      </c>
      <c r="K405" s="271">
        <v>3045</v>
      </c>
      <c r="L405" s="271">
        <v>3000.15</v>
      </c>
      <c r="M405" s="271">
        <v>0.68752000000000002</v>
      </c>
      <c r="N405" s="1"/>
      <c r="O405" s="1"/>
    </row>
    <row r="406" spans="1:15" ht="12.75" customHeight="1">
      <c r="A406" s="30">
        <v>396</v>
      </c>
      <c r="B406" s="281" t="s">
        <v>472</v>
      </c>
      <c r="C406" s="271">
        <v>115.3</v>
      </c>
      <c r="D406" s="272">
        <v>115.85000000000001</v>
      </c>
      <c r="E406" s="272">
        <v>114.25000000000001</v>
      </c>
      <c r="F406" s="272">
        <v>113.2</v>
      </c>
      <c r="G406" s="272">
        <v>111.60000000000001</v>
      </c>
      <c r="H406" s="272">
        <v>116.90000000000002</v>
      </c>
      <c r="I406" s="272">
        <v>118.50000000000001</v>
      </c>
      <c r="J406" s="272">
        <v>119.55000000000003</v>
      </c>
      <c r="K406" s="271">
        <v>117.45</v>
      </c>
      <c r="L406" s="271">
        <v>114.8</v>
      </c>
      <c r="M406" s="271">
        <v>4.8980699999999997</v>
      </c>
      <c r="N406" s="1"/>
      <c r="O406" s="1"/>
    </row>
    <row r="407" spans="1:15" ht="12.75" customHeight="1">
      <c r="A407" s="30">
        <v>397</v>
      </c>
      <c r="B407" s="281" t="s">
        <v>473</v>
      </c>
      <c r="C407" s="271">
        <v>2943.35</v>
      </c>
      <c r="D407" s="272">
        <v>2950.3333333333335</v>
      </c>
      <c r="E407" s="272">
        <v>2904.5666666666671</v>
      </c>
      <c r="F407" s="272">
        <v>2865.7833333333338</v>
      </c>
      <c r="G407" s="272">
        <v>2820.0166666666673</v>
      </c>
      <c r="H407" s="272">
        <v>2989.1166666666668</v>
      </c>
      <c r="I407" s="272">
        <v>3034.8833333333332</v>
      </c>
      <c r="J407" s="272">
        <v>3073.6666666666665</v>
      </c>
      <c r="K407" s="271">
        <v>2996.1</v>
      </c>
      <c r="L407" s="271">
        <v>2911.55</v>
      </c>
      <c r="M407" s="271">
        <v>4.675E-2</v>
      </c>
      <c r="N407" s="1"/>
      <c r="O407" s="1"/>
    </row>
    <row r="408" spans="1:15" ht="12.75" customHeight="1">
      <c r="A408" s="30">
        <v>398</v>
      </c>
      <c r="B408" s="281" t="s">
        <v>474</v>
      </c>
      <c r="C408" s="271">
        <v>382.05</v>
      </c>
      <c r="D408" s="272">
        <v>384.25</v>
      </c>
      <c r="E408" s="272">
        <v>378.8</v>
      </c>
      <c r="F408" s="272">
        <v>375.55</v>
      </c>
      <c r="G408" s="272">
        <v>370.1</v>
      </c>
      <c r="H408" s="272">
        <v>387.5</v>
      </c>
      <c r="I408" s="272">
        <v>392.95000000000005</v>
      </c>
      <c r="J408" s="272">
        <v>396.2</v>
      </c>
      <c r="K408" s="271">
        <v>389.7</v>
      </c>
      <c r="L408" s="271">
        <v>381</v>
      </c>
      <c r="M408" s="271">
        <v>0.81904999999999994</v>
      </c>
      <c r="N408" s="1"/>
      <c r="O408" s="1"/>
    </row>
    <row r="409" spans="1:15" ht="12.75" customHeight="1">
      <c r="A409" s="30">
        <v>399</v>
      </c>
      <c r="B409" s="281" t="s">
        <v>475</v>
      </c>
      <c r="C409" s="271">
        <v>116</v>
      </c>
      <c r="D409" s="272">
        <v>116.23333333333333</v>
      </c>
      <c r="E409" s="272">
        <v>114.26666666666667</v>
      </c>
      <c r="F409" s="272">
        <v>112.53333333333333</v>
      </c>
      <c r="G409" s="272">
        <v>110.56666666666666</v>
      </c>
      <c r="H409" s="272">
        <v>117.96666666666667</v>
      </c>
      <c r="I409" s="272">
        <v>119.93333333333334</v>
      </c>
      <c r="J409" s="272">
        <v>121.66666666666667</v>
      </c>
      <c r="K409" s="271">
        <v>118.2</v>
      </c>
      <c r="L409" s="271">
        <v>114.5</v>
      </c>
      <c r="M409" s="271">
        <v>14.866289999999999</v>
      </c>
      <c r="N409" s="1"/>
      <c r="O409" s="1"/>
    </row>
    <row r="410" spans="1:15" ht="12.75" customHeight="1">
      <c r="A410" s="30">
        <v>400</v>
      </c>
      <c r="B410" s="281" t="s">
        <v>189</v>
      </c>
      <c r="C410" s="271">
        <v>22097.9</v>
      </c>
      <c r="D410" s="272">
        <v>21959.533333333336</v>
      </c>
      <c r="E410" s="272">
        <v>21718.366666666672</v>
      </c>
      <c r="F410" s="272">
        <v>21338.833333333336</v>
      </c>
      <c r="G410" s="272">
        <v>21097.666666666672</v>
      </c>
      <c r="H410" s="272">
        <v>22339.066666666673</v>
      </c>
      <c r="I410" s="272">
        <v>22580.233333333337</v>
      </c>
      <c r="J410" s="272">
        <v>22959.766666666674</v>
      </c>
      <c r="K410" s="271">
        <v>22200.7</v>
      </c>
      <c r="L410" s="271">
        <v>21580</v>
      </c>
      <c r="M410" s="271">
        <v>0.35766999999999999</v>
      </c>
      <c r="N410" s="1"/>
      <c r="O410" s="1"/>
    </row>
    <row r="411" spans="1:15" ht="12.75" customHeight="1">
      <c r="A411" s="30">
        <v>401</v>
      </c>
      <c r="B411" s="281" t="s">
        <v>861</v>
      </c>
      <c r="C411" s="271">
        <v>46.8</v>
      </c>
      <c r="D411" s="272">
        <v>46.866666666666667</v>
      </c>
      <c r="E411" s="272">
        <v>46.433333333333337</v>
      </c>
      <c r="F411" s="272">
        <v>46.06666666666667</v>
      </c>
      <c r="G411" s="272">
        <v>45.63333333333334</v>
      </c>
      <c r="H411" s="272">
        <v>47.233333333333334</v>
      </c>
      <c r="I411" s="272">
        <v>47.666666666666657</v>
      </c>
      <c r="J411" s="272">
        <v>48.033333333333331</v>
      </c>
      <c r="K411" s="271">
        <v>47.3</v>
      </c>
      <c r="L411" s="271">
        <v>46.5</v>
      </c>
      <c r="M411" s="271">
        <v>62.364080000000001</v>
      </c>
      <c r="N411" s="1"/>
      <c r="O411" s="1"/>
    </row>
    <row r="412" spans="1:15" ht="12.75" customHeight="1">
      <c r="A412" s="30">
        <v>402</v>
      </c>
      <c r="B412" s="281" t="s">
        <v>476</v>
      </c>
      <c r="C412" s="271">
        <v>1897.1</v>
      </c>
      <c r="D412" s="272">
        <v>1894.0333333333335</v>
      </c>
      <c r="E412" s="272">
        <v>1880.0666666666671</v>
      </c>
      <c r="F412" s="272">
        <v>1863.0333333333335</v>
      </c>
      <c r="G412" s="272">
        <v>1849.0666666666671</v>
      </c>
      <c r="H412" s="272">
        <v>1911.0666666666671</v>
      </c>
      <c r="I412" s="272">
        <v>1925.0333333333338</v>
      </c>
      <c r="J412" s="272">
        <v>1942.0666666666671</v>
      </c>
      <c r="K412" s="271">
        <v>1908</v>
      </c>
      <c r="L412" s="271">
        <v>1877</v>
      </c>
      <c r="M412" s="271">
        <v>0.23663999999999999</v>
      </c>
      <c r="N412" s="1"/>
      <c r="O412" s="1"/>
    </row>
    <row r="413" spans="1:15" ht="12.75" customHeight="1">
      <c r="A413" s="30">
        <v>403</v>
      </c>
      <c r="B413" s="281" t="s">
        <v>192</v>
      </c>
      <c r="C413" s="271">
        <v>1333.35</v>
      </c>
      <c r="D413" s="272">
        <v>1334.9833333333333</v>
      </c>
      <c r="E413" s="272">
        <v>1322.5166666666667</v>
      </c>
      <c r="F413" s="272">
        <v>1311.6833333333334</v>
      </c>
      <c r="G413" s="272">
        <v>1299.2166666666667</v>
      </c>
      <c r="H413" s="272">
        <v>1345.8166666666666</v>
      </c>
      <c r="I413" s="272">
        <v>1358.2833333333333</v>
      </c>
      <c r="J413" s="272">
        <v>1369.1166666666666</v>
      </c>
      <c r="K413" s="271">
        <v>1347.45</v>
      </c>
      <c r="L413" s="271">
        <v>1324.15</v>
      </c>
      <c r="M413" s="271">
        <v>4.2152399999999997</v>
      </c>
      <c r="N413" s="1"/>
      <c r="O413" s="1"/>
    </row>
    <row r="414" spans="1:15" ht="12.75" customHeight="1">
      <c r="A414" s="30">
        <v>404</v>
      </c>
      <c r="B414" s="281" t="s">
        <v>862</v>
      </c>
      <c r="C414" s="271">
        <v>301.10000000000002</v>
      </c>
      <c r="D414" s="272">
        <v>300.85000000000002</v>
      </c>
      <c r="E414" s="272">
        <v>295.35000000000002</v>
      </c>
      <c r="F414" s="272">
        <v>289.60000000000002</v>
      </c>
      <c r="G414" s="272">
        <v>284.10000000000002</v>
      </c>
      <c r="H414" s="272">
        <v>306.60000000000002</v>
      </c>
      <c r="I414" s="272">
        <v>312.10000000000002</v>
      </c>
      <c r="J414" s="272">
        <v>317.85000000000002</v>
      </c>
      <c r="K414" s="271">
        <v>306.35000000000002</v>
      </c>
      <c r="L414" s="271">
        <v>295.10000000000002</v>
      </c>
      <c r="M414" s="271">
        <v>1.4186799999999999</v>
      </c>
      <c r="N414" s="1"/>
      <c r="O414" s="1"/>
    </row>
    <row r="415" spans="1:15" ht="12.75" customHeight="1">
      <c r="A415" s="30">
        <v>405</v>
      </c>
      <c r="B415" s="281" t="s">
        <v>190</v>
      </c>
      <c r="C415" s="271">
        <v>2920.05</v>
      </c>
      <c r="D415" s="272">
        <v>2926.0166666666664</v>
      </c>
      <c r="E415" s="272">
        <v>2884.0333333333328</v>
      </c>
      <c r="F415" s="272">
        <v>2848.0166666666664</v>
      </c>
      <c r="G415" s="272">
        <v>2806.0333333333328</v>
      </c>
      <c r="H415" s="272">
        <v>2962.0333333333328</v>
      </c>
      <c r="I415" s="272">
        <v>3004.0166666666664</v>
      </c>
      <c r="J415" s="272">
        <v>3040.0333333333328</v>
      </c>
      <c r="K415" s="271">
        <v>2968</v>
      </c>
      <c r="L415" s="271">
        <v>2890</v>
      </c>
      <c r="M415" s="271">
        <v>5.56271</v>
      </c>
      <c r="N415" s="1"/>
      <c r="O415" s="1"/>
    </row>
    <row r="416" spans="1:15" ht="12.75" customHeight="1">
      <c r="A416" s="30">
        <v>406</v>
      </c>
      <c r="B416" s="281" t="s">
        <v>477</v>
      </c>
      <c r="C416" s="271">
        <v>712.1</v>
      </c>
      <c r="D416" s="272">
        <v>716.69999999999993</v>
      </c>
      <c r="E416" s="272">
        <v>706.39999999999986</v>
      </c>
      <c r="F416" s="272">
        <v>700.69999999999993</v>
      </c>
      <c r="G416" s="272">
        <v>690.39999999999986</v>
      </c>
      <c r="H416" s="272">
        <v>722.39999999999986</v>
      </c>
      <c r="I416" s="272">
        <v>732.69999999999982</v>
      </c>
      <c r="J416" s="272">
        <v>738.39999999999986</v>
      </c>
      <c r="K416" s="271">
        <v>727</v>
      </c>
      <c r="L416" s="271">
        <v>711</v>
      </c>
      <c r="M416" s="271">
        <v>1.81732</v>
      </c>
      <c r="N416" s="1"/>
      <c r="O416" s="1"/>
    </row>
    <row r="417" spans="1:15" ht="12.75" customHeight="1">
      <c r="A417" s="30">
        <v>407</v>
      </c>
      <c r="B417" s="281" t="s">
        <v>478</v>
      </c>
      <c r="C417" s="271">
        <v>3345.95</v>
      </c>
      <c r="D417" s="272">
        <v>3369.0333333333333</v>
      </c>
      <c r="E417" s="272">
        <v>3287.0166666666664</v>
      </c>
      <c r="F417" s="272">
        <v>3228.083333333333</v>
      </c>
      <c r="G417" s="272">
        <v>3146.0666666666662</v>
      </c>
      <c r="H417" s="272">
        <v>3427.9666666666667</v>
      </c>
      <c r="I417" s="272">
        <v>3509.983333333334</v>
      </c>
      <c r="J417" s="272">
        <v>3568.916666666667</v>
      </c>
      <c r="K417" s="271">
        <v>3451.05</v>
      </c>
      <c r="L417" s="271">
        <v>3310.1</v>
      </c>
      <c r="M417" s="271">
        <v>0.70203000000000004</v>
      </c>
      <c r="N417" s="1"/>
      <c r="O417" s="1"/>
    </row>
    <row r="418" spans="1:15" ht="12.75" customHeight="1">
      <c r="A418" s="30">
        <v>408</v>
      </c>
      <c r="B418" s="281" t="s">
        <v>479</v>
      </c>
      <c r="C418" s="271">
        <v>443.4</v>
      </c>
      <c r="D418" s="272">
        <v>445.45</v>
      </c>
      <c r="E418" s="272">
        <v>435.59999999999997</v>
      </c>
      <c r="F418" s="272">
        <v>427.79999999999995</v>
      </c>
      <c r="G418" s="272">
        <v>417.94999999999993</v>
      </c>
      <c r="H418" s="272">
        <v>453.25</v>
      </c>
      <c r="I418" s="272">
        <v>463.1</v>
      </c>
      <c r="J418" s="272">
        <v>470.90000000000003</v>
      </c>
      <c r="K418" s="271">
        <v>455.3</v>
      </c>
      <c r="L418" s="271">
        <v>437.65</v>
      </c>
      <c r="M418" s="271">
        <v>1.33487</v>
      </c>
      <c r="N418" s="1"/>
      <c r="O418" s="1"/>
    </row>
    <row r="419" spans="1:15" ht="12.75" customHeight="1">
      <c r="A419" s="30">
        <v>409</v>
      </c>
      <c r="B419" s="281" t="s">
        <v>825</v>
      </c>
      <c r="C419" s="271">
        <v>530.79999999999995</v>
      </c>
      <c r="D419" s="272">
        <v>529.26666666666654</v>
      </c>
      <c r="E419" s="272">
        <v>522.8833333333331</v>
      </c>
      <c r="F419" s="272">
        <v>514.96666666666658</v>
      </c>
      <c r="G419" s="272">
        <v>508.58333333333314</v>
      </c>
      <c r="H419" s="272">
        <v>537.18333333333305</v>
      </c>
      <c r="I419" s="272">
        <v>543.56666666666649</v>
      </c>
      <c r="J419" s="272">
        <v>551.48333333333301</v>
      </c>
      <c r="K419" s="271">
        <v>535.65</v>
      </c>
      <c r="L419" s="271">
        <v>521.35</v>
      </c>
      <c r="M419" s="271">
        <v>32.745199999999997</v>
      </c>
      <c r="N419" s="1"/>
      <c r="O419" s="1"/>
    </row>
    <row r="420" spans="1:15" ht="12.75" customHeight="1">
      <c r="A420" s="30">
        <v>410</v>
      </c>
      <c r="B420" s="281" t="s">
        <v>480</v>
      </c>
      <c r="C420" s="271">
        <v>706.8</v>
      </c>
      <c r="D420" s="272">
        <v>706.66666666666663</v>
      </c>
      <c r="E420" s="272">
        <v>702.13333333333321</v>
      </c>
      <c r="F420" s="272">
        <v>697.46666666666658</v>
      </c>
      <c r="G420" s="272">
        <v>692.93333333333317</v>
      </c>
      <c r="H420" s="272">
        <v>711.33333333333326</v>
      </c>
      <c r="I420" s="272">
        <v>715.86666666666679</v>
      </c>
      <c r="J420" s="272">
        <v>720.5333333333333</v>
      </c>
      <c r="K420" s="271">
        <v>711.2</v>
      </c>
      <c r="L420" s="271">
        <v>702</v>
      </c>
      <c r="M420" s="271">
        <v>0.41964000000000001</v>
      </c>
      <c r="N420" s="1"/>
      <c r="O420" s="1"/>
    </row>
    <row r="421" spans="1:15" ht="12.75" customHeight="1">
      <c r="A421" s="30">
        <v>411</v>
      </c>
      <c r="B421" s="281" t="s">
        <v>481</v>
      </c>
      <c r="C421" s="271">
        <v>46.7</v>
      </c>
      <c r="D421" s="272">
        <v>46.75</v>
      </c>
      <c r="E421" s="272">
        <v>46.25</v>
      </c>
      <c r="F421" s="272">
        <v>45.8</v>
      </c>
      <c r="G421" s="272">
        <v>45.3</v>
      </c>
      <c r="H421" s="272">
        <v>47.2</v>
      </c>
      <c r="I421" s="272">
        <v>47.7</v>
      </c>
      <c r="J421" s="272">
        <v>48.150000000000006</v>
      </c>
      <c r="K421" s="271">
        <v>47.25</v>
      </c>
      <c r="L421" s="271">
        <v>46.3</v>
      </c>
      <c r="M421" s="271">
        <v>11.606999999999999</v>
      </c>
      <c r="N421" s="1"/>
      <c r="O421" s="1"/>
    </row>
    <row r="422" spans="1:15" ht="12.75" customHeight="1">
      <c r="A422" s="30">
        <v>412</v>
      </c>
      <c r="B422" s="281" t="s">
        <v>863</v>
      </c>
      <c r="C422" s="271">
        <v>740.15</v>
      </c>
      <c r="D422" s="272">
        <v>743.4</v>
      </c>
      <c r="E422" s="272">
        <v>733.8</v>
      </c>
      <c r="F422" s="272">
        <v>727.44999999999993</v>
      </c>
      <c r="G422" s="272">
        <v>717.84999999999991</v>
      </c>
      <c r="H422" s="272">
        <v>749.75</v>
      </c>
      <c r="I422" s="272">
        <v>759.35000000000014</v>
      </c>
      <c r="J422" s="272">
        <v>765.7</v>
      </c>
      <c r="K422" s="271">
        <v>753</v>
      </c>
      <c r="L422" s="271">
        <v>737.05</v>
      </c>
      <c r="M422" s="271">
        <v>2.2261600000000001</v>
      </c>
      <c r="N422" s="1"/>
      <c r="O422" s="1"/>
    </row>
    <row r="423" spans="1:15" ht="12.75" customHeight="1">
      <c r="A423" s="30">
        <v>413</v>
      </c>
      <c r="B423" s="281" t="s">
        <v>188</v>
      </c>
      <c r="C423" s="271">
        <v>523.79999999999995</v>
      </c>
      <c r="D423" s="272">
        <v>525.16666666666663</v>
      </c>
      <c r="E423" s="272">
        <v>520.83333333333326</v>
      </c>
      <c r="F423" s="272">
        <v>517.86666666666667</v>
      </c>
      <c r="G423" s="272">
        <v>513.5333333333333</v>
      </c>
      <c r="H423" s="272">
        <v>528.13333333333321</v>
      </c>
      <c r="I423" s="272">
        <v>532.46666666666647</v>
      </c>
      <c r="J423" s="272">
        <v>535.43333333333317</v>
      </c>
      <c r="K423" s="271">
        <v>529.5</v>
      </c>
      <c r="L423" s="271">
        <v>522.20000000000005</v>
      </c>
      <c r="M423" s="271">
        <v>128.55886000000001</v>
      </c>
      <c r="N423" s="1"/>
      <c r="O423" s="1"/>
    </row>
    <row r="424" spans="1:15" ht="12.75" customHeight="1">
      <c r="A424" s="30">
        <v>414</v>
      </c>
      <c r="B424" s="281" t="s">
        <v>186</v>
      </c>
      <c r="C424" s="271">
        <v>81.7</v>
      </c>
      <c r="D424" s="272">
        <v>81.733333333333334</v>
      </c>
      <c r="E424" s="272">
        <v>80.566666666666663</v>
      </c>
      <c r="F424" s="272">
        <v>79.433333333333323</v>
      </c>
      <c r="G424" s="272">
        <v>78.266666666666652</v>
      </c>
      <c r="H424" s="272">
        <v>82.866666666666674</v>
      </c>
      <c r="I424" s="272">
        <v>84.033333333333331</v>
      </c>
      <c r="J424" s="272">
        <v>85.166666666666686</v>
      </c>
      <c r="K424" s="271">
        <v>82.9</v>
      </c>
      <c r="L424" s="271">
        <v>80.599999999999994</v>
      </c>
      <c r="M424" s="271">
        <v>299.44031000000001</v>
      </c>
      <c r="N424" s="1"/>
      <c r="O424" s="1"/>
    </row>
    <row r="425" spans="1:15" ht="12.75" customHeight="1">
      <c r="A425" s="30">
        <v>415</v>
      </c>
      <c r="B425" s="281" t="s">
        <v>482</v>
      </c>
      <c r="C425" s="271">
        <v>292.25</v>
      </c>
      <c r="D425" s="272">
        <v>292.41666666666669</v>
      </c>
      <c r="E425" s="272">
        <v>288.83333333333337</v>
      </c>
      <c r="F425" s="272">
        <v>285.41666666666669</v>
      </c>
      <c r="G425" s="272">
        <v>281.83333333333337</v>
      </c>
      <c r="H425" s="272">
        <v>295.83333333333337</v>
      </c>
      <c r="I425" s="272">
        <v>299.41666666666674</v>
      </c>
      <c r="J425" s="272">
        <v>302.83333333333337</v>
      </c>
      <c r="K425" s="271">
        <v>296</v>
      </c>
      <c r="L425" s="271">
        <v>289</v>
      </c>
      <c r="M425" s="271">
        <v>1.8503700000000001</v>
      </c>
      <c r="N425" s="1"/>
      <c r="O425" s="1"/>
    </row>
    <row r="426" spans="1:15" ht="12.75" customHeight="1">
      <c r="A426" s="30">
        <v>416</v>
      </c>
      <c r="B426" s="281" t="s">
        <v>483</v>
      </c>
      <c r="C426" s="271">
        <v>170.35</v>
      </c>
      <c r="D426" s="272">
        <v>169.8</v>
      </c>
      <c r="E426" s="272">
        <v>167.10000000000002</v>
      </c>
      <c r="F426" s="272">
        <v>163.85000000000002</v>
      </c>
      <c r="G426" s="272">
        <v>161.15000000000003</v>
      </c>
      <c r="H426" s="272">
        <v>173.05</v>
      </c>
      <c r="I426" s="272">
        <v>175.75</v>
      </c>
      <c r="J426" s="272">
        <v>179</v>
      </c>
      <c r="K426" s="271">
        <v>172.5</v>
      </c>
      <c r="L426" s="271">
        <v>166.55</v>
      </c>
      <c r="M426" s="271">
        <v>15.012740000000001</v>
      </c>
      <c r="N426" s="1"/>
      <c r="O426" s="1"/>
    </row>
    <row r="427" spans="1:15" ht="12.75" customHeight="1">
      <c r="A427" s="30">
        <v>417</v>
      </c>
      <c r="B427" s="281" t="s">
        <v>484</v>
      </c>
      <c r="C427" s="271">
        <v>333.75</v>
      </c>
      <c r="D427" s="272">
        <v>335.11666666666662</v>
      </c>
      <c r="E427" s="272">
        <v>331.18333333333322</v>
      </c>
      <c r="F427" s="272">
        <v>328.61666666666662</v>
      </c>
      <c r="G427" s="272">
        <v>324.68333333333322</v>
      </c>
      <c r="H427" s="272">
        <v>337.68333333333322</v>
      </c>
      <c r="I427" s="272">
        <v>341.61666666666662</v>
      </c>
      <c r="J427" s="272">
        <v>344.18333333333322</v>
      </c>
      <c r="K427" s="271">
        <v>339.05</v>
      </c>
      <c r="L427" s="271">
        <v>332.55</v>
      </c>
      <c r="M427" s="271">
        <v>3.77217</v>
      </c>
      <c r="N427" s="1"/>
      <c r="O427" s="1"/>
    </row>
    <row r="428" spans="1:15" ht="12.75" customHeight="1">
      <c r="A428" s="30">
        <v>418</v>
      </c>
      <c r="B428" s="281" t="s">
        <v>485</v>
      </c>
      <c r="C428" s="271">
        <v>453.6</v>
      </c>
      <c r="D428" s="272">
        <v>452.76666666666671</v>
      </c>
      <c r="E428" s="272">
        <v>446.43333333333339</v>
      </c>
      <c r="F428" s="272">
        <v>439.26666666666671</v>
      </c>
      <c r="G428" s="272">
        <v>432.93333333333339</v>
      </c>
      <c r="H428" s="272">
        <v>459.93333333333339</v>
      </c>
      <c r="I428" s="272">
        <v>466.26666666666677</v>
      </c>
      <c r="J428" s="272">
        <v>473.43333333333339</v>
      </c>
      <c r="K428" s="271">
        <v>459.1</v>
      </c>
      <c r="L428" s="271">
        <v>445.6</v>
      </c>
      <c r="M428" s="271">
        <v>0.6129</v>
      </c>
      <c r="N428" s="1"/>
      <c r="O428" s="1"/>
    </row>
    <row r="429" spans="1:15" ht="12.75" customHeight="1">
      <c r="A429" s="30">
        <v>419</v>
      </c>
      <c r="B429" s="281" t="s">
        <v>486</v>
      </c>
      <c r="C429" s="271">
        <v>482.7</v>
      </c>
      <c r="D429" s="272">
        <v>483.95</v>
      </c>
      <c r="E429" s="272">
        <v>477</v>
      </c>
      <c r="F429" s="272">
        <v>471.3</v>
      </c>
      <c r="G429" s="272">
        <v>464.35</v>
      </c>
      <c r="H429" s="272">
        <v>489.65</v>
      </c>
      <c r="I429" s="272">
        <v>496.59999999999991</v>
      </c>
      <c r="J429" s="272">
        <v>502.29999999999995</v>
      </c>
      <c r="K429" s="271">
        <v>490.9</v>
      </c>
      <c r="L429" s="271">
        <v>478.25</v>
      </c>
      <c r="M429" s="271">
        <v>2.7540200000000001</v>
      </c>
      <c r="N429" s="1"/>
      <c r="O429" s="1"/>
    </row>
    <row r="430" spans="1:15" ht="12.75" customHeight="1">
      <c r="A430" s="30">
        <v>420</v>
      </c>
      <c r="B430" s="281" t="s">
        <v>487</v>
      </c>
      <c r="C430" s="271">
        <v>232.35</v>
      </c>
      <c r="D430" s="272">
        <v>233.1</v>
      </c>
      <c r="E430" s="272">
        <v>229.64999999999998</v>
      </c>
      <c r="F430" s="272">
        <v>226.95</v>
      </c>
      <c r="G430" s="272">
        <v>223.49999999999997</v>
      </c>
      <c r="H430" s="272">
        <v>235.79999999999998</v>
      </c>
      <c r="I430" s="272">
        <v>239.24999999999997</v>
      </c>
      <c r="J430" s="272">
        <v>241.95</v>
      </c>
      <c r="K430" s="271">
        <v>236.55</v>
      </c>
      <c r="L430" s="271">
        <v>230.4</v>
      </c>
      <c r="M430" s="271">
        <v>1.4560599999999999</v>
      </c>
      <c r="N430" s="1"/>
      <c r="O430" s="1"/>
    </row>
    <row r="431" spans="1:15" ht="12.75" customHeight="1">
      <c r="A431" s="30">
        <v>421</v>
      </c>
      <c r="B431" s="281" t="s">
        <v>193</v>
      </c>
      <c r="C431" s="271">
        <v>880.15</v>
      </c>
      <c r="D431" s="272">
        <v>882.91666666666663</v>
      </c>
      <c r="E431" s="272">
        <v>875.33333333333326</v>
      </c>
      <c r="F431" s="272">
        <v>870.51666666666665</v>
      </c>
      <c r="G431" s="272">
        <v>862.93333333333328</v>
      </c>
      <c r="H431" s="272">
        <v>887.73333333333323</v>
      </c>
      <c r="I431" s="272">
        <v>895.31666666666649</v>
      </c>
      <c r="J431" s="272">
        <v>900.13333333333321</v>
      </c>
      <c r="K431" s="271">
        <v>890.5</v>
      </c>
      <c r="L431" s="271">
        <v>878.1</v>
      </c>
      <c r="M431" s="271">
        <v>15.42618</v>
      </c>
      <c r="N431" s="1"/>
      <c r="O431" s="1"/>
    </row>
    <row r="432" spans="1:15" ht="12.75" customHeight="1">
      <c r="A432" s="30">
        <v>422</v>
      </c>
      <c r="B432" s="281" t="s">
        <v>194</v>
      </c>
      <c r="C432" s="271">
        <v>507.05</v>
      </c>
      <c r="D432" s="272">
        <v>509.7166666666667</v>
      </c>
      <c r="E432" s="272">
        <v>502.43333333333339</v>
      </c>
      <c r="F432" s="272">
        <v>497.81666666666672</v>
      </c>
      <c r="G432" s="272">
        <v>490.53333333333342</v>
      </c>
      <c r="H432" s="272">
        <v>514.33333333333337</v>
      </c>
      <c r="I432" s="272">
        <v>521.61666666666667</v>
      </c>
      <c r="J432" s="272">
        <v>526.23333333333335</v>
      </c>
      <c r="K432" s="271">
        <v>517</v>
      </c>
      <c r="L432" s="271">
        <v>505.1</v>
      </c>
      <c r="M432" s="271">
        <v>10.324999999999999</v>
      </c>
      <c r="N432" s="1"/>
      <c r="O432" s="1"/>
    </row>
    <row r="433" spans="1:15" ht="12.75" customHeight="1">
      <c r="A433" s="30">
        <v>423</v>
      </c>
      <c r="B433" s="281" t="s">
        <v>488</v>
      </c>
      <c r="C433" s="271">
        <v>2087.3000000000002</v>
      </c>
      <c r="D433" s="272">
        <v>2093.4500000000003</v>
      </c>
      <c r="E433" s="272">
        <v>2065.8500000000004</v>
      </c>
      <c r="F433" s="272">
        <v>2044.4</v>
      </c>
      <c r="G433" s="272">
        <v>2016.8000000000002</v>
      </c>
      <c r="H433" s="272">
        <v>2114.9000000000005</v>
      </c>
      <c r="I433" s="272">
        <v>2142.5</v>
      </c>
      <c r="J433" s="272">
        <v>2163.9500000000007</v>
      </c>
      <c r="K433" s="271">
        <v>2121.0500000000002</v>
      </c>
      <c r="L433" s="271">
        <v>2072</v>
      </c>
      <c r="M433" s="271">
        <v>8.6739999999999998E-2</v>
      </c>
      <c r="N433" s="1"/>
      <c r="O433" s="1"/>
    </row>
    <row r="434" spans="1:15" ht="12.75" customHeight="1">
      <c r="A434" s="30">
        <v>424</v>
      </c>
      <c r="B434" s="281" t="s">
        <v>489</v>
      </c>
      <c r="C434" s="271">
        <v>846</v>
      </c>
      <c r="D434" s="272">
        <v>846.61666666666667</v>
      </c>
      <c r="E434" s="272">
        <v>839.68333333333339</v>
      </c>
      <c r="F434" s="272">
        <v>833.36666666666667</v>
      </c>
      <c r="G434" s="272">
        <v>826.43333333333339</v>
      </c>
      <c r="H434" s="272">
        <v>852.93333333333339</v>
      </c>
      <c r="I434" s="272">
        <v>859.86666666666656</v>
      </c>
      <c r="J434" s="272">
        <v>866.18333333333339</v>
      </c>
      <c r="K434" s="271">
        <v>853.55</v>
      </c>
      <c r="L434" s="271">
        <v>840.3</v>
      </c>
      <c r="M434" s="271">
        <v>2.29264</v>
      </c>
      <c r="N434" s="1"/>
      <c r="O434" s="1"/>
    </row>
    <row r="435" spans="1:15" ht="12.75" customHeight="1">
      <c r="A435" s="30">
        <v>425</v>
      </c>
      <c r="B435" s="281" t="s">
        <v>490</v>
      </c>
      <c r="C435" s="271">
        <v>460.3</v>
      </c>
      <c r="D435" s="272">
        <v>461.01666666666665</v>
      </c>
      <c r="E435" s="272">
        <v>456.5333333333333</v>
      </c>
      <c r="F435" s="272">
        <v>452.76666666666665</v>
      </c>
      <c r="G435" s="272">
        <v>448.2833333333333</v>
      </c>
      <c r="H435" s="272">
        <v>464.7833333333333</v>
      </c>
      <c r="I435" s="272">
        <v>469.26666666666665</v>
      </c>
      <c r="J435" s="272">
        <v>473.0333333333333</v>
      </c>
      <c r="K435" s="271">
        <v>465.5</v>
      </c>
      <c r="L435" s="271">
        <v>457.25</v>
      </c>
      <c r="M435" s="271">
        <v>1.20872</v>
      </c>
      <c r="N435" s="1"/>
      <c r="O435" s="1"/>
    </row>
    <row r="436" spans="1:15" ht="12.75" customHeight="1">
      <c r="A436" s="30">
        <v>426</v>
      </c>
      <c r="B436" s="281" t="s">
        <v>491</v>
      </c>
      <c r="C436" s="271">
        <v>338.75</v>
      </c>
      <c r="D436" s="272">
        <v>339.76666666666665</v>
      </c>
      <c r="E436" s="272">
        <v>334.13333333333333</v>
      </c>
      <c r="F436" s="272">
        <v>329.51666666666665</v>
      </c>
      <c r="G436" s="272">
        <v>323.88333333333333</v>
      </c>
      <c r="H436" s="272">
        <v>344.38333333333333</v>
      </c>
      <c r="I436" s="272">
        <v>350.01666666666665</v>
      </c>
      <c r="J436" s="272">
        <v>354.63333333333333</v>
      </c>
      <c r="K436" s="271">
        <v>345.4</v>
      </c>
      <c r="L436" s="271">
        <v>335.15</v>
      </c>
      <c r="M436" s="271">
        <v>1.64429</v>
      </c>
      <c r="N436" s="1"/>
      <c r="O436" s="1"/>
    </row>
    <row r="437" spans="1:15" ht="12.75" customHeight="1">
      <c r="A437" s="30">
        <v>427</v>
      </c>
      <c r="B437" s="281" t="s">
        <v>492</v>
      </c>
      <c r="C437" s="271">
        <v>1924.6</v>
      </c>
      <c r="D437" s="272">
        <v>1918.5333333333335</v>
      </c>
      <c r="E437" s="272">
        <v>1902.0666666666671</v>
      </c>
      <c r="F437" s="272">
        <v>1879.5333333333335</v>
      </c>
      <c r="G437" s="272">
        <v>1863.0666666666671</v>
      </c>
      <c r="H437" s="272">
        <v>1941.0666666666671</v>
      </c>
      <c r="I437" s="272">
        <v>1957.5333333333338</v>
      </c>
      <c r="J437" s="272">
        <v>1980.0666666666671</v>
      </c>
      <c r="K437" s="271">
        <v>1935</v>
      </c>
      <c r="L437" s="271">
        <v>1896</v>
      </c>
      <c r="M437" s="271">
        <v>0.59628000000000003</v>
      </c>
      <c r="N437" s="1"/>
      <c r="O437" s="1"/>
    </row>
    <row r="438" spans="1:15" ht="12.75" customHeight="1">
      <c r="A438" s="30">
        <v>428</v>
      </c>
      <c r="B438" s="281" t="s">
        <v>493</v>
      </c>
      <c r="C438" s="271">
        <v>446.55</v>
      </c>
      <c r="D438" s="272">
        <v>448.11666666666662</v>
      </c>
      <c r="E438" s="272">
        <v>442.53333333333325</v>
      </c>
      <c r="F438" s="272">
        <v>438.51666666666665</v>
      </c>
      <c r="G438" s="272">
        <v>432.93333333333328</v>
      </c>
      <c r="H438" s="272">
        <v>452.13333333333321</v>
      </c>
      <c r="I438" s="272">
        <v>457.71666666666658</v>
      </c>
      <c r="J438" s="272">
        <v>461.73333333333318</v>
      </c>
      <c r="K438" s="271">
        <v>453.7</v>
      </c>
      <c r="L438" s="271">
        <v>444.1</v>
      </c>
      <c r="M438" s="271">
        <v>3.54942</v>
      </c>
      <c r="N438" s="1"/>
      <c r="O438" s="1"/>
    </row>
    <row r="439" spans="1:15" ht="12.75" customHeight="1">
      <c r="A439" s="30">
        <v>429</v>
      </c>
      <c r="B439" s="281" t="s">
        <v>494</v>
      </c>
      <c r="C439" s="271">
        <v>8.1999999999999993</v>
      </c>
      <c r="D439" s="272">
        <v>8.3166666666666682</v>
      </c>
      <c r="E439" s="272">
        <v>7.9833333333333361</v>
      </c>
      <c r="F439" s="272">
        <v>7.7666666666666675</v>
      </c>
      <c r="G439" s="272">
        <v>7.4333333333333353</v>
      </c>
      <c r="H439" s="272">
        <v>8.5333333333333368</v>
      </c>
      <c r="I439" s="272">
        <v>8.8666666666666689</v>
      </c>
      <c r="J439" s="272">
        <v>9.0833333333333375</v>
      </c>
      <c r="K439" s="271">
        <v>8.65</v>
      </c>
      <c r="L439" s="271">
        <v>8.1</v>
      </c>
      <c r="M439" s="271">
        <v>759.43547999999998</v>
      </c>
      <c r="N439" s="1"/>
      <c r="O439" s="1"/>
    </row>
    <row r="440" spans="1:15" ht="12.75" customHeight="1">
      <c r="A440" s="30">
        <v>430</v>
      </c>
      <c r="B440" s="281" t="s">
        <v>495</v>
      </c>
      <c r="C440" s="271">
        <v>932.5</v>
      </c>
      <c r="D440" s="272">
        <v>929.86666666666667</v>
      </c>
      <c r="E440" s="272">
        <v>924.73333333333335</v>
      </c>
      <c r="F440" s="272">
        <v>916.9666666666667</v>
      </c>
      <c r="G440" s="272">
        <v>911.83333333333337</v>
      </c>
      <c r="H440" s="272">
        <v>937.63333333333333</v>
      </c>
      <c r="I440" s="272">
        <v>942.76666666666677</v>
      </c>
      <c r="J440" s="272">
        <v>950.5333333333333</v>
      </c>
      <c r="K440" s="271">
        <v>935</v>
      </c>
      <c r="L440" s="271">
        <v>922.1</v>
      </c>
      <c r="M440" s="271">
        <v>0.80145</v>
      </c>
      <c r="N440" s="1"/>
      <c r="O440" s="1"/>
    </row>
    <row r="441" spans="1:15" ht="12.75" customHeight="1">
      <c r="A441" s="30">
        <v>431</v>
      </c>
      <c r="B441" s="281" t="s">
        <v>275</v>
      </c>
      <c r="C441" s="271">
        <v>600.04999999999995</v>
      </c>
      <c r="D441" s="272">
        <v>602.30000000000007</v>
      </c>
      <c r="E441" s="272">
        <v>596.60000000000014</v>
      </c>
      <c r="F441" s="272">
        <v>593.15000000000009</v>
      </c>
      <c r="G441" s="272">
        <v>587.45000000000016</v>
      </c>
      <c r="H441" s="272">
        <v>605.75000000000011</v>
      </c>
      <c r="I441" s="272">
        <v>611.45000000000016</v>
      </c>
      <c r="J441" s="272">
        <v>614.90000000000009</v>
      </c>
      <c r="K441" s="271">
        <v>608</v>
      </c>
      <c r="L441" s="271">
        <v>598.85</v>
      </c>
      <c r="M441" s="271">
        <v>2.7779199999999999</v>
      </c>
      <c r="N441" s="1"/>
      <c r="O441" s="1"/>
    </row>
    <row r="442" spans="1:15" ht="12.75" customHeight="1">
      <c r="A442" s="30">
        <v>432</v>
      </c>
      <c r="B442" s="281" t="s">
        <v>496</v>
      </c>
      <c r="C442" s="271">
        <v>1783.5</v>
      </c>
      <c r="D442" s="272">
        <v>1774.5</v>
      </c>
      <c r="E442" s="272">
        <v>1749</v>
      </c>
      <c r="F442" s="272">
        <v>1714.5</v>
      </c>
      <c r="G442" s="272">
        <v>1689</v>
      </c>
      <c r="H442" s="272">
        <v>1809</v>
      </c>
      <c r="I442" s="272">
        <v>1834.5</v>
      </c>
      <c r="J442" s="272">
        <v>1869</v>
      </c>
      <c r="K442" s="271">
        <v>1800</v>
      </c>
      <c r="L442" s="271">
        <v>1740</v>
      </c>
      <c r="M442" s="271">
        <v>0.39180999999999999</v>
      </c>
      <c r="N442" s="1"/>
      <c r="O442" s="1"/>
    </row>
    <row r="443" spans="1:15" ht="12.75" customHeight="1">
      <c r="A443" s="30">
        <v>433</v>
      </c>
      <c r="B443" s="281" t="s">
        <v>497</v>
      </c>
      <c r="C443" s="271">
        <v>579.35</v>
      </c>
      <c r="D443" s="272">
        <v>586.1</v>
      </c>
      <c r="E443" s="272">
        <v>568.25</v>
      </c>
      <c r="F443" s="272">
        <v>557.15</v>
      </c>
      <c r="G443" s="272">
        <v>539.29999999999995</v>
      </c>
      <c r="H443" s="272">
        <v>597.20000000000005</v>
      </c>
      <c r="I443" s="272">
        <v>615.05000000000018</v>
      </c>
      <c r="J443" s="272">
        <v>626.15000000000009</v>
      </c>
      <c r="K443" s="271">
        <v>603.95000000000005</v>
      </c>
      <c r="L443" s="271">
        <v>575</v>
      </c>
      <c r="M443" s="271">
        <v>0.82106000000000001</v>
      </c>
      <c r="N443" s="1"/>
      <c r="O443" s="1"/>
    </row>
    <row r="444" spans="1:15" ht="12.75" customHeight="1">
      <c r="A444" s="30">
        <v>434</v>
      </c>
      <c r="B444" s="281" t="s">
        <v>498</v>
      </c>
      <c r="C444" s="271">
        <v>916.15</v>
      </c>
      <c r="D444" s="272">
        <v>916.05000000000007</v>
      </c>
      <c r="E444" s="272">
        <v>907.10000000000014</v>
      </c>
      <c r="F444" s="272">
        <v>898.05000000000007</v>
      </c>
      <c r="G444" s="272">
        <v>889.10000000000014</v>
      </c>
      <c r="H444" s="272">
        <v>925.10000000000014</v>
      </c>
      <c r="I444" s="272">
        <v>934.05000000000018</v>
      </c>
      <c r="J444" s="272">
        <v>943.10000000000014</v>
      </c>
      <c r="K444" s="271">
        <v>925</v>
      </c>
      <c r="L444" s="271">
        <v>907</v>
      </c>
      <c r="M444" s="271">
        <v>0.73392999999999997</v>
      </c>
      <c r="N444" s="1"/>
      <c r="O444" s="1"/>
    </row>
    <row r="445" spans="1:15" ht="12.75" customHeight="1">
      <c r="A445" s="30">
        <v>435</v>
      </c>
      <c r="B445" s="281" t="s">
        <v>499</v>
      </c>
      <c r="C445" s="271">
        <v>42.2</v>
      </c>
      <c r="D445" s="272">
        <v>42.433333333333337</v>
      </c>
      <c r="E445" s="272">
        <v>41.766666666666673</v>
      </c>
      <c r="F445" s="272">
        <v>41.333333333333336</v>
      </c>
      <c r="G445" s="272">
        <v>40.666666666666671</v>
      </c>
      <c r="H445" s="272">
        <v>42.866666666666674</v>
      </c>
      <c r="I445" s="272">
        <v>43.533333333333331</v>
      </c>
      <c r="J445" s="272">
        <v>43.966666666666676</v>
      </c>
      <c r="K445" s="271">
        <v>43.1</v>
      </c>
      <c r="L445" s="271">
        <v>42</v>
      </c>
      <c r="M445" s="271">
        <v>87.894559999999998</v>
      </c>
      <c r="N445" s="1"/>
      <c r="O445" s="1"/>
    </row>
    <row r="446" spans="1:15" ht="12.75" customHeight="1">
      <c r="A446" s="30">
        <v>436</v>
      </c>
      <c r="B446" s="281" t="s">
        <v>206</v>
      </c>
      <c r="C446" s="271">
        <v>954.45</v>
      </c>
      <c r="D446" s="272">
        <v>957.75</v>
      </c>
      <c r="E446" s="272">
        <v>948.25</v>
      </c>
      <c r="F446" s="272">
        <v>942.05</v>
      </c>
      <c r="G446" s="272">
        <v>932.55</v>
      </c>
      <c r="H446" s="272">
        <v>963.95</v>
      </c>
      <c r="I446" s="272">
        <v>973.45</v>
      </c>
      <c r="J446" s="272">
        <v>979.65000000000009</v>
      </c>
      <c r="K446" s="271">
        <v>967.25</v>
      </c>
      <c r="L446" s="271">
        <v>951.55</v>
      </c>
      <c r="M446" s="271">
        <v>12.80541</v>
      </c>
      <c r="N446" s="1"/>
      <c r="O446" s="1"/>
    </row>
    <row r="447" spans="1:15" ht="12.75" customHeight="1">
      <c r="A447" s="30">
        <v>437</v>
      </c>
      <c r="B447" s="281" t="s">
        <v>500</v>
      </c>
      <c r="C447" s="271">
        <v>730.55</v>
      </c>
      <c r="D447" s="272">
        <v>721.38333333333333</v>
      </c>
      <c r="E447" s="272">
        <v>709.06666666666661</v>
      </c>
      <c r="F447" s="272">
        <v>687.58333333333326</v>
      </c>
      <c r="G447" s="272">
        <v>675.26666666666654</v>
      </c>
      <c r="H447" s="272">
        <v>742.86666666666667</v>
      </c>
      <c r="I447" s="272">
        <v>755.18333333333351</v>
      </c>
      <c r="J447" s="272">
        <v>776.66666666666674</v>
      </c>
      <c r="K447" s="271">
        <v>733.7</v>
      </c>
      <c r="L447" s="271">
        <v>699.9</v>
      </c>
      <c r="M447" s="271">
        <v>7.20533</v>
      </c>
      <c r="N447" s="1"/>
      <c r="O447" s="1"/>
    </row>
    <row r="448" spans="1:15" ht="12.75" customHeight="1">
      <c r="A448" s="30">
        <v>438</v>
      </c>
      <c r="B448" s="281" t="s">
        <v>195</v>
      </c>
      <c r="C448" s="271">
        <v>1110.5999999999999</v>
      </c>
      <c r="D448" s="272">
        <v>1117.3999999999999</v>
      </c>
      <c r="E448" s="272">
        <v>1097.3999999999996</v>
      </c>
      <c r="F448" s="272">
        <v>1084.1999999999998</v>
      </c>
      <c r="G448" s="272">
        <v>1064.1999999999996</v>
      </c>
      <c r="H448" s="272">
        <v>1130.5999999999997</v>
      </c>
      <c r="I448" s="272">
        <v>1150.6000000000001</v>
      </c>
      <c r="J448" s="272">
        <v>1163.7999999999997</v>
      </c>
      <c r="K448" s="271">
        <v>1137.4000000000001</v>
      </c>
      <c r="L448" s="271">
        <v>1104.2</v>
      </c>
      <c r="M448" s="271">
        <v>24.449780000000001</v>
      </c>
      <c r="N448" s="1"/>
      <c r="O448" s="1"/>
    </row>
    <row r="449" spans="1:15" ht="12.75" customHeight="1">
      <c r="A449" s="30">
        <v>439</v>
      </c>
      <c r="B449" s="281" t="s">
        <v>501</v>
      </c>
      <c r="C449" s="271">
        <v>236.8</v>
      </c>
      <c r="D449" s="272">
        <v>238.28333333333333</v>
      </c>
      <c r="E449" s="272">
        <v>233.56666666666666</v>
      </c>
      <c r="F449" s="272">
        <v>230.33333333333334</v>
      </c>
      <c r="G449" s="272">
        <v>225.61666666666667</v>
      </c>
      <c r="H449" s="272">
        <v>241.51666666666665</v>
      </c>
      <c r="I449" s="272">
        <v>246.23333333333329</v>
      </c>
      <c r="J449" s="272">
        <v>249.46666666666664</v>
      </c>
      <c r="K449" s="271">
        <v>243</v>
      </c>
      <c r="L449" s="271">
        <v>235.05</v>
      </c>
      <c r="M449" s="271">
        <v>50.481259999999999</v>
      </c>
      <c r="N449" s="1"/>
      <c r="O449" s="1"/>
    </row>
    <row r="450" spans="1:15" ht="12.75" customHeight="1">
      <c r="A450" s="30">
        <v>440</v>
      </c>
      <c r="B450" s="281" t="s">
        <v>502</v>
      </c>
      <c r="C450" s="271">
        <v>1168.05</v>
      </c>
      <c r="D450" s="272">
        <v>1168.1666666666667</v>
      </c>
      <c r="E450" s="272">
        <v>1158.6833333333334</v>
      </c>
      <c r="F450" s="272">
        <v>1149.3166666666666</v>
      </c>
      <c r="G450" s="272">
        <v>1139.8333333333333</v>
      </c>
      <c r="H450" s="272">
        <v>1177.5333333333335</v>
      </c>
      <c r="I450" s="272">
        <v>1187.0166666666667</v>
      </c>
      <c r="J450" s="272">
        <v>1196.3833333333337</v>
      </c>
      <c r="K450" s="271">
        <v>1177.6500000000001</v>
      </c>
      <c r="L450" s="271">
        <v>1158.8</v>
      </c>
      <c r="M450" s="271">
        <v>4.5754999999999999</v>
      </c>
      <c r="N450" s="1"/>
      <c r="O450" s="1"/>
    </row>
    <row r="451" spans="1:15" ht="12.75" customHeight="1">
      <c r="A451" s="30">
        <v>441</v>
      </c>
      <c r="B451" s="281" t="s">
        <v>200</v>
      </c>
      <c r="C451" s="271">
        <v>3222.2</v>
      </c>
      <c r="D451" s="272">
        <v>3232</v>
      </c>
      <c r="E451" s="272">
        <v>3207</v>
      </c>
      <c r="F451" s="272">
        <v>3191.8</v>
      </c>
      <c r="G451" s="272">
        <v>3166.8</v>
      </c>
      <c r="H451" s="272">
        <v>3247.2</v>
      </c>
      <c r="I451" s="272">
        <v>3272.2</v>
      </c>
      <c r="J451" s="272">
        <v>3287.3999999999996</v>
      </c>
      <c r="K451" s="271">
        <v>3257</v>
      </c>
      <c r="L451" s="271">
        <v>3216.8</v>
      </c>
      <c r="M451" s="271">
        <v>14.57962</v>
      </c>
      <c r="N451" s="1"/>
      <c r="O451" s="1"/>
    </row>
    <row r="452" spans="1:15" ht="12.75" customHeight="1">
      <c r="A452" s="30">
        <v>442</v>
      </c>
      <c r="B452" s="281" t="s">
        <v>196</v>
      </c>
      <c r="C452" s="271">
        <v>801.95</v>
      </c>
      <c r="D452" s="272">
        <v>803.85</v>
      </c>
      <c r="E452" s="272">
        <v>796.90000000000009</v>
      </c>
      <c r="F452" s="272">
        <v>791.85</v>
      </c>
      <c r="G452" s="272">
        <v>784.90000000000009</v>
      </c>
      <c r="H452" s="272">
        <v>808.90000000000009</v>
      </c>
      <c r="I452" s="272">
        <v>815.85000000000014</v>
      </c>
      <c r="J452" s="272">
        <v>820.90000000000009</v>
      </c>
      <c r="K452" s="271">
        <v>810.8</v>
      </c>
      <c r="L452" s="271">
        <v>798.8</v>
      </c>
      <c r="M452" s="271">
        <v>12.542299999999999</v>
      </c>
      <c r="N452" s="1"/>
      <c r="O452" s="1"/>
    </row>
    <row r="453" spans="1:15" ht="12.75" customHeight="1">
      <c r="A453" s="30">
        <v>443</v>
      </c>
      <c r="B453" s="281" t="s">
        <v>276</v>
      </c>
      <c r="C453" s="271">
        <v>9349</v>
      </c>
      <c r="D453" s="272">
        <v>9445.3333333333339</v>
      </c>
      <c r="E453" s="272">
        <v>9204.6666666666679</v>
      </c>
      <c r="F453" s="272">
        <v>9060.3333333333339</v>
      </c>
      <c r="G453" s="272">
        <v>8819.6666666666679</v>
      </c>
      <c r="H453" s="272">
        <v>9589.6666666666679</v>
      </c>
      <c r="I453" s="272">
        <v>9830.3333333333358</v>
      </c>
      <c r="J453" s="272">
        <v>9974.6666666666679</v>
      </c>
      <c r="K453" s="271">
        <v>9686</v>
      </c>
      <c r="L453" s="271">
        <v>9301</v>
      </c>
      <c r="M453" s="271">
        <v>6.2587000000000002</v>
      </c>
      <c r="N453" s="1"/>
      <c r="O453" s="1"/>
    </row>
    <row r="454" spans="1:15" ht="12.75" customHeight="1">
      <c r="A454" s="30">
        <v>444</v>
      </c>
      <c r="B454" s="281" t="s">
        <v>864</v>
      </c>
      <c r="C454" s="271">
        <v>1549.9</v>
      </c>
      <c r="D454" s="272">
        <v>1546.8166666666666</v>
      </c>
      <c r="E454" s="272">
        <v>1533.6333333333332</v>
      </c>
      <c r="F454" s="272">
        <v>1517.3666666666666</v>
      </c>
      <c r="G454" s="272">
        <v>1504.1833333333332</v>
      </c>
      <c r="H454" s="272">
        <v>1563.0833333333333</v>
      </c>
      <c r="I454" s="272">
        <v>1576.2666666666667</v>
      </c>
      <c r="J454" s="272">
        <v>1592.5333333333333</v>
      </c>
      <c r="K454" s="271">
        <v>1560</v>
      </c>
      <c r="L454" s="271">
        <v>1530.55</v>
      </c>
      <c r="M454" s="271">
        <v>0.83609999999999995</v>
      </c>
      <c r="N454" s="1"/>
      <c r="O454" s="1"/>
    </row>
    <row r="455" spans="1:15" ht="12.75" customHeight="1">
      <c r="A455" s="30">
        <v>445</v>
      </c>
      <c r="B455" s="281" t="s">
        <v>503</v>
      </c>
      <c r="C455" s="271">
        <v>230.75</v>
      </c>
      <c r="D455" s="272">
        <v>231.5</v>
      </c>
      <c r="E455" s="272">
        <v>229.25</v>
      </c>
      <c r="F455" s="272">
        <v>227.75</v>
      </c>
      <c r="G455" s="272">
        <v>225.5</v>
      </c>
      <c r="H455" s="272">
        <v>233</v>
      </c>
      <c r="I455" s="272">
        <v>235.25</v>
      </c>
      <c r="J455" s="272">
        <v>236.75</v>
      </c>
      <c r="K455" s="271">
        <v>233.75</v>
      </c>
      <c r="L455" s="271">
        <v>230</v>
      </c>
      <c r="M455" s="271">
        <v>24.70721</v>
      </c>
      <c r="N455" s="1"/>
      <c r="O455" s="1"/>
    </row>
    <row r="456" spans="1:15" ht="12.75" customHeight="1">
      <c r="A456" s="30">
        <v>446</v>
      </c>
      <c r="B456" s="281" t="s">
        <v>197</v>
      </c>
      <c r="C456" s="271">
        <v>465.05</v>
      </c>
      <c r="D456" s="272">
        <v>466.48333333333335</v>
      </c>
      <c r="E456" s="272">
        <v>462.51666666666671</v>
      </c>
      <c r="F456" s="272">
        <v>459.98333333333335</v>
      </c>
      <c r="G456" s="272">
        <v>456.01666666666671</v>
      </c>
      <c r="H456" s="272">
        <v>469.01666666666671</v>
      </c>
      <c r="I456" s="272">
        <v>472.98333333333341</v>
      </c>
      <c r="J456" s="272">
        <v>475.51666666666671</v>
      </c>
      <c r="K456" s="271">
        <v>470.45</v>
      </c>
      <c r="L456" s="271">
        <v>463.95</v>
      </c>
      <c r="M456" s="271">
        <v>112.5256</v>
      </c>
      <c r="N456" s="1"/>
      <c r="O456" s="1"/>
    </row>
    <row r="457" spans="1:15" ht="12.75" customHeight="1">
      <c r="A457" s="30">
        <v>447</v>
      </c>
      <c r="B457" s="281" t="s">
        <v>198</v>
      </c>
      <c r="C457" s="271">
        <v>235.1</v>
      </c>
      <c r="D457" s="272">
        <v>234.11666666666667</v>
      </c>
      <c r="E457" s="272">
        <v>231.83333333333334</v>
      </c>
      <c r="F457" s="272">
        <v>228.56666666666666</v>
      </c>
      <c r="G457" s="272">
        <v>226.28333333333333</v>
      </c>
      <c r="H457" s="272">
        <v>237.38333333333335</v>
      </c>
      <c r="I457" s="272">
        <v>239.66666666666666</v>
      </c>
      <c r="J457" s="272">
        <v>242.93333333333337</v>
      </c>
      <c r="K457" s="271">
        <v>236.4</v>
      </c>
      <c r="L457" s="271">
        <v>230.85</v>
      </c>
      <c r="M457" s="271">
        <v>194.00636</v>
      </c>
      <c r="N457" s="1"/>
      <c r="O457" s="1"/>
    </row>
    <row r="458" spans="1:15" ht="12.75" customHeight="1">
      <c r="A458" s="30">
        <v>448</v>
      </c>
      <c r="B458" s="281" t="s">
        <v>811</v>
      </c>
      <c r="C458" s="271">
        <v>621.75</v>
      </c>
      <c r="D458" s="272">
        <v>623.9666666666667</v>
      </c>
      <c r="E458" s="272">
        <v>613.78333333333342</v>
      </c>
      <c r="F458" s="272">
        <v>605.81666666666672</v>
      </c>
      <c r="G458" s="272">
        <v>595.63333333333344</v>
      </c>
      <c r="H458" s="272">
        <v>631.93333333333339</v>
      </c>
      <c r="I458" s="272">
        <v>642.11666666666679</v>
      </c>
      <c r="J458" s="272">
        <v>650.08333333333337</v>
      </c>
      <c r="K458" s="271">
        <v>634.15</v>
      </c>
      <c r="L458" s="271">
        <v>616</v>
      </c>
      <c r="M458" s="271">
        <v>0.58243</v>
      </c>
      <c r="N458" s="1"/>
      <c r="O458" s="1"/>
    </row>
    <row r="459" spans="1:15" ht="12.75" customHeight="1">
      <c r="A459" s="30">
        <v>449</v>
      </c>
      <c r="B459" s="281" t="s">
        <v>199</v>
      </c>
      <c r="C459" s="271">
        <v>107.35</v>
      </c>
      <c r="D459" s="272">
        <v>107.88333333333333</v>
      </c>
      <c r="E459" s="272">
        <v>106.56666666666665</v>
      </c>
      <c r="F459" s="272">
        <v>105.78333333333332</v>
      </c>
      <c r="G459" s="272">
        <v>104.46666666666664</v>
      </c>
      <c r="H459" s="272">
        <v>108.66666666666666</v>
      </c>
      <c r="I459" s="272">
        <v>109.98333333333332</v>
      </c>
      <c r="J459" s="272">
        <v>110.76666666666667</v>
      </c>
      <c r="K459" s="271">
        <v>109.2</v>
      </c>
      <c r="L459" s="271">
        <v>107.1</v>
      </c>
      <c r="M459" s="271">
        <v>712.57092</v>
      </c>
      <c r="N459" s="1"/>
      <c r="O459" s="1"/>
    </row>
    <row r="460" spans="1:15" ht="12.75" customHeight="1">
      <c r="A460" s="30">
        <v>450</v>
      </c>
      <c r="B460" s="281" t="s">
        <v>812</v>
      </c>
      <c r="C460" s="271">
        <v>93.8</v>
      </c>
      <c r="D460" s="272">
        <v>95.533333333333346</v>
      </c>
      <c r="E460" s="272">
        <v>89.916666666666686</v>
      </c>
      <c r="F460" s="272">
        <v>86.033333333333346</v>
      </c>
      <c r="G460" s="272">
        <v>80.416666666666686</v>
      </c>
      <c r="H460" s="272">
        <v>99.416666666666686</v>
      </c>
      <c r="I460" s="272">
        <v>105.03333333333333</v>
      </c>
      <c r="J460" s="272">
        <v>108.91666666666669</v>
      </c>
      <c r="K460" s="271">
        <v>101.15</v>
      </c>
      <c r="L460" s="271">
        <v>91.65</v>
      </c>
      <c r="M460" s="271">
        <v>106.88415000000001</v>
      </c>
      <c r="N460" s="1"/>
      <c r="O460" s="1"/>
    </row>
    <row r="461" spans="1:15" ht="12.75" customHeight="1">
      <c r="A461" s="30">
        <v>451</v>
      </c>
      <c r="B461" s="281" t="s">
        <v>504</v>
      </c>
      <c r="C461" s="271">
        <v>3473.75</v>
      </c>
      <c r="D461" s="272">
        <v>3457.4500000000003</v>
      </c>
      <c r="E461" s="272">
        <v>3426.9000000000005</v>
      </c>
      <c r="F461" s="272">
        <v>3380.05</v>
      </c>
      <c r="G461" s="272">
        <v>3349.5000000000005</v>
      </c>
      <c r="H461" s="272">
        <v>3504.3000000000006</v>
      </c>
      <c r="I461" s="272">
        <v>3534.8500000000008</v>
      </c>
      <c r="J461" s="272">
        <v>3581.7000000000007</v>
      </c>
      <c r="K461" s="271">
        <v>3488</v>
      </c>
      <c r="L461" s="271">
        <v>3410.6</v>
      </c>
      <c r="M461" s="271">
        <v>6.9419999999999996E-2</v>
      </c>
      <c r="N461" s="1"/>
      <c r="O461" s="1"/>
    </row>
    <row r="462" spans="1:15" ht="12.75" customHeight="1">
      <c r="A462" s="30">
        <v>452</v>
      </c>
      <c r="B462" s="281" t="s">
        <v>201</v>
      </c>
      <c r="C462" s="271">
        <v>1085.55</v>
      </c>
      <c r="D462" s="272">
        <v>1088.0333333333333</v>
      </c>
      <c r="E462" s="272">
        <v>1078.5166666666667</v>
      </c>
      <c r="F462" s="272">
        <v>1071.4833333333333</v>
      </c>
      <c r="G462" s="272">
        <v>1061.9666666666667</v>
      </c>
      <c r="H462" s="272">
        <v>1095.0666666666666</v>
      </c>
      <c r="I462" s="272">
        <v>1104.583333333333</v>
      </c>
      <c r="J462" s="272">
        <v>1111.6166666666666</v>
      </c>
      <c r="K462" s="271">
        <v>1097.55</v>
      </c>
      <c r="L462" s="271">
        <v>1081</v>
      </c>
      <c r="M462" s="271">
        <v>26.24896</v>
      </c>
      <c r="N462" s="1"/>
      <c r="O462" s="1"/>
    </row>
    <row r="463" spans="1:15" ht="12.75" customHeight="1">
      <c r="A463" s="30">
        <v>453</v>
      </c>
      <c r="B463" s="281" t="s">
        <v>505</v>
      </c>
      <c r="C463" s="271">
        <v>97.55</v>
      </c>
      <c r="D463" s="272">
        <v>96.516666666666666</v>
      </c>
      <c r="E463" s="272">
        <v>93.533333333333331</v>
      </c>
      <c r="F463" s="272">
        <v>89.516666666666666</v>
      </c>
      <c r="G463" s="272">
        <v>86.533333333333331</v>
      </c>
      <c r="H463" s="272">
        <v>100.53333333333333</v>
      </c>
      <c r="I463" s="272">
        <v>103.51666666666665</v>
      </c>
      <c r="J463" s="272">
        <v>107.53333333333333</v>
      </c>
      <c r="K463" s="271">
        <v>99.5</v>
      </c>
      <c r="L463" s="271">
        <v>92.5</v>
      </c>
      <c r="M463" s="271">
        <v>69.332080000000005</v>
      </c>
      <c r="N463" s="1"/>
      <c r="O463" s="1"/>
    </row>
    <row r="464" spans="1:15" ht="12.75" customHeight="1">
      <c r="A464" s="30">
        <v>454</v>
      </c>
      <c r="B464" s="281" t="s">
        <v>182</v>
      </c>
      <c r="C464" s="271">
        <v>746.4</v>
      </c>
      <c r="D464" s="272">
        <v>749.93333333333339</v>
      </c>
      <c r="E464" s="272">
        <v>738.46666666666681</v>
      </c>
      <c r="F464" s="272">
        <v>730.53333333333342</v>
      </c>
      <c r="G464" s="272">
        <v>719.06666666666683</v>
      </c>
      <c r="H464" s="272">
        <v>757.86666666666679</v>
      </c>
      <c r="I464" s="272">
        <v>769.33333333333348</v>
      </c>
      <c r="J464" s="272">
        <v>777.26666666666677</v>
      </c>
      <c r="K464" s="271">
        <v>761.4</v>
      </c>
      <c r="L464" s="271">
        <v>742</v>
      </c>
      <c r="M464" s="271">
        <v>5.0140900000000004</v>
      </c>
      <c r="N464" s="1"/>
      <c r="O464" s="1"/>
    </row>
    <row r="465" spans="1:15" ht="12.75" customHeight="1">
      <c r="A465" s="30">
        <v>455</v>
      </c>
      <c r="B465" s="281" t="s">
        <v>506</v>
      </c>
      <c r="C465" s="271">
        <v>2492.75</v>
      </c>
      <c r="D465" s="272">
        <v>2492.6</v>
      </c>
      <c r="E465" s="272">
        <v>2460.1999999999998</v>
      </c>
      <c r="F465" s="272">
        <v>2427.65</v>
      </c>
      <c r="G465" s="272">
        <v>2395.25</v>
      </c>
      <c r="H465" s="272">
        <v>2525.1499999999996</v>
      </c>
      <c r="I465" s="272">
        <v>2557.5500000000002</v>
      </c>
      <c r="J465" s="272">
        <v>2590.0999999999995</v>
      </c>
      <c r="K465" s="271">
        <v>2525</v>
      </c>
      <c r="L465" s="271">
        <v>2460.0500000000002</v>
      </c>
      <c r="M465" s="271">
        <v>2.9153899999999999</v>
      </c>
      <c r="N465" s="1"/>
      <c r="O465" s="1"/>
    </row>
    <row r="466" spans="1:15" ht="12.75" customHeight="1">
      <c r="A466" s="30">
        <v>456</v>
      </c>
      <c r="B466" s="281" t="s">
        <v>507</v>
      </c>
      <c r="C466" s="271">
        <v>627.65</v>
      </c>
      <c r="D466" s="272">
        <v>629.61666666666667</v>
      </c>
      <c r="E466" s="272">
        <v>624.7833333333333</v>
      </c>
      <c r="F466" s="272">
        <v>621.91666666666663</v>
      </c>
      <c r="G466" s="272">
        <v>617.08333333333326</v>
      </c>
      <c r="H466" s="272">
        <v>632.48333333333335</v>
      </c>
      <c r="I466" s="272">
        <v>637.31666666666661</v>
      </c>
      <c r="J466" s="272">
        <v>640.18333333333339</v>
      </c>
      <c r="K466" s="271">
        <v>634.45000000000005</v>
      </c>
      <c r="L466" s="271">
        <v>626.75</v>
      </c>
      <c r="M466" s="271">
        <v>0.25735999999999998</v>
      </c>
      <c r="N466" s="1"/>
      <c r="O466" s="1"/>
    </row>
    <row r="467" spans="1:15" ht="12.75" customHeight="1">
      <c r="A467" s="30">
        <v>457</v>
      </c>
      <c r="B467" s="281" t="s">
        <v>508</v>
      </c>
      <c r="C467" s="271">
        <v>2958.35</v>
      </c>
      <c r="D467" s="272">
        <v>2964.6833333333329</v>
      </c>
      <c r="E467" s="272">
        <v>2929.3666666666659</v>
      </c>
      <c r="F467" s="272">
        <v>2900.3833333333328</v>
      </c>
      <c r="G467" s="272">
        <v>2865.0666666666657</v>
      </c>
      <c r="H467" s="272">
        <v>2993.6666666666661</v>
      </c>
      <c r="I467" s="272">
        <v>3028.9833333333327</v>
      </c>
      <c r="J467" s="272">
        <v>3057.9666666666662</v>
      </c>
      <c r="K467" s="271">
        <v>3000</v>
      </c>
      <c r="L467" s="271">
        <v>2935.7</v>
      </c>
      <c r="M467" s="271">
        <v>0.21951999999999999</v>
      </c>
      <c r="N467" s="1"/>
      <c r="O467" s="1"/>
    </row>
    <row r="468" spans="1:15" ht="12.75" customHeight="1">
      <c r="A468" s="30">
        <v>458</v>
      </c>
      <c r="B468" s="281" t="s">
        <v>202</v>
      </c>
      <c r="C468" s="271">
        <v>2532.9</v>
      </c>
      <c r="D468" s="272">
        <v>2523.4833333333331</v>
      </c>
      <c r="E468" s="272">
        <v>2490.9666666666662</v>
      </c>
      <c r="F468" s="272">
        <v>2449.0333333333333</v>
      </c>
      <c r="G468" s="272">
        <v>2416.5166666666664</v>
      </c>
      <c r="H468" s="272">
        <v>2565.4166666666661</v>
      </c>
      <c r="I468" s="272">
        <v>2597.9333333333334</v>
      </c>
      <c r="J468" s="272">
        <v>2639.8666666666659</v>
      </c>
      <c r="K468" s="271">
        <v>2556</v>
      </c>
      <c r="L468" s="271">
        <v>2481.5500000000002</v>
      </c>
      <c r="M468" s="271">
        <v>23.982530000000001</v>
      </c>
      <c r="N468" s="1"/>
      <c r="O468" s="1"/>
    </row>
    <row r="469" spans="1:15" ht="12.75" customHeight="1">
      <c r="A469" s="30">
        <v>459</v>
      </c>
      <c r="B469" s="281" t="s">
        <v>203</v>
      </c>
      <c r="C469" s="271">
        <v>1547.8</v>
      </c>
      <c r="D469" s="272">
        <v>1551.8166666666668</v>
      </c>
      <c r="E469" s="272">
        <v>1535.6333333333337</v>
      </c>
      <c r="F469" s="272">
        <v>1523.4666666666669</v>
      </c>
      <c r="G469" s="272">
        <v>1507.2833333333338</v>
      </c>
      <c r="H469" s="272">
        <v>1563.9833333333336</v>
      </c>
      <c r="I469" s="272">
        <v>1580.1666666666665</v>
      </c>
      <c r="J469" s="272">
        <v>1592.3333333333335</v>
      </c>
      <c r="K469" s="271">
        <v>1568</v>
      </c>
      <c r="L469" s="271">
        <v>1539.65</v>
      </c>
      <c r="M469" s="271">
        <v>1.82247</v>
      </c>
      <c r="N469" s="1"/>
      <c r="O469" s="1"/>
    </row>
    <row r="470" spans="1:15" ht="12.75" customHeight="1">
      <c r="A470" s="30">
        <v>460</v>
      </c>
      <c r="B470" s="281" t="s">
        <v>204</v>
      </c>
      <c r="C470" s="271">
        <v>576.35</v>
      </c>
      <c r="D470" s="272">
        <v>576.76666666666677</v>
      </c>
      <c r="E470" s="272">
        <v>573.58333333333348</v>
      </c>
      <c r="F470" s="272">
        <v>570.81666666666672</v>
      </c>
      <c r="G470" s="272">
        <v>567.63333333333344</v>
      </c>
      <c r="H470" s="272">
        <v>579.53333333333353</v>
      </c>
      <c r="I470" s="272">
        <v>582.7166666666667</v>
      </c>
      <c r="J470" s="272">
        <v>585.48333333333358</v>
      </c>
      <c r="K470" s="271">
        <v>579.95000000000005</v>
      </c>
      <c r="L470" s="271">
        <v>574</v>
      </c>
      <c r="M470" s="271">
        <v>4.3099100000000004</v>
      </c>
      <c r="N470" s="1"/>
      <c r="O470" s="1"/>
    </row>
    <row r="471" spans="1:15" ht="12.75" customHeight="1">
      <c r="A471" s="30">
        <v>461</v>
      </c>
      <c r="B471" s="281" t="s">
        <v>205</v>
      </c>
      <c r="C471" s="271">
        <v>1390.6</v>
      </c>
      <c r="D471" s="272">
        <v>1384.8333333333333</v>
      </c>
      <c r="E471" s="272">
        <v>1368.8166666666666</v>
      </c>
      <c r="F471" s="272">
        <v>1347.0333333333333</v>
      </c>
      <c r="G471" s="272">
        <v>1331.0166666666667</v>
      </c>
      <c r="H471" s="272">
        <v>1406.6166666666666</v>
      </c>
      <c r="I471" s="272">
        <v>1422.6333333333334</v>
      </c>
      <c r="J471" s="272">
        <v>1444.4166666666665</v>
      </c>
      <c r="K471" s="271">
        <v>1400.85</v>
      </c>
      <c r="L471" s="271">
        <v>1363.05</v>
      </c>
      <c r="M471" s="271">
        <v>10.47852</v>
      </c>
      <c r="N471" s="1"/>
      <c r="O471" s="1"/>
    </row>
    <row r="472" spans="1:15" ht="12.75" customHeight="1">
      <c r="A472" s="30">
        <v>462</v>
      </c>
      <c r="B472" s="281" t="s">
        <v>509</v>
      </c>
      <c r="C472" s="271">
        <v>37</v>
      </c>
      <c r="D472" s="272">
        <v>37.083333333333336</v>
      </c>
      <c r="E472" s="272">
        <v>36.766666666666673</v>
      </c>
      <c r="F472" s="272">
        <v>36.533333333333339</v>
      </c>
      <c r="G472" s="272">
        <v>36.216666666666676</v>
      </c>
      <c r="H472" s="272">
        <v>37.31666666666667</v>
      </c>
      <c r="I472" s="272">
        <v>37.633333333333333</v>
      </c>
      <c r="J472" s="272">
        <v>37.866666666666667</v>
      </c>
      <c r="K472" s="271">
        <v>37.4</v>
      </c>
      <c r="L472" s="271">
        <v>36.85</v>
      </c>
      <c r="M472" s="271">
        <v>66.625</v>
      </c>
      <c r="N472" s="1"/>
      <c r="O472" s="1"/>
    </row>
    <row r="473" spans="1:15" ht="12.75" customHeight="1">
      <c r="A473" s="30">
        <v>463</v>
      </c>
      <c r="B473" s="281" t="s">
        <v>865</v>
      </c>
      <c r="C473" s="271">
        <v>240.4</v>
      </c>
      <c r="D473" s="272">
        <v>241.08333333333334</v>
      </c>
      <c r="E473" s="272">
        <v>238.86666666666667</v>
      </c>
      <c r="F473" s="272">
        <v>237.33333333333334</v>
      </c>
      <c r="G473" s="272">
        <v>235.11666666666667</v>
      </c>
      <c r="H473" s="272">
        <v>242.61666666666667</v>
      </c>
      <c r="I473" s="272">
        <v>244.83333333333331</v>
      </c>
      <c r="J473" s="272">
        <v>246.36666666666667</v>
      </c>
      <c r="K473" s="271">
        <v>243.3</v>
      </c>
      <c r="L473" s="271">
        <v>239.55</v>
      </c>
      <c r="M473" s="271">
        <v>3.5234299999999998</v>
      </c>
      <c r="N473" s="1"/>
      <c r="O473" s="1"/>
    </row>
    <row r="474" spans="1:15" ht="12.75" customHeight="1">
      <c r="A474" s="30">
        <v>464</v>
      </c>
      <c r="B474" s="281" t="s">
        <v>510</v>
      </c>
      <c r="C474" s="271">
        <v>200.2</v>
      </c>
      <c r="D474" s="272">
        <v>202.26666666666665</v>
      </c>
      <c r="E474" s="272">
        <v>197.0333333333333</v>
      </c>
      <c r="F474" s="272">
        <v>193.86666666666665</v>
      </c>
      <c r="G474" s="272">
        <v>188.6333333333333</v>
      </c>
      <c r="H474" s="272">
        <v>205.43333333333331</v>
      </c>
      <c r="I474" s="272">
        <v>210.66666666666666</v>
      </c>
      <c r="J474" s="272">
        <v>213.83333333333331</v>
      </c>
      <c r="K474" s="271">
        <v>207.5</v>
      </c>
      <c r="L474" s="271">
        <v>199.1</v>
      </c>
      <c r="M474" s="271">
        <v>3.1674500000000001</v>
      </c>
      <c r="N474" s="1"/>
      <c r="O474" s="1"/>
    </row>
    <row r="475" spans="1:15" ht="12.75" customHeight="1">
      <c r="A475" s="30">
        <v>465</v>
      </c>
      <c r="B475" s="281" t="s">
        <v>511</v>
      </c>
      <c r="C475" s="271">
        <v>2150.35</v>
      </c>
      <c r="D475" s="272">
        <v>2128.4500000000003</v>
      </c>
      <c r="E475" s="272">
        <v>2082.9000000000005</v>
      </c>
      <c r="F475" s="272">
        <v>2015.4500000000003</v>
      </c>
      <c r="G475" s="272">
        <v>1969.9000000000005</v>
      </c>
      <c r="H475" s="272">
        <v>2195.9000000000005</v>
      </c>
      <c r="I475" s="272">
        <v>2241.4500000000007</v>
      </c>
      <c r="J475" s="272">
        <v>2308.9000000000005</v>
      </c>
      <c r="K475" s="271">
        <v>2174</v>
      </c>
      <c r="L475" s="271">
        <v>2061</v>
      </c>
      <c r="M475" s="271">
        <v>3.6060599999999998</v>
      </c>
      <c r="N475" s="1"/>
      <c r="O475" s="1"/>
    </row>
    <row r="476" spans="1:15" ht="12.75" customHeight="1">
      <c r="A476" s="30">
        <v>466</v>
      </c>
      <c r="B476" s="281" t="s">
        <v>512</v>
      </c>
      <c r="C476" s="271">
        <v>12.2</v>
      </c>
      <c r="D476" s="272">
        <v>12.316666666666668</v>
      </c>
      <c r="E476" s="272">
        <v>11.983333333333336</v>
      </c>
      <c r="F476" s="272">
        <v>11.766666666666667</v>
      </c>
      <c r="G476" s="272">
        <v>11.433333333333335</v>
      </c>
      <c r="H476" s="272">
        <v>12.533333333333337</v>
      </c>
      <c r="I476" s="272">
        <v>12.866666666666669</v>
      </c>
      <c r="J476" s="272">
        <v>13.083333333333337</v>
      </c>
      <c r="K476" s="271">
        <v>12.65</v>
      </c>
      <c r="L476" s="271">
        <v>12.1</v>
      </c>
      <c r="M476" s="271">
        <v>85.771299999999997</v>
      </c>
      <c r="N476" s="1"/>
      <c r="O476" s="1"/>
    </row>
    <row r="477" spans="1:15" ht="12.75" customHeight="1">
      <c r="A477" s="30">
        <v>467</v>
      </c>
      <c r="B477" s="281" t="s">
        <v>513</v>
      </c>
      <c r="C477" s="271">
        <v>804.9</v>
      </c>
      <c r="D477" s="272">
        <v>797.9666666666667</v>
      </c>
      <c r="E477" s="272">
        <v>784.93333333333339</v>
      </c>
      <c r="F477" s="272">
        <v>764.9666666666667</v>
      </c>
      <c r="G477" s="272">
        <v>751.93333333333339</v>
      </c>
      <c r="H477" s="272">
        <v>817.93333333333339</v>
      </c>
      <c r="I477" s="272">
        <v>830.9666666666667</v>
      </c>
      <c r="J477" s="272">
        <v>850.93333333333339</v>
      </c>
      <c r="K477" s="271">
        <v>811</v>
      </c>
      <c r="L477" s="271">
        <v>778</v>
      </c>
      <c r="M477" s="271">
        <v>9.8351299999999995</v>
      </c>
      <c r="N477" s="1"/>
      <c r="O477" s="1"/>
    </row>
    <row r="478" spans="1:15" ht="12.75" customHeight="1">
      <c r="A478" s="30">
        <v>468</v>
      </c>
      <c r="B478" s="281" t="s">
        <v>209</v>
      </c>
      <c r="C478" s="271">
        <v>760</v>
      </c>
      <c r="D478" s="272">
        <v>765.7166666666667</v>
      </c>
      <c r="E478" s="272">
        <v>752.43333333333339</v>
      </c>
      <c r="F478" s="272">
        <v>744.86666666666667</v>
      </c>
      <c r="G478" s="272">
        <v>731.58333333333337</v>
      </c>
      <c r="H478" s="272">
        <v>773.28333333333342</v>
      </c>
      <c r="I478" s="272">
        <v>786.56666666666672</v>
      </c>
      <c r="J478" s="272">
        <v>794.13333333333344</v>
      </c>
      <c r="K478" s="271">
        <v>779</v>
      </c>
      <c r="L478" s="271">
        <v>758.15</v>
      </c>
      <c r="M478" s="271">
        <v>36.435949999999998</v>
      </c>
      <c r="N478" s="1"/>
      <c r="O478" s="1"/>
    </row>
    <row r="479" spans="1:15" ht="12.75" customHeight="1">
      <c r="A479" s="30">
        <v>469</v>
      </c>
      <c r="B479" s="281" t="s">
        <v>514</v>
      </c>
      <c r="C479" s="271">
        <v>826.85</v>
      </c>
      <c r="D479" s="272">
        <v>826.15</v>
      </c>
      <c r="E479" s="272">
        <v>806.75</v>
      </c>
      <c r="F479" s="272">
        <v>786.65</v>
      </c>
      <c r="G479" s="272">
        <v>767.25</v>
      </c>
      <c r="H479" s="272">
        <v>846.25</v>
      </c>
      <c r="I479" s="272">
        <v>865.64999999999986</v>
      </c>
      <c r="J479" s="272">
        <v>885.75</v>
      </c>
      <c r="K479" s="271">
        <v>845.55</v>
      </c>
      <c r="L479" s="271">
        <v>806.05</v>
      </c>
      <c r="M479" s="271">
        <v>2.39236</v>
      </c>
      <c r="N479" s="1"/>
      <c r="O479" s="1"/>
    </row>
    <row r="480" spans="1:15" ht="12.75" customHeight="1">
      <c r="A480" s="30">
        <v>470</v>
      </c>
      <c r="B480" s="281" t="s">
        <v>208</v>
      </c>
      <c r="C480" s="271">
        <v>6517.15</v>
      </c>
      <c r="D480" s="272">
        <v>6519.3833333333341</v>
      </c>
      <c r="E480" s="272">
        <v>6468.7666666666682</v>
      </c>
      <c r="F480" s="272">
        <v>6420.3833333333341</v>
      </c>
      <c r="G480" s="272">
        <v>6369.7666666666682</v>
      </c>
      <c r="H480" s="272">
        <v>6567.7666666666682</v>
      </c>
      <c r="I480" s="272">
        <v>6618.383333333335</v>
      </c>
      <c r="J480" s="272">
        <v>6666.7666666666682</v>
      </c>
      <c r="K480" s="271">
        <v>6570</v>
      </c>
      <c r="L480" s="271">
        <v>6471</v>
      </c>
      <c r="M480" s="271">
        <v>4.1569799999999999</v>
      </c>
      <c r="N480" s="1"/>
      <c r="O480" s="1"/>
    </row>
    <row r="481" spans="1:15" ht="12.75" customHeight="1">
      <c r="A481" s="30">
        <v>471</v>
      </c>
      <c r="B481" s="281" t="s">
        <v>277</v>
      </c>
      <c r="C481" s="271">
        <v>42.55</v>
      </c>
      <c r="D481" s="272">
        <v>42.883333333333333</v>
      </c>
      <c r="E481" s="272">
        <v>42.066666666666663</v>
      </c>
      <c r="F481" s="272">
        <v>41.583333333333329</v>
      </c>
      <c r="G481" s="272">
        <v>40.766666666666659</v>
      </c>
      <c r="H481" s="272">
        <v>43.366666666666667</v>
      </c>
      <c r="I481" s="272">
        <v>44.183333333333344</v>
      </c>
      <c r="J481" s="272">
        <v>44.666666666666671</v>
      </c>
      <c r="K481" s="271">
        <v>43.7</v>
      </c>
      <c r="L481" s="271">
        <v>42.4</v>
      </c>
      <c r="M481" s="271">
        <v>168.25390999999999</v>
      </c>
      <c r="N481" s="1"/>
      <c r="O481" s="1"/>
    </row>
    <row r="482" spans="1:15" ht="12.75" customHeight="1">
      <c r="A482" s="30">
        <v>472</v>
      </c>
      <c r="B482" s="281" t="s">
        <v>207</v>
      </c>
      <c r="C482" s="271">
        <v>1615.5</v>
      </c>
      <c r="D482" s="272">
        <v>1615.1333333333332</v>
      </c>
      <c r="E482" s="272">
        <v>1601.3666666666663</v>
      </c>
      <c r="F482" s="272">
        <v>1587.2333333333331</v>
      </c>
      <c r="G482" s="272">
        <v>1573.4666666666662</v>
      </c>
      <c r="H482" s="272">
        <v>1629.2666666666664</v>
      </c>
      <c r="I482" s="272">
        <v>1643.0333333333333</v>
      </c>
      <c r="J482" s="272">
        <v>1657.1666666666665</v>
      </c>
      <c r="K482" s="271">
        <v>1628.9</v>
      </c>
      <c r="L482" s="271">
        <v>1601</v>
      </c>
      <c r="M482" s="271">
        <v>2.9603299999999999</v>
      </c>
      <c r="N482" s="1"/>
      <c r="O482" s="1"/>
    </row>
    <row r="483" spans="1:15" ht="12.75" customHeight="1">
      <c r="A483" s="30">
        <v>473</v>
      </c>
      <c r="B483" s="281" t="s">
        <v>154</v>
      </c>
      <c r="C483" s="271">
        <v>810.65</v>
      </c>
      <c r="D483" s="272">
        <v>810.88333333333321</v>
      </c>
      <c r="E483" s="272">
        <v>798.31666666666638</v>
      </c>
      <c r="F483" s="272">
        <v>785.98333333333312</v>
      </c>
      <c r="G483" s="272">
        <v>773.41666666666629</v>
      </c>
      <c r="H483" s="272">
        <v>823.21666666666647</v>
      </c>
      <c r="I483" s="272">
        <v>835.7833333333333</v>
      </c>
      <c r="J483" s="272">
        <v>848.11666666666656</v>
      </c>
      <c r="K483" s="271">
        <v>823.45</v>
      </c>
      <c r="L483" s="271">
        <v>798.55</v>
      </c>
      <c r="M483" s="271">
        <v>25.927689999999998</v>
      </c>
      <c r="N483" s="1"/>
      <c r="O483" s="1"/>
    </row>
    <row r="484" spans="1:15" ht="12.75" customHeight="1">
      <c r="A484" s="30">
        <v>474</v>
      </c>
      <c r="B484" s="281" t="s">
        <v>278</v>
      </c>
      <c r="C484" s="271">
        <v>234.5</v>
      </c>
      <c r="D484" s="272">
        <v>235.1</v>
      </c>
      <c r="E484" s="272">
        <v>232.35</v>
      </c>
      <c r="F484" s="272">
        <v>230.2</v>
      </c>
      <c r="G484" s="272">
        <v>227.45</v>
      </c>
      <c r="H484" s="272">
        <v>237.25</v>
      </c>
      <c r="I484" s="272">
        <v>240</v>
      </c>
      <c r="J484" s="272">
        <v>242.15</v>
      </c>
      <c r="K484" s="271">
        <v>237.85</v>
      </c>
      <c r="L484" s="271">
        <v>232.95</v>
      </c>
      <c r="M484" s="271">
        <v>0.79583999999999999</v>
      </c>
      <c r="N484" s="1"/>
      <c r="O484" s="1"/>
    </row>
    <row r="485" spans="1:15" ht="12.75" customHeight="1">
      <c r="A485" s="30">
        <v>475</v>
      </c>
      <c r="B485" s="281" t="s">
        <v>515</v>
      </c>
      <c r="C485" s="271">
        <v>2960.95</v>
      </c>
      <c r="D485" s="272">
        <v>2969.9833333333336</v>
      </c>
      <c r="E485" s="272">
        <v>2940.9666666666672</v>
      </c>
      <c r="F485" s="272">
        <v>2920.9833333333336</v>
      </c>
      <c r="G485" s="272">
        <v>2891.9666666666672</v>
      </c>
      <c r="H485" s="272">
        <v>2989.9666666666672</v>
      </c>
      <c r="I485" s="272">
        <v>3018.9833333333336</v>
      </c>
      <c r="J485" s="272">
        <v>3038.9666666666672</v>
      </c>
      <c r="K485" s="271">
        <v>2999</v>
      </c>
      <c r="L485" s="271">
        <v>2950</v>
      </c>
      <c r="M485" s="271">
        <v>7.2080000000000005E-2</v>
      </c>
      <c r="N485" s="1"/>
      <c r="O485" s="1"/>
    </row>
    <row r="486" spans="1:15" ht="12.75" customHeight="1">
      <c r="A486" s="30">
        <v>476</v>
      </c>
      <c r="B486" s="281" t="s">
        <v>516</v>
      </c>
      <c r="C486" s="271">
        <v>591.15</v>
      </c>
      <c r="D486" s="272">
        <v>592.26666666666677</v>
      </c>
      <c r="E486" s="272">
        <v>587.78333333333353</v>
      </c>
      <c r="F486" s="272">
        <v>584.41666666666674</v>
      </c>
      <c r="G486" s="272">
        <v>579.93333333333351</v>
      </c>
      <c r="H486" s="272">
        <v>595.63333333333355</v>
      </c>
      <c r="I486" s="272">
        <v>600.1166666666669</v>
      </c>
      <c r="J486" s="272">
        <v>603.48333333333358</v>
      </c>
      <c r="K486" s="271">
        <v>596.75</v>
      </c>
      <c r="L486" s="271">
        <v>588.9</v>
      </c>
      <c r="M486" s="271">
        <v>0.83867999999999998</v>
      </c>
      <c r="N486" s="1"/>
      <c r="O486" s="1"/>
    </row>
    <row r="487" spans="1:15" ht="12.75" customHeight="1">
      <c r="A487" s="30">
        <v>477</v>
      </c>
      <c r="B487" s="286" t="s">
        <v>517</v>
      </c>
      <c r="C487" s="287">
        <v>309.05</v>
      </c>
      <c r="D487" s="287">
        <v>309.68333333333334</v>
      </c>
      <c r="E487" s="287">
        <v>304.36666666666667</v>
      </c>
      <c r="F487" s="287">
        <v>299.68333333333334</v>
      </c>
      <c r="G487" s="287">
        <v>294.36666666666667</v>
      </c>
      <c r="H487" s="287">
        <v>314.36666666666667</v>
      </c>
      <c r="I487" s="287">
        <v>319.68333333333339</v>
      </c>
      <c r="J487" s="286">
        <v>324.36666666666667</v>
      </c>
      <c r="K487" s="286">
        <v>315</v>
      </c>
      <c r="L487" s="286">
        <v>305</v>
      </c>
      <c r="M487" s="242">
        <v>4.4224899999999998</v>
      </c>
      <c r="N487" s="1"/>
      <c r="O487" s="1"/>
    </row>
    <row r="488" spans="1:15" ht="12.75" customHeight="1">
      <c r="A488" s="30">
        <v>478</v>
      </c>
      <c r="B488" s="286" t="s">
        <v>518</v>
      </c>
      <c r="C488" s="287">
        <v>27.85</v>
      </c>
      <c r="D488" s="287">
        <v>27.933333333333334</v>
      </c>
      <c r="E488" s="287">
        <v>27.216666666666669</v>
      </c>
      <c r="F488" s="287">
        <v>26.583333333333336</v>
      </c>
      <c r="G488" s="287">
        <v>25.866666666666671</v>
      </c>
      <c r="H488" s="287">
        <v>28.566666666666666</v>
      </c>
      <c r="I488" s="287">
        <v>29.283333333333328</v>
      </c>
      <c r="J488" s="286">
        <v>29.916666666666664</v>
      </c>
      <c r="K488" s="286">
        <v>28.65</v>
      </c>
      <c r="L488" s="286">
        <v>27.3</v>
      </c>
      <c r="M488" s="242">
        <v>26.17915</v>
      </c>
      <c r="N488" s="1"/>
      <c r="O488" s="1"/>
    </row>
    <row r="489" spans="1:15" ht="12.75" customHeight="1">
      <c r="A489" s="30">
        <v>479</v>
      </c>
      <c r="B489" s="286" t="s">
        <v>519</v>
      </c>
      <c r="C489" s="271">
        <v>335.15</v>
      </c>
      <c r="D489" s="272">
        <v>335.59999999999997</v>
      </c>
      <c r="E489" s="272">
        <v>331.54999999999995</v>
      </c>
      <c r="F489" s="272">
        <v>327.95</v>
      </c>
      <c r="G489" s="272">
        <v>323.89999999999998</v>
      </c>
      <c r="H489" s="272">
        <v>339.19999999999993</v>
      </c>
      <c r="I489" s="272">
        <v>343.25</v>
      </c>
      <c r="J489" s="272">
        <v>346.84999999999991</v>
      </c>
      <c r="K489" s="271">
        <v>339.65</v>
      </c>
      <c r="L489" s="271">
        <v>332</v>
      </c>
      <c r="M489" s="271">
        <v>4.3838100000000004</v>
      </c>
      <c r="N489" s="1"/>
      <c r="O489" s="1"/>
    </row>
    <row r="490" spans="1:15" ht="12.75" customHeight="1">
      <c r="A490" s="30">
        <v>480</v>
      </c>
      <c r="B490" s="286" t="s">
        <v>520</v>
      </c>
      <c r="C490" s="287">
        <v>336.1</v>
      </c>
      <c r="D490" s="287">
        <v>335.31666666666666</v>
      </c>
      <c r="E490" s="287">
        <v>328.7833333333333</v>
      </c>
      <c r="F490" s="287">
        <v>321.46666666666664</v>
      </c>
      <c r="G490" s="287">
        <v>314.93333333333328</v>
      </c>
      <c r="H490" s="287">
        <v>342.63333333333333</v>
      </c>
      <c r="I490" s="287">
        <v>349.16666666666674</v>
      </c>
      <c r="J490" s="286">
        <v>356.48333333333335</v>
      </c>
      <c r="K490" s="286">
        <v>341.85</v>
      </c>
      <c r="L490" s="286">
        <v>328</v>
      </c>
      <c r="M490" s="242">
        <v>1.93459</v>
      </c>
      <c r="N490" s="1"/>
      <c r="O490" s="1"/>
    </row>
    <row r="491" spans="1:15" ht="12.75" customHeight="1">
      <c r="A491" s="30">
        <v>481</v>
      </c>
      <c r="B491" s="297" t="s">
        <v>279</v>
      </c>
      <c r="C491" s="271">
        <v>1023.4</v>
      </c>
      <c r="D491" s="272">
        <v>1022.65</v>
      </c>
      <c r="E491" s="272">
        <v>1010.3</v>
      </c>
      <c r="F491" s="272">
        <v>997.19999999999993</v>
      </c>
      <c r="G491" s="272">
        <v>984.84999999999991</v>
      </c>
      <c r="H491" s="272">
        <v>1035.75</v>
      </c>
      <c r="I491" s="272">
        <v>1048.1000000000001</v>
      </c>
      <c r="J491" s="272">
        <v>1061.2</v>
      </c>
      <c r="K491" s="271">
        <v>1035</v>
      </c>
      <c r="L491" s="271">
        <v>1009.55</v>
      </c>
      <c r="M491" s="271">
        <v>7.6615000000000002</v>
      </c>
      <c r="N491" s="1"/>
      <c r="O491" s="1"/>
    </row>
    <row r="492" spans="1:15" ht="12.75" customHeight="1">
      <c r="A492" s="30">
        <v>482</v>
      </c>
      <c r="B492" s="299" t="s">
        <v>210</v>
      </c>
      <c r="C492" s="287">
        <v>269.60000000000002</v>
      </c>
      <c r="D492" s="287">
        <v>271.03333333333336</v>
      </c>
      <c r="E492" s="272">
        <v>267.06666666666672</v>
      </c>
      <c r="F492" s="272">
        <v>264.53333333333336</v>
      </c>
      <c r="G492" s="272">
        <v>260.56666666666672</v>
      </c>
      <c r="H492" s="272">
        <v>273.56666666666672</v>
      </c>
      <c r="I492" s="272">
        <v>277.5333333333333</v>
      </c>
      <c r="J492" s="272">
        <v>280.06666666666672</v>
      </c>
      <c r="K492" s="271">
        <v>275</v>
      </c>
      <c r="L492" s="271">
        <v>268.5</v>
      </c>
      <c r="M492" s="271">
        <v>111.88254999999999</v>
      </c>
      <c r="N492" s="1"/>
      <c r="O492" s="1"/>
    </row>
    <row r="493" spans="1:15" ht="12.75" customHeight="1">
      <c r="A493" s="30">
        <v>483</v>
      </c>
      <c r="B493" s="252" t="s">
        <v>521</v>
      </c>
      <c r="C493" s="271">
        <v>2101.15</v>
      </c>
      <c r="D493" s="272">
        <v>2103.3666666666663</v>
      </c>
      <c r="E493" s="272">
        <v>2085.7333333333327</v>
      </c>
      <c r="F493" s="272">
        <v>2070.3166666666662</v>
      </c>
      <c r="G493" s="272">
        <v>2052.6833333333325</v>
      </c>
      <c r="H493" s="272">
        <v>2118.7833333333328</v>
      </c>
      <c r="I493" s="272">
        <v>2136.416666666667</v>
      </c>
      <c r="J493" s="272">
        <v>2151.833333333333</v>
      </c>
      <c r="K493" s="271">
        <v>2121</v>
      </c>
      <c r="L493" s="271">
        <v>2087.9499999999998</v>
      </c>
      <c r="M493" s="271">
        <v>0.31215999999999999</v>
      </c>
      <c r="N493" s="1"/>
      <c r="O493" s="1"/>
    </row>
    <row r="494" spans="1:15" ht="12.75" customHeight="1">
      <c r="A494" s="30">
        <v>484</v>
      </c>
      <c r="B494" s="286" t="s">
        <v>866</v>
      </c>
      <c r="C494" s="287">
        <v>355.15</v>
      </c>
      <c r="D494" s="287">
        <v>358.36666666666662</v>
      </c>
      <c r="E494" s="272">
        <v>350.83333333333326</v>
      </c>
      <c r="F494" s="272">
        <v>346.51666666666665</v>
      </c>
      <c r="G494" s="272">
        <v>338.98333333333329</v>
      </c>
      <c r="H494" s="272">
        <v>362.68333333333322</v>
      </c>
      <c r="I494" s="272">
        <v>370.21666666666664</v>
      </c>
      <c r="J494" s="272">
        <v>374.53333333333319</v>
      </c>
      <c r="K494" s="271">
        <v>365.9</v>
      </c>
      <c r="L494" s="271">
        <v>354.05</v>
      </c>
      <c r="M494" s="271">
        <v>0.21454999999999999</v>
      </c>
      <c r="N494" s="1"/>
      <c r="O494" s="1"/>
    </row>
    <row r="495" spans="1:15" ht="12.75" customHeight="1">
      <c r="A495" s="30">
        <v>485</v>
      </c>
      <c r="B495" s="242" t="s">
        <v>522</v>
      </c>
      <c r="C495" s="271">
        <v>2217.4</v>
      </c>
      <c r="D495" s="272">
        <v>2232.8333333333335</v>
      </c>
      <c r="E495" s="272">
        <v>2186.666666666667</v>
      </c>
      <c r="F495" s="272">
        <v>2155.9333333333334</v>
      </c>
      <c r="G495" s="272">
        <v>2109.7666666666669</v>
      </c>
      <c r="H495" s="272">
        <v>2263.5666666666671</v>
      </c>
      <c r="I495" s="272">
        <v>2309.733333333334</v>
      </c>
      <c r="J495" s="272">
        <v>2340.4666666666672</v>
      </c>
      <c r="K495" s="271">
        <v>2279</v>
      </c>
      <c r="L495" s="271">
        <v>2202.1</v>
      </c>
      <c r="M495" s="271">
        <v>0.37647999999999998</v>
      </c>
      <c r="N495" s="1"/>
      <c r="O495" s="1"/>
    </row>
    <row r="496" spans="1:15" ht="12.75" customHeight="1">
      <c r="A496" s="30">
        <v>486</v>
      </c>
      <c r="B496" s="298" t="s">
        <v>127</v>
      </c>
      <c r="C496" s="287">
        <v>9.15</v>
      </c>
      <c r="D496" s="287">
        <v>9.1833333333333336</v>
      </c>
      <c r="E496" s="272">
        <v>9.0166666666666675</v>
      </c>
      <c r="F496" s="272">
        <v>8.8833333333333346</v>
      </c>
      <c r="G496" s="272">
        <v>8.7166666666666686</v>
      </c>
      <c r="H496" s="272">
        <v>9.3166666666666664</v>
      </c>
      <c r="I496" s="272">
        <v>9.4833333333333307</v>
      </c>
      <c r="J496" s="272">
        <v>9.6166666666666654</v>
      </c>
      <c r="K496" s="271">
        <v>9.35</v>
      </c>
      <c r="L496" s="271">
        <v>9.0500000000000007</v>
      </c>
      <c r="M496" s="271">
        <v>920.65318000000002</v>
      </c>
      <c r="N496" s="1"/>
      <c r="O496" s="1"/>
    </row>
    <row r="497" spans="1:15" ht="12.75" customHeight="1">
      <c r="A497" s="30">
        <v>487</v>
      </c>
      <c r="B497" s="242" t="s">
        <v>211</v>
      </c>
      <c r="C497" s="271">
        <v>1007.15</v>
      </c>
      <c r="D497" s="272">
        <v>1004.0500000000001</v>
      </c>
      <c r="E497" s="272">
        <v>998.10000000000014</v>
      </c>
      <c r="F497" s="272">
        <v>989.05000000000007</v>
      </c>
      <c r="G497" s="272">
        <v>983.10000000000014</v>
      </c>
      <c r="H497" s="272">
        <v>1013.1000000000001</v>
      </c>
      <c r="I497" s="272">
        <v>1019.0500000000002</v>
      </c>
      <c r="J497" s="272">
        <v>1028.1000000000001</v>
      </c>
      <c r="K497" s="271">
        <v>1010</v>
      </c>
      <c r="L497" s="271">
        <v>995</v>
      </c>
      <c r="M497" s="271">
        <v>5.3678499999999998</v>
      </c>
      <c r="N497" s="1"/>
      <c r="O497" s="1"/>
    </row>
    <row r="498" spans="1:15" ht="12.75" customHeight="1">
      <c r="A498" s="30">
        <v>488</v>
      </c>
      <c r="B498" s="242" t="s">
        <v>523</v>
      </c>
      <c r="C498" s="287">
        <v>228.85</v>
      </c>
      <c r="D498" s="287">
        <v>229.86666666666665</v>
      </c>
      <c r="E498" s="272">
        <v>225.7833333333333</v>
      </c>
      <c r="F498" s="272">
        <v>222.71666666666667</v>
      </c>
      <c r="G498" s="272">
        <v>218.63333333333333</v>
      </c>
      <c r="H498" s="272">
        <v>232.93333333333328</v>
      </c>
      <c r="I498" s="272">
        <v>237.01666666666659</v>
      </c>
      <c r="J498" s="272">
        <v>240.08333333333326</v>
      </c>
      <c r="K498" s="271">
        <v>233.95</v>
      </c>
      <c r="L498" s="271">
        <v>226.8</v>
      </c>
      <c r="M498" s="271">
        <v>6.5289099999999998</v>
      </c>
      <c r="N498" s="1"/>
      <c r="O498" s="1"/>
    </row>
    <row r="499" spans="1:15" ht="12.75" customHeight="1">
      <c r="A499" s="30">
        <v>489</v>
      </c>
      <c r="B499" s="242" t="s">
        <v>524</v>
      </c>
      <c r="C499" s="287">
        <v>78</v>
      </c>
      <c r="D499" s="287">
        <v>78.466666666666669</v>
      </c>
      <c r="E499" s="272">
        <v>77.13333333333334</v>
      </c>
      <c r="F499" s="272">
        <v>76.266666666666666</v>
      </c>
      <c r="G499" s="272">
        <v>74.933333333333337</v>
      </c>
      <c r="H499" s="272">
        <v>79.333333333333343</v>
      </c>
      <c r="I499" s="272">
        <v>80.666666666666657</v>
      </c>
      <c r="J499" s="272">
        <v>81.533333333333346</v>
      </c>
      <c r="K499" s="271">
        <v>79.8</v>
      </c>
      <c r="L499" s="271">
        <v>77.599999999999994</v>
      </c>
      <c r="M499" s="271">
        <v>8.8818199999999994</v>
      </c>
      <c r="N499" s="1"/>
      <c r="O499" s="1"/>
    </row>
    <row r="500" spans="1:15" ht="12.75" customHeight="1">
      <c r="A500" s="30">
        <v>490</v>
      </c>
      <c r="B500" s="242" t="s">
        <v>525</v>
      </c>
      <c r="C500" s="287">
        <v>644.54999999999995</v>
      </c>
      <c r="D500" s="287">
        <v>641.9</v>
      </c>
      <c r="E500" s="272">
        <v>629.94999999999993</v>
      </c>
      <c r="F500" s="272">
        <v>615.34999999999991</v>
      </c>
      <c r="G500" s="272">
        <v>603.39999999999986</v>
      </c>
      <c r="H500" s="272">
        <v>656.5</v>
      </c>
      <c r="I500" s="272">
        <v>668.45</v>
      </c>
      <c r="J500" s="272">
        <v>683.05000000000007</v>
      </c>
      <c r="K500" s="271">
        <v>653.85</v>
      </c>
      <c r="L500" s="271">
        <v>627.29999999999995</v>
      </c>
      <c r="M500" s="271">
        <v>2.0197799999999999</v>
      </c>
      <c r="N500" s="1"/>
      <c r="O500" s="1"/>
    </row>
    <row r="501" spans="1:15" ht="12.75" customHeight="1">
      <c r="A501" s="30">
        <v>491</v>
      </c>
      <c r="B501" s="242" t="s">
        <v>280</v>
      </c>
      <c r="C501" s="287">
        <v>1816.5</v>
      </c>
      <c r="D501" s="287">
        <v>1829.3500000000001</v>
      </c>
      <c r="E501" s="272">
        <v>1798.7000000000003</v>
      </c>
      <c r="F501" s="272">
        <v>1780.9</v>
      </c>
      <c r="G501" s="272">
        <v>1750.2500000000002</v>
      </c>
      <c r="H501" s="272">
        <v>1847.1500000000003</v>
      </c>
      <c r="I501" s="272">
        <v>1877.8000000000004</v>
      </c>
      <c r="J501" s="272">
        <v>1895.6000000000004</v>
      </c>
      <c r="K501" s="271">
        <v>1860</v>
      </c>
      <c r="L501" s="271">
        <v>1811.55</v>
      </c>
      <c r="M501" s="271">
        <v>0.73543999999999998</v>
      </c>
      <c r="N501" s="1"/>
      <c r="O501" s="1"/>
    </row>
    <row r="502" spans="1:15" ht="12.75" customHeight="1">
      <c r="A502" s="30">
        <v>492</v>
      </c>
      <c r="B502" s="242" t="s">
        <v>212</v>
      </c>
      <c r="C502" s="287">
        <v>417.25</v>
      </c>
      <c r="D502" s="287">
        <v>418.68333333333334</v>
      </c>
      <c r="E502" s="272">
        <v>414.86666666666667</v>
      </c>
      <c r="F502" s="272">
        <v>412.48333333333335</v>
      </c>
      <c r="G502" s="272">
        <v>408.66666666666669</v>
      </c>
      <c r="H502" s="272">
        <v>421.06666666666666</v>
      </c>
      <c r="I502" s="272">
        <v>424.88333333333338</v>
      </c>
      <c r="J502" s="272">
        <v>427.26666666666665</v>
      </c>
      <c r="K502" s="271">
        <v>422.5</v>
      </c>
      <c r="L502" s="271">
        <v>416.3</v>
      </c>
      <c r="M502" s="271">
        <v>39.520969999999998</v>
      </c>
      <c r="N502" s="1"/>
      <c r="O502" s="1"/>
    </row>
    <row r="503" spans="1:15" ht="12.75" customHeight="1">
      <c r="A503" s="30">
        <v>493</v>
      </c>
      <c r="B503" s="242" t="s">
        <v>526</v>
      </c>
      <c r="C503" s="287">
        <v>242.95</v>
      </c>
      <c r="D503" s="287">
        <v>245.45000000000002</v>
      </c>
      <c r="E503" s="272">
        <v>238.90000000000003</v>
      </c>
      <c r="F503" s="272">
        <v>234.85000000000002</v>
      </c>
      <c r="G503" s="272">
        <v>228.30000000000004</v>
      </c>
      <c r="H503" s="272">
        <v>249.50000000000003</v>
      </c>
      <c r="I503" s="272">
        <v>256.05000000000007</v>
      </c>
      <c r="J503" s="272">
        <v>260.10000000000002</v>
      </c>
      <c r="K503" s="271">
        <v>252</v>
      </c>
      <c r="L503" s="271">
        <v>241.4</v>
      </c>
      <c r="M503" s="271">
        <v>18.49072</v>
      </c>
      <c r="N503" s="1"/>
      <c r="O503" s="1"/>
    </row>
    <row r="504" spans="1:15" ht="12.75" customHeight="1">
      <c r="A504" s="30">
        <v>494</v>
      </c>
      <c r="B504" s="242" t="s">
        <v>281</v>
      </c>
      <c r="C504" s="287">
        <v>16.45</v>
      </c>
      <c r="D504" s="287">
        <v>16.516666666666666</v>
      </c>
      <c r="E504" s="272">
        <v>16.333333333333332</v>
      </c>
      <c r="F504" s="272">
        <v>16.216666666666665</v>
      </c>
      <c r="G504" s="272">
        <v>16.033333333333331</v>
      </c>
      <c r="H504" s="272">
        <v>16.633333333333333</v>
      </c>
      <c r="I504" s="272">
        <v>16.81666666666667</v>
      </c>
      <c r="J504" s="272">
        <v>16.933333333333334</v>
      </c>
      <c r="K504" s="271">
        <v>16.7</v>
      </c>
      <c r="L504" s="271">
        <v>16.399999999999999</v>
      </c>
      <c r="M504" s="271">
        <v>611.00662999999997</v>
      </c>
      <c r="N504" s="1"/>
      <c r="O504" s="1"/>
    </row>
    <row r="505" spans="1:15" ht="12.75" customHeight="1">
      <c r="A505" s="30">
        <v>495</v>
      </c>
      <c r="B505" s="242" t="s">
        <v>867</v>
      </c>
      <c r="C505" s="242">
        <v>9770.25</v>
      </c>
      <c r="D505" s="287">
        <v>9798.4166666666661</v>
      </c>
      <c r="E505" s="272">
        <v>9696.8333333333321</v>
      </c>
      <c r="F505" s="272">
        <v>9623.4166666666661</v>
      </c>
      <c r="G505" s="272">
        <v>9521.8333333333321</v>
      </c>
      <c r="H505" s="272">
        <v>9871.8333333333321</v>
      </c>
      <c r="I505" s="272">
        <v>9973.4166666666642</v>
      </c>
      <c r="J505" s="272">
        <v>10046.833333333332</v>
      </c>
      <c r="K505" s="271">
        <v>9900</v>
      </c>
      <c r="L505" s="271">
        <v>9725</v>
      </c>
      <c r="M505" s="271">
        <v>2.1069999999999998E-2</v>
      </c>
      <c r="N505" s="1"/>
      <c r="O505" s="1"/>
    </row>
    <row r="506" spans="1:15" ht="12.75" customHeight="1">
      <c r="A506" s="30">
        <v>496</v>
      </c>
      <c r="B506" s="242" t="s">
        <v>213</v>
      </c>
      <c r="C506" s="242">
        <v>258.14999999999998</v>
      </c>
      <c r="D506" s="287">
        <v>260.5</v>
      </c>
      <c r="E506" s="272">
        <v>254.35000000000002</v>
      </c>
      <c r="F506" s="272">
        <v>250.55</v>
      </c>
      <c r="G506" s="272">
        <v>244.40000000000003</v>
      </c>
      <c r="H506" s="272">
        <v>264.3</v>
      </c>
      <c r="I506" s="272">
        <v>270.45</v>
      </c>
      <c r="J506" s="272">
        <v>274.25</v>
      </c>
      <c r="K506" s="271">
        <v>266.64999999999998</v>
      </c>
      <c r="L506" s="271">
        <v>256.7</v>
      </c>
      <c r="M506" s="271">
        <v>92.438820000000007</v>
      </c>
      <c r="N506" s="1"/>
      <c r="O506" s="1"/>
    </row>
    <row r="507" spans="1:15" ht="12.75" customHeight="1">
      <c r="A507" s="30">
        <v>497</v>
      </c>
      <c r="B507" s="242" t="s">
        <v>527</v>
      </c>
      <c r="C507" s="242">
        <v>232.9</v>
      </c>
      <c r="D507" s="287">
        <v>233.1</v>
      </c>
      <c r="E507" s="272">
        <v>230.79999999999998</v>
      </c>
      <c r="F507" s="272">
        <v>228.7</v>
      </c>
      <c r="G507" s="272">
        <v>226.39999999999998</v>
      </c>
      <c r="H507" s="272">
        <v>235.2</v>
      </c>
      <c r="I507" s="272">
        <v>237.5</v>
      </c>
      <c r="J507" s="272">
        <v>239.6</v>
      </c>
      <c r="K507" s="271">
        <v>235.4</v>
      </c>
      <c r="L507" s="271">
        <v>231</v>
      </c>
      <c r="M507" s="271">
        <v>5.5585399999999998</v>
      </c>
      <c r="N507" s="1"/>
      <c r="O507" s="1"/>
    </row>
    <row r="508" spans="1:15" ht="12.75" customHeight="1">
      <c r="A508" s="30">
        <v>498</v>
      </c>
      <c r="B508" s="242" t="s">
        <v>839</v>
      </c>
      <c r="C508" s="242">
        <v>61.85</v>
      </c>
      <c r="D508" s="287">
        <v>61.70000000000001</v>
      </c>
      <c r="E508" s="272">
        <v>60.700000000000017</v>
      </c>
      <c r="F508" s="272">
        <v>59.550000000000004</v>
      </c>
      <c r="G508" s="272">
        <v>58.550000000000011</v>
      </c>
      <c r="H508" s="272">
        <v>62.850000000000023</v>
      </c>
      <c r="I508" s="272">
        <v>63.850000000000009</v>
      </c>
      <c r="J508" s="272">
        <v>65.000000000000028</v>
      </c>
      <c r="K508" s="271">
        <v>62.7</v>
      </c>
      <c r="L508" s="271">
        <v>60.55</v>
      </c>
      <c r="M508" s="271">
        <v>879.39030000000002</v>
      </c>
      <c r="N508" s="1"/>
      <c r="O508" s="1"/>
    </row>
    <row r="509" spans="1:15" ht="12.75" customHeight="1">
      <c r="A509" s="30">
        <v>499</v>
      </c>
      <c r="B509" s="242" t="s">
        <v>826</v>
      </c>
      <c r="C509" s="287">
        <v>382.55</v>
      </c>
      <c r="D509" s="272">
        <v>384.2833333333333</v>
      </c>
      <c r="E509" s="272">
        <v>380.06666666666661</v>
      </c>
      <c r="F509" s="272">
        <v>377.58333333333331</v>
      </c>
      <c r="G509" s="272">
        <v>373.36666666666662</v>
      </c>
      <c r="H509" s="272">
        <v>386.76666666666659</v>
      </c>
      <c r="I509" s="272">
        <v>390.98333333333329</v>
      </c>
      <c r="J509" s="271">
        <v>393.46666666666658</v>
      </c>
      <c r="K509" s="271">
        <v>388.5</v>
      </c>
      <c r="L509" s="271">
        <v>381.8</v>
      </c>
      <c r="M509" s="242">
        <v>6.7347099999999998</v>
      </c>
      <c r="N509" s="1"/>
      <c r="O509" s="1"/>
    </row>
    <row r="510" spans="1:15" ht="12.75" customHeight="1">
      <c r="A510" s="30">
        <v>500</v>
      </c>
      <c r="B510" s="242" t="s">
        <v>528</v>
      </c>
      <c r="C510" s="287">
        <v>1605.8</v>
      </c>
      <c r="D510" s="272">
        <v>1609.0999999999997</v>
      </c>
      <c r="E510" s="272">
        <v>1596.0499999999993</v>
      </c>
      <c r="F510" s="272">
        <v>1586.2999999999995</v>
      </c>
      <c r="G510" s="272">
        <v>1573.2499999999991</v>
      </c>
      <c r="H510" s="272">
        <v>1618.8499999999995</v>
      </c>
      <c r="I510" s="272">
        <v>1631.9</v>
      </c>
      <c r="J510" s="271">
        <v>1641.6499999999996</v>
      </c>
      <c r="K510" s="271">
        <v>1622.15</v>
      </c>
      <c r="L510" s="271">
        <v>1599.35</v>
      </c>
      <c r="M510" s="242">
        <v>1.35961</v>
      </c>
      <c r="N510" s="1"/>
      <c r="O510" s="1"/>
    </row>
    <row r="511" spans="1:15" ht="12.75" customHeight="1">
      <c r="B511" s="1" t="s">
        <v>529</v>
      </c>
      <c r="C511" s="1">
        <v>2199.75</v>
      </c>
      <c r="D511" s="1">
        <v>2207.9</v>
      </c>
      <c r="E511" s="1">
        <v>2187.8500000000004</v>
      </c>
      <c r="F511" s="1">
        <v>2175.9500000000003</v>
      </c>
      <c r="G511" s="1">
        <v>2155.9000000000005</v>
      </c>
      <c r="H511" s="1">
        <v>2219.8000000000002</v>
      </c>
      <c r="I511" s="1">
        <v>2239.8500000000004</v>
      </c>
      <c r="J511" s="1">
        <v>2251.75</v>
      </c>
      <c r="K511" s="1">
        <v>2227.9499999999998</v>
      </c>
      <c r="L511" s="1">
        <v>2196</v>
      </c>
      <c r="M511" s="1">
        <v>0.18262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3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225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226</v>
      </c>
      <c r="N530" s="1"/>
      <c r="O530" s="1"/>
    </row>
    <row r="531" spans="1:15" ht="12.75" customHeight="1">
      <c r="A531" s="67" t="s">
        <v>227</v>
      </c>
      <c r="N531" s="1"/>
      <c r="O531" s="1"/>
    </row>
    <row r="532" spans="1:15" ht="12.75" customHeight="1">
      <c r="A532" s="67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91"/>
      <c r="B5" s="492"/>
      <c r="C5" s="491"/>
      <c r="D5" s="492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28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530</v>
      </c>
      <c r="B7" s="493" t="s">
        <v>531</v>
      </c>
      <c r="C7" s="492"/>
      <c r="D7" s="7">
        <f>Main!B10</f>
        <v>44802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532</v>
      </c>
      <c r="B9" s="85" t="s">
        <v>533</v>
      </c>
      <c r="C9" s="85" t="s">
        <v>534</v>
      </c>
      <c r="D9" s="85" t="s">
        <v>535</v>
      </c>
      <c r="E9" s="85" t="s">
        <v>536</v>
      </c>
      <c r="F9" s="85" t="s">
        <v>537</v>
      </c>
      <c r="G9" s="85" t="s">
        <v>538</v>
      </c>
      <c r="H9" s="85" t="s">
        <v>539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44799</v>
      </c>
      <c r="B10" s="29">
        <v>509053</v>
      </c>
      <c r="C10" s="28" t="s">
        <v>1023</v>
      </c>
      <c r="D10" s="28" t="s">
        <v>1119</v>
      </c>
      <c r="E10" s="28" t="s">
        <v>540</v>
      </c>
      <c r="F10" s="87">
        <v>271078</v>
      </c>
      <c r="G10" s="29">
        <v>24.24</v>
      </c>
      <c r="H10" s="29" t="s">
        <v>306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44799</v>
      </c>
      <c r="B11" s="29">
        <v>509053</v>
      </c>
      <c r="C11" s="28" t="s">
        <v>1023</v>
      </c>
      <c r="D11" s="28" t="s">
        <v>1119</v>
      </c>
      <c r="E11" s="28" t="s">
        <v>541</v>
      </c>
      <c r="F11" s="87">
        <v>285866</v>
      </c>
      <c r="G11" s="29">
        <v>24.5</v>
      </c>
      <c r="H11" s="29" t="s">
        <v>306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44799</v>
      </c>
      <c r="B12" s="29">
        <v>543209</v>
      </c>
      <c r="C12" s="28" t="s">
        <v>1120</v>
      </c>
      <c r="D12" s="28" t="s">
        <v>1121</v>
      </c>
      <c r="E12" s="28" t="s">
        <v>541</v>
      </c>
      <c r="F12" s="87">
        <v>12000</v>
      </c>
      <c r="G12" s="29">
        <v>20.8</v>
      </c>
      <c r="H12" s="29" t="s">
        <v>306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44799</v>
      </c>
      <c r="B13" s="29">
        <v>540023</v>
      </c>
      <c r="C13" s="28" t="s">
        <v>1043</v>
      </c>
      <c r="D13" s="28" t="s">
        <v>1044</v>
      </c>
      <c r="E13" s="28" t="s">
        <v>541</v>
      </c>
      <c r="F13" s="87">
        <v>105855</v>
      </c>
      <c r="G13" s="29">
        <v>103.35</v>
      </c>
      <c r="H13" s="29" t="s">
        <v>306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44799</v>
      </c>
      <c r="B14" s="29">
        <v>512379</v>
      </c>
      <c r="C14" s="28" t="s">
        <v>1091</v>
      </c>
      <c r="D14" s="28" t="s">
        <v>1092</v>
      </c>
      <c r="E14" s="28" t="s">
        <v>541</v>
      </c>
      <c r="F14" s="87">
        <v>2036140</v>
      </c>
      <c r="G14" s="29">
        <v>34.64</v>
      </c>
      <c r="H14" s="29" t="s">
        <v>306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44799</v>
      </c>
      <c r="B15" s="29">
        <v>512379</v>
      </c>
      <c r="C15" s="28" t="s">
        <v>1091</v>
      </c>
      <c r="D15" s="28" t="s">
        <v>1092</v>
      </c>
      <c r="E15" s="28" t="s">
        <v>540</v>
      </c>
      <c r="F15" s="87">
        <v>22825</v>
      </c>
      <c r="G15" s="29">
        <v>33</v>
      </c>
      <c r="H15" s="29" t="s">
        <v>306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44799</v>
      </c>
      <c r="B16" s="29">
        <v>543267</v>
      </c>
      <c r="C16" s="28" t="s">
        <v>1122</v>
      </c>
      <c r="D16" s="28" t="s">
        <v>1123</v>
      </c>
      <c r="E16" s="28" t="s">
        <v>540</v>
      </c>
      <c r="F16" s="87">
        <v>15499</v>
      </c>
      <c r="G16" s="29">
        <v>28.05</v>
      </c>
      <c r="H16" s="29" t="s">
        <v>306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44799</v>
      </c>
      <c r="B17" s="29">
        <v>543267</v>
      </c>
      <c r="C17" s="28" t="s">
        <v>1122</v>
      </c>
      <c r="D17" s="28" t="s">
        <v>1123</v>
      </c>
      <c r="E17" s="28" t="s">
        <v>541</v>
      </c>
      <c r="F17" s="87">
        <v>1053000</v>
      </c>
      <c r="G17" s="29">
        <v>28.05</v>
      </c>
      <c r="H17" s="29" t="s">
        <v>306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44799</v>
      </c>
      <c r="B18" s="29">
        <v>543267</v>
      </c>
      <c r="C18" s="28" t="s">
        <v>1122</v>
      </c>
      <c r="D18" s="28" t="s">
        <v>1124</v>
      </c>
      <c r="E18" s="28" t="s">
        <v>540</v>
      </c>
      <c r="F18" s="87">
        <v>1050000</v>
      </c>
      <c r="G18" s="29">
        <v>28.05</v>
      </c>
      <c r="H18" s="29" t="s">
        <v>306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44799</v>
      </c>
      <c r="B19" s="29">
        <v>543516</v>
      </c>
      <c r="C19" s="28" t="s">
        <v>1093</v>
      </c>
      <c r="D19" s="28" t="s">
        <v>1125</v>
      </c>
      <c r="E19" s="28" t="s">
        <v>540</v>
      </c>
      <c r="F19" s="87">
        <v>8000</v>
      </c>
      <c r="G19" s="29">
        <v>53.31</v>
      </c>
      <c r="H19" s="29" t="s">
        <v>306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44799</v>
      </c>
      <c r="B20" s="29">
        <v>543516</v>
      </c>
      <c r="C20" s="28" t="s">
        <v>1093</v>
      </c>
      <c r="D20" s="28" t="s">
        <v>1094</v>
      </c>
      <c r="E20" s="28" t="s">
        <v>540</v>
      </c>
      <c r="F20" s="87">
        <v>10000</v>
      </c>
      <c r="G20" s="29">
        <v>53.25</v>
      </c>
      <c r="H20" s="29" t="s">
        <v>306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44799</v>
      </c>
      <c r="B21" s="29">
        <v>543516</v>
      </c>
      <c r="C21" s="28" t="s">
        <v>1093</v>
      </c>
      <c r="D21" s="28" t="s">
        <v>1126</v>
      </c>
      <c r="E21" s="28" t="s">
        <v>541</v>
      </c>
      <c r="F21" s="87">
        <v>18000</v>
      </c>
      <c r="G21" s="29">
        <v>53.25</v>
      </c>
      <c r="H21" s="29" t="s">
        <v>306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44799</v>
      </c>
      <c r="B22" s="29">
        <v>524818</v>
      </c>
      <c r="C22" s="28" t="s">
        <v>1127</v>
      </c>
      <c r="D22" s="28" t="s">
        <v>1128</v>
      </c>
      <c r="E22" s="28" t="s">
        <v>540</v>
      </c>
      <c r="F22" s="87">
        <v>23479</v>
      </c>
      <c r="G22" s="29">
        <v>81.72</v>
      </c>
      <c r="H22" s="29" t="s">
        <v>306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44799</v>
      </c>
      <c r="B23" s="29">
        <v>542724</v>
      </c>
      <c r="C23" s="28" t="s">
        <v>1063</v>
      </c>
      <c r="D23" s="28" t="s">
        <v>1064</v>
      </c>
      <c r="E23" s="28" t="s">
        <v>541</v>
      </c>
      <c r="F23" s="87">
        <v>400000</v>
      </c>
      <c r="G23" s="29">
        <v>2.52</v>
      </c>
      <c r="H23" s="29" t="s">
        <v>306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44799</v>
      </c>
      <c r="B24" s="29">
        <v>543475</v>
      </c>
      <c r="C24" s="28" t="s">
        <v>1129</v>
      </c>
      <c r="D24" s="28" t="s">
        <v>1130</v>
      </c>
      <c r="E24" s="28" t="s">
        <v>540</v>
      </c>
      <c r="F24" s="87">
        <v>9600</v>
      </c>
      <c r="G24" s="29">
        <v>144.30000000000001</v>
      </c>
      <c r="H24" s="29" t="s">
        <v>306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44799</v>
      </c>
      <c r="B25" s="29">
        <v>543538</v>
      </c>
      <c r="C25" s="28" t="s">
        <v>1065</v>
      </c>
      <c r="D25" s="28" t="s">
        <v>1131</v>
      </c>
      <c r="E25" s="28" t="s">
        <v>540</v>
      </c>
      <c r="F25" s="87">
        <v>44800</v>
      </c>
      <c r="G25" s="29">
        <v>131.19999999999999</v>
      </c>
      <c r="H25" s="29" t="s">
        <v>306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44799</v>
      </c>
      <c r="B26" s="29">
        <v>543538</v>
      </c>
      <c r="C26" s="28" t="s">
        <v>1065</v>
      </c>
      <c r="D26" s="28" t="s">
        <v>1041</v>
      </c>
      <c r="E26" s="28" t="s">
        <v>541</v>
      </c>
      <c r="F26" s="87">
        <v>54400</v>
      </c>
      <c r="G26" s="29">
        <v>131.19999999999999</v>
      </c>
      <c r="H26" s="29" t="s">
        <v>306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44799</v>
      </c>
      <c r="B27" s="29">
        <v>538081</v>
      </c>
      <c r="C27" s="28" t="s">
        <v>1132</v>
      </c>
      <c r="D27" s="28" t="s">
        <v>945</v>
      </c>
      <c r="E27" s="28" t="s">
        <v>540</v>
      </c>
      <c r="F27" s="87">
        <v>32500</v>
      </c>
      <c r="G27" s="29">
        <v>15.93</v>
      </c>
      <c r="H27" s="29" t="s">
        <v>306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44799</v>
      </c>
      <c r="B28" s="29">
        <v>538081</v>
      </c>
      <c r="C28" s="28" t="s">
        <v>1132</v>
      </c>
      <c r="D28" s="28" t="s">
        <v>945</v>
      </c>
      <c r="E28" s="28" t="s">
        <v>541</v>
      </c>
      <c r="F28" s="87">
        <v>95849</v>
      </c>
      <c r="G28" s="29">
        <v>15.93</v>
      </c>
      <c r="H28" s="29" t="s">
        <v>306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44799</v>
      </c>
      <c r="B29" s="29">
        <v>532467</v>
      </c>
      <c r="C29" s="28" t="s">
        <v>1133</v>
      </c>
      <c r="D29" s="28" t="s">
        <v>1134</v>
      </c>
      <c r="E29" s="28" t="s">
        <v>540</v>
      </c>
      <c r="F29" s="87">
        <v>55000</v>
      </c>
      <c r="G29" s="29">
        <v>83</v>
      </c>
      <c r="H29" s="29" t="s">
        <v>306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44799</v>
      </c>
      <c r="B30" s="29">
        <v>540377</v>
      </c>
      <c r="C30" s="28" t="s">
        <v>1045</v>
      </c>
      <c r="D30" s="28" t="s">
        <v>1135</v>
      </c>
      <c r="E30" s="28" t="s">
        <v>541</v>
      </c>
      <c r="F30" s="87">
        <v>30000</v>
      </c>
      <c r="G30" s="29">
        <v>105.86</v>
      </c>
      <c r="H30" s="29" t="s">
        <v>306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44799</v>
      </c>
      <c r="B31" s="29">
        <v>540377</v>
      </c>
      <c r="C31" s="28" t="s">
        <v>1045</v>
      </c>
      <c r="D31" s="28" t="s">
        <v>1136</v>
      </c>
      <c r="E31" s="28" t="s">
        <v>540</v>
      </c>
      <c r="F31" s="87">
        <v>24000</v>
      </c>
      <c r="G31" s="29">
        <v>106.11</v>
      </c>
      <c r="H31" s="29" t="s">
        <v>306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44799</v>
      </c>
      <c r="B32" s="29">
        <v>540377</v>
      </c>
      <c r="C32" s="28" t="s">
        <v>1045</v>
      </c>
      <c r="D32" s="28" t="s">
        <v>1137</v>
      </c>
      <c r="E32" s="28" t="s">
        <v>540</v>
      </c>
      <c r="F32" s="87">
        <v>18000</v>
      </c>
      <c r="G32" s="29">
        <v>105.8</v>
      </c>
      <c r="H32" s="29" t="s">
        <v>306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44799</v>
      </c>
      <c r="B33" s="29">
        <v>543420</v>
      </c>
      <c r="C33" s="28" t="s">
        <v>1024</v>
      </c>
      <c r="D33" s="28" t="s">
        <v>1095</v>
      </c>
      <c r="E33" s="28" t="s">
        <v>541</v>
      </c>
      <c r="F33" s="87">
        <v>139115</v>
      </c>
      <c r="G33" s="29">
        <v>19.350000000000001</v>
      </c>
      <c r="H33" s="29" t="s">
        <v>306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44799</v>
      </c>
      <c r="B34" s="29">
        <v>543420</v>
      </c>
      <c r="C34" s="28" t="s">
        <v>1024</v>
      </c>
      <c r="D34" s="28" t="s">
        <v>1095</v>
      </c>
      <c r="E34" s="28" t="s">
        <v>540</v>
      </c>
      <c r="F34" s="87">
        <v>36736</v>
      </c>
      <c r="G34" s="29">
        <v>18.78</v>
      </c>
      <c r="H34" s="29" t="s">
        <v>306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44799</v>
      </c>
      <c r="B35" s="29">
        <v>543305</v>
      </c>
      <c r="C35" s="28" t="s">
        <v>1138</v>
      </c>
      <c r="D35" s="28" t="s">
        <v>1123</v>
      </c>
      <c r="E35" s="28" t="s">
        <v>541</v>
      </c>
      <c r="F35" s="87">
        <v>30000</v>
      </c>
      <c r="G35" s="29">
        <v>7.44</v>
      </c>
      <c r="H35" s="29" t="s">
        <v>306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44799</v>
      </c>
      <c r="B36" s="29">
        <v>530095</v>
      </c>
      <c r="C36" s="28" t="s">
        <v>1139</v>
      </c>
      <c r="D36" s="28" t="s">
        <v>1140</v>
      </c>
      <c r="E36" s="28" t="s">
        <v>541</v>
      </c>
      <c r="F36" s="87">
        <v>44280</v>
      </c>
      <c r="G36" s="29">
        <v>33.35</v>
      </c>
      <c r="H36" s="29" t="s">
        <v>306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44799</v>
      </c>
      <c r="B37" s="29">
        <v>530095</v>
      </c>
      <c r="C37" s="28" t="s">
        <v>1139</v>
      </c>
      <c r="D37" s="28" t="s">
        <v>1141</v>
      </c>
      <c r="E37" s="28" t="s">
        <v>541</v>
      </c>
      <c r="F37" s="87">
        <v>36000</v>
      </c>
      <c r="G37" s="29">
        <v>33.35</v>
      </c>
      <c r="H37" s="29" t="s">
        <v>306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44799</v>
      </c>
      <c r="B38" s="29">
        <v>530095</v>
      </c>
      <c r="C38" s="28" t="s">
        <v>1139</v>
      </c>
      <c r="D38" s="28" t="s">
        <v>1066</v>
      </c>
      <c r="E38" s="28" t="s">
        <v>540</v>
      </c>
      <c r="F38" s="87">
        <v>30000</v>
      </c>
      <c r="G38" s="29">
        <v>33.33</v>
      </c>
      <c r="H38" s="29" t="s">
        <v>306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44799</v>
      </c>
      <c r="B39" s="29">
        <v>526773</v>
      </c>
      <c r="C39" s="28" t="s">
        <v>1142</v>
      </c>
      <c r="D39" s="28" t="s">
        <v>1090</v>
      </c>
      <c r="E39" s="28" t="s">
        <v>540</v>
      </c>
      <c r="F39" s="87">
        <v>150000</v>
      </c>
      <c r="G39" s="29">
        <v>68.5</v>
      </c>
      <c r="H39" s="29" t="s">
        <v>306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44799</v>
      </c>
      <c r="B40" s="29">
        <v>526773</v>
      </c>
      <c r="C40" s="28" t="s">
        <v>1142</v>
      </c>
      <c r="D40" s="28" t="s">
        <v>1143</v>
      </c>
      <c r="E40" s="28" t="s">
        <v>540</v>
      </c>
      <c r="F40" s="87">
        <v>150000</v>
      </c>
      <c r="G40" s="29">
        <v>68.5</v>
      </c>
      <c r="H40" s="29" t="s">
        <v>306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44799</v>
      </c>
      <c r="B41" s="29">
        <v>526773</v>
      </c>
      <c r="C41" s="28" t="s">
        <v>1142</v>
      </c>
      <c r="D41" s="28" t="s">
        <v>1144</v>
      </c>
      <c r="E41" s="28" t="s">
        <v>540</v>
      </c>
      <c r="F41" s="87">
        <v>150000</v>
      </c>
      <c r="G41" s="29">
        <v>68.5</v>
      </c>
      <c r="H41" s="29" t="s">
        <v>306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44799</v>
      </c>
      <c r="B42" s="29">
        <v>526773</v>
      </c>
      <c r="C42" s="28" t="s">
        <v>1142</v>
      </c>
      <c r="D42" s="28" t="s">
        <v>1145</v>
      </c>
      <c r="E42" s="28" t="s">
        <v>541</v>
      </c>
      <c r="F42" s="87">
        <v>695000</v>
      </c>
      <c r="G42" s="29">
        <v>68.5</v>
      </c>
      <c r="H42" s="29" t="s">
        <v>306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44799</v>
      </c>
      <c r="B43" s="29">
        <v>511760</v>
      </c>
      <c r="C43" s="28" t="s">
        <v>1146</v>
      </c>
      <c r="D43" s="28" t="s">
        <v>1147</v>
      </c>
      <c r="E43" s="28" t="s">
        <v>540</v>
      </c>
      <c r="F43" s="87">
        <v>956000</v>
      </c>
      <c r="G43" s="29">
        <v>0.9</v>
      </c>
      <c r="H43" s="29" t="s">
        <v>306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44799</v>
      </c>
      <c r="B44" s="29">
        <v>511760</v>
      </c>
      <c r="C44" s="28" t="s">
        <v>1146</v>
      </c>
      <c r="D44" s="28" t="s">
        <v>1148</v>
      </c>
      <c r="E44" s="28" t="s">
        <v>540</v>
      </c>
      <c r="F44" s="87">
        <v>1281214</v>
      </c>
      <c r="G44" s="29">
        <v>0.88</v>
      </c>
      <c r="H44" s="29" t="s">
        <v>306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44799</v>
      </c>
      <c r="B45" s="29">
        <v>512197</v>
      </c>
      <c r="C45" s="28" t="s">
        <v>1096</v>
      </c>
      <c r="D45" s="28" t="s">
        <v>1149</v>
      </c>
      <c r="E45" s="28" t="s">
        <v>540</v>
      </c>
      <c r="F45" s="87">
        <v>20198</v>
      </c>
      <c r="G45" s="29">
        <v>2.2999999999999998</v>
      </c>
      <c r="H45" s="29" t="s">
        <v>306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44799</v>
      </c>
      <c r="B46" s="29">
        <v>512197</v>
      </c>
      <c r="C46" s="28" t="s">
        <v>1096</v>
      </c>
      <c r="D46" s="28" t="s">
        <v>1097</v>
      </c>
      <c r="E46" s="28" t="s">
        <v>541</v>
      </c>
      <c r="F46" s="87">
        <v>34052</v>
      </c>
      <c r="G46" s="29">
        <v>2.27</v>
      </c>
      <c r="H46" s="29" t="s">
        <v>306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44799</v>
      </c>
      <c r="B47" s="29">
        <v>526479</v>
      </c>
      <c r="C47" s="28" t="s">
        <v>1150</v>
      </c>
      <c r="D47" s="28" t="s">
        <v>1151</v>
      </c>
      <c r="E47" s="28" t="s">
        <v>540</v>
      </c>
      <c r="F47" s="87">
        <v>46435</v>
      </c>
      <c r="G47" s="29">
        <v>94.8</v>
      </c>
      <c r="H47" s="29" t="s">
        <v>306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44799</v>
      </c>
      <c r="B48" s="29">
        <v>531867</v>
      </c>
      <c r="C48" s="28" t="s">
        <v>1152</v>
      </c>
      <c r="D48" s="28" t="s">
        <v>1153</v>
      </c>
      <c r="E48" s="28" t="s">
        <v>540</v>
      </c>
      <c r="F48" s="87">
        <v>51985</v>
      </c>
      <c r="G48" s="29">
        <v>9.43</v>
      </c>
      <c r="H48" s="29" t="s">
        <v>306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44799</v>
      </c>
      <c r="B49" s="29">
        <v>539659</v>
      </c>
      <c r="C49" s="28" t="s">
        <v>1154</v>
      </c>
      <c r="D49" s="28" t="s">
        <v>1155</v>
      </c>
      <c r="E49" s="28" t="s">
        <v>541</v>
      </c>
      <c r="F49" s="87">
        <v>60000</v>
      </c>
      <c r="G49" s="29">
        <v>42.05</v>
      </c>
      <c r="H49" s="29" t="s">
        <v>306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44799</v>
      </c>
      <c r="B50" s="29">
        <v>539659</v>
      </c>
      <c r="C50" s="28" t="s">
        <v>1154</v>
      </c>
      <c r="D50" s="28" t="s">
        <v>1156</v>
      </c>
      <c r="E50" s="28" t="s">
        <v>540</v>
      </c>
      <c r="F50" s="87">
        <v>85000</v>
      </c>
      <c r="G50" s="29">
        <v>41.49</v>
      </c>
      <c r="H50" s="29" t="s">
        <v>306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44799</v>
      </c>
      <c r="B51" s="29" t="s">
        <v>1157</v>
      </c>
      <c r="C51" s="28" t="s">
        <v>1158</v>
      </c>
      <c r="D51" s="28" t="s">
        <v>974</v>
      </c>
      <c r="E51" s="28" t="s">
        <v>540</v>
      </c>
      <c r="F51" s="87">
        <v>333995</v>
      </c>
      <c r="G51" s="29">
        <v>60.85</v>
      </c>
      <c r="H51" s="29" t="s">
        <v>817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44799</v>
      </c>
      <c r="B52" s="29" t="s">
        <v>1025</v>
      </c>
      <c r="C52" s="28" t="s">
        <v>1026</v>
      </c>
      <c r="D52" s="28" t="s">
        <v>1068</v>
      </c>
      <c r="E52" s="28" t="s">
        <v>540</v>
      </c>
      <c r="F52" s="87">
        <v>129756</v>
      </c>
      <c r="G52" s="29">
        <v>45.32</v>
      </c>
      <c r="H52" s="29" t="s">
        <v>817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44799</v>
      </c>
      <c r="B53" s="29" t="s">
        <v>1025</v>
      </c>
      <c r="C53" s="28" t="s">
        <v>1026</v>
      </c>
      <c r="D53" s="28" t="s">
        <v>1067</v>
      </c>
      <c r="E53" s="28" t="s">
        <v>540</v>
      </c>
      <c r="F53" s="87">
        <v>163127</v>
      </c>
      <c r="G53" s="29">
        <v>45.4</v>
      </c>
      <c r="H53" s="29" t="s">
        <v>817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44799</v>
      </c>
      <c r="B54" s="29" t="s">
        <v>1025</v>
      </c>
      <c r="C54" s="28" t="s">
        <v>1026</v>
      </c>
      <c r="D54" s="28" t="s">
        <v>1098</v>
      </c>
      <c r="E54" s="28" t="s">
        <v>540</v>
      </c>
      <c r="F54" s="87">
        <v>60594</v>
      </c>
      <c r="G54" s="29">
        <v>44</v>
      </c>
      <c r="H54" s="29" t="s">
        <v>817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44799</v>
      </c>
      <c r="B55" s="29" t="s">
        <v>1025</v>
      </c>
      <c r="C55" s="28" t="s">
        <v>1026</v>
      </c>
      <c r="D55" s="28" t="s">
        <v>1028</v>
      </c>
      <c r="E55" s="28" t="s">
        <v>540</v>
      </c>
      <c r="F55" s="87">
        <v>89044</v>
      </c>
      <c r="G55" s="29">
        <v>44.55</v>
      </c>
      <c r="H55" s="29" t="s">
        <v>817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44799</v>
      </c>
      <c r="B56" s="29" t="s">
        <v>1159</v>
      </c>
      <c r="C56" s="28" t="s">
        <v>1160</v>
      </c>
      <c r="D56" s="28" t="s">
        <v>1161</v>
      </c>
      <c r="E56" s="28" t="s">
        <v>540</v>
      </c>
      <c r="F56" s="87">
        <v>280014</v>
      </c>
      <c r="G56" s="29">
        <v>200.77</v>
      </c>
      <c r="H56" s="29" t="s">
        <v>817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44799</v>
      </c>
      <c r="B57" s="29" t="s">
        <v>1162</v>
      </c>
      <c r="C57" s="28" t="s">
        <v>1163</v>
      </c>
      <c r="D57" s="28" t="s">
        <v>1164</v>
      </c>
      <c r="E57" s="28" t="s">
        <v>540</v>
      </c>
      <c r="F57" s="87">
        <v>72000</v>
      </c>
      <c r="G57" s="29">
        <v>67.040000000000006</v>
      </c>
      <c r="H57" s="29" t="s">
        <v>817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44799</v>
      </c>
      <c r="B58" s="29" t="s">
        <v>1165</v>
      </c>
      <c r="C58" s="28" t="s">
        <v>1166</v>
      </c>
      <c r="D58" s="28" t="s">
        <v>945</v>
      </c>
      <c r="E58" s="28" t="s">
        <v>540</v>
      </c>
      <c r="F58" s="87">
        <v>1760777</v>
      </c>
      <c r="G58" s="29">
        <v>4.05</v>
      </c>
      <c r="H58" s="29" t="s">
        <v>817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44799</v>
      </c>
      <c r="B59" s="29" t="s">
        <v>1024</v>
      </c>
      <c r="C59" s="28" t="s">
        <v>1027</v>
      </c>
      <c r="D59" s="28" t="s">
        <v>1095</v>
      </c>
      <c r="E59" s="28" t="s">
        <v>540</v>
      </c>
      <c r="F59" s="87">
        <v>148030</v>
      </c>
      <c r="G59" s="29">
        <v>19.010000000000002</v>
      </c>
      <c r="H59" s="29" t="s">
        <v>817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44799</v>
      </c>
      <c r="B60" s="29" t="s">
        <v>1024</v>
      </c>
      <c r="C60" s="28" t="s">
        <v>1027</v>
      </c>
      <c r="D60" s="28" t="s">
        <v>1099</v>
      </c>
      <c r="E60" s="28" t="s">
        <v>540</v>
      </c>
      <c r="F60" s="87">
        <v>190000</v>
      </c>
      <c r="G60" s="29">
        <v>19.55</v>
      </c>
      <c r="H60" s="29" t="s">
        <v>817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44799</v>
      </c>
      <c r="B61" s="29" t="s">
        <v>1024</v>
      </c>
      <c r="C61" s="28" t="s">
        <v>1027</v>
      </c>
      <c r="D61" s="28" t="s">
        <v>1100</v>
      </c>
      <c r="E61" s="28" t="s">
        <v>540</v>
      </c>
      <c r="F61" s="87">
        <v>26003</v>
      </c>
      <c r="G61" s="29">
        <v>19.47</v>
      </c>
      <c r="H61" s="29" t="s">
        <v>817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44799</v>
      </c>
      <c r="B62" s="29" t="s">
        <v>1167</v>
      </c>
      <c r="C62" s="28" t="s">
        <v>1168</v>
      </c>
      <c r="D62" s="28" t="s">
        <v>1169</v>
      </c>
      <c r="E62" s="28" t="s">
        <v>540</v>
      </c>
      <c r="F62" s="87">
        <v>302400</v>
      </c>
      <c r="G62" s="29">
        <v>71.650000000000006</v>
      </c>
      <c r="H62" s="29" t="s">
        <v>817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44799</v>
      </c>
      <c r="B63" s="29" t="s">
        <v>1170</v>
      </c>
      <c r="C63" s="28" t="s">
        <v>1171</v>
      </c>
      <c r="D63" s="28" t="s">
        <v>1101</v>
      </c>
      <c r="E63" s="28" t="s">
        <v>540</v>
      </c>
      <c r="F63" s="87">
        <v>232000</v>
      </c>
      <c r="G63" s="29">
        <v>238.1</v>
      </c>
      <c r="H63" s="29" t="s">
        <v>817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44799</v>
      </c>
      <c r="B64" s="29" t="s">
        <v>183</v>
      </c>
      <c r="C64" s="28" t="s">
        <v>1069</v>
      </c>
      <c r="D64" s="28" t="s">
        <v>1172</v>
      </c>
      <c r="E64" s="28" t="s">
        <v>540</v>
      </c>
      <c r="F64" s="87">
        <v>4139175</v>
      </c>
      <c r="G64" s="29">
        <v>124.41</v>
      </c>
      <c r="H64" s="29" t="s">
        <v>817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44799</v>
      </c>
      <c r="B65" s="29" t="s">
        <v>183</v>
      </c>
      <c r="C65" s="28" t="s">
        <v>1069</v>
      </c>
      <c r="D65" s="28" t="s">
        <v>1070</v>
      </c>
      <c r="E65" s="28" t="s">
        <v>540</v>
      </c>
      <c r="F65" s="87">
        <v>7562566</v>
      </c>
      <c r="G65" s="29">
        <v>123.96</v>
      </c>
      <c r="H65" s="29" t="s">
        <v>817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44799</v>
      </c>
      <c r="B66" s="29" t="s">
        <v>183</v>
      </c>
      <c r="C66" s="28" t="s">
        <v>1069</v>
      </c>
      <c r="D66" s="28" t="s">
        <v>1173</v>
      </c>
      <c r="E66" s="28" t="s">
        <v>540</v>
      </c>
      <c r="F66" s="87">
        <v>3076751</v>
      </c>
      <c r="G66" s="29">
        <v>124.49</v>
      </c>
      <c r="H66" s="29" t="s">
        <v>817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44799</v>
      </c>
      <c r="B67" s="29" t="s">
        <v>183</v>
      </c>
      <c r="C67" s="28" t="s">
        <v>1069</v>
      </c>
      <c r="D67" s="28" t="s">
        <v>1071</v>
      </c>
      <c r="E67" s="28" t="s">
        <v>540</v>
      </c>
      <c r="F67" s="87">
        <v>5107524</v>
      </c>
      <c r="G67" s="29">
        <v>124.01</v>
      </c>
      <c r="H67" s="29" t="s">
        <v>817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44799</v>
      </c>
      <c r="B68" s="29" t="s">
        <v>1174</v>
      </c>
      <c r="C68" s="28" t="s">
        <v>1175</v>
      </c>
      <c r="D68" s="28" t="s">
        <v>974</v>
      </c>
      <c r="E68" s="28" t="s">
        <v>540</v>
      </c>
      <c r="F68" s="87">
        <v>1415458</v>
      </c>
      <c r="G68" s="29">
        <v>152.96</v>
      </c>
      <c r="H68" s="29" t="s">
        <v>817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44799</v>
      </c>
      <c r="B69" s="29" t="s">
        <v>1176</v>
      </c>
      <c r="C69" s="28" t="s">
        <v>1177</v>
      </c>
      <c r="D69" s="28" t="s">
        <v>1178</v>
      </c>
      <c r="E69" s="28" t="s">
        <v>540</v>
      </c>
      <c r="F69" s="87">
        <v>263433</v>
      </c>
      <c r="G69" s="29">
        <v>1700</v>
      </c>
      <c r="H69" s="29" t="s">
        <v>817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44799</v>
      </c>
      <c r="B70" s="29" t="s">
        <v>1176</v>
      </c>
      <c r="C70" s="28" t="s">
        <v>1177</v>
      </c>
      <c r="D70" s="28" t="s">
        <v>1179</v>
      </c>
      <c r="E70" s="28" t="s">
        <v>540</v>
      </c>
      <c r="F70" s="87">
        <v>223894</v>
      </c>
      <c r="G70" s="29">
        <v>1700</v>
      </c>
      <c r="H70" s="29" t="s">
        <v>817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44799</v>
      </c>
      <c r="B71" s="29" t="s">
        <v>1176</v>
      </c>
      <c r="C71" s="28" t="s">
        <v>1177</v>
      </c>
      <c r="D71" s="28" t="s">
        <v>1180</v>
      </c>
      <c r="E71" s="28" t="s">
        <v>540</v>
      </c>
      <c r="F71" s="87">
        <v>431679</v>
      </c>
      <c r="G71" s="29">
        <v>1700</v>
      </c>
      <c r="H71" s="29" t="s">
        <v>817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44799</v>
      </c>
      <c r="B72" s="29" t="s">
        <v>1176</v>
      </c>
      <c r="C72" s="28" t="s">
        <v>1177</v>
      </c>
      <c r="D72" s="28" t="s">
        <v>1181</v>
      </c>
      <c r="E72" s="28" t="s">
        <v>540</v>
      </c>
      <c r="F72" s="87">
        <v>352941</v>
      </c>
      <c r="G72" s="29">
        <v>1700</v>
      </c>
      <c r="H72" s="29" t="s">
        <v>817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44799</v>
      </c>
      <c r="B73" s="29" t="s">
        <v>1176</v>
      </c>
      <c r="C73" s="28" t="s">
        <v>1177</v>
      </c>
      <c r="D73" s="28" t="s">
        <v>1182</v>
      </c>
      <c r="E73" s="28" t="s">
        <v>540</v>
      </c>
      <c r="F73" s="87">
        <v>186246</v>
      </c>
      <c r="G73" s="29">
        <v>1700</v>
      </c>
      <c r="H73" s="29" t="s">
        <v>817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44799</v>
      </c>
      <c r="B74" s="29" t="s">
        <v>1176</v>
      </c>
      <c r="C74" s="28" t="s">
        <v>1177</v>
      </c>
      <c r="D74" s="28" t="s">
        <v>1183</v>
      </c>
      <c r="E74" s="28" t="s">
        <v>540</v>
      </c>
      <c r="F74" s="87">
        <v>165369</v>
      </c>
      <c r="G74" s="29">
        <v>1700</v>
      </c>
      <c r="H74" s="29" t="s">
        <v>817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44799</v>
      </c>
      <c r="B75" s="29" t="s">
        <v>1176</v>
      </c>
      <c r="C75" s="28" t="s">
        <v>1177</v>
      </c>
      <c r="D75" s="28" t="s">
        <v>1184</v>
      </c>
      <c r="E75" s="28" t="s">
        <v>540</v>
      </c>
      <c r="F75" s="87">
        <v>382352</v>
      </c>
      <c r="G75" s="29">
        <v>1700</v>
      </c>
      <c r="H75" s="29" t="s">
        <v>817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44799</v>
      </c>
      <c r="B76" s="29" t="s">
        <v>1176</v>
      </c>
      <c r="C76" s="28" t="s">
        <v>1177</v>
      </c>
      <c r="D76" s="28" t="s">
        <v>1185</v>
      </c>
      <c r="E76" s="28" t="s">
        <v>540</v>
      </c>
      <c r="F76" s="87">
        <v>235294</v>
      </c>
      <c r="G76" s="29">
        <v>1700</v>
      </c>
      <c r="H76" s="29" t="s">
        <v>817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44799</v>
      </c>
      <c r="B77" s="29" t="s">
        <v>1176</v>
      </c>
      <c r="C77" s="28" t="s">
        <v>1177</v>
      </c>
      <c r="D77" s="28" t="s">
        <v>1186</v>
      </c>
      <c r="E77" s="28" t="s">
        <v>540</v>
      </c>
      <c r="F77" s="87">
        <v>279247</v>
      </c>
      <c r="G77" s="29">
        <v>1700</v>
      </c>
      <c r="H77" s="29" t="s">
        <v>817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44799</v>
      </c>
      <c r="B78" s="29" t="s">
        <v>1176</v>
      </c>
      <c r="C78" s="28" t="s">
        <v>1177</v>
      </c>
      <c r="D78" s="28" t="s">
        <v>1187</v>
      </c>
      <c r="E78" s="28" t="s">
        <v>540</v>
      </c>
      <c r="F78" s="87">
        <v>279247</v>
      </c>
      <c r="G78" s="29">
        <v>1700</v>
      </c>
      <c r="H78" s="29" t="s">
        <v>817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44799</v>
      </c>
      <c r="B79" s="29" t="s">
        <v>1072</v>
      </c>
      <c r="C79" s="28" t="s">
        <v>1073</v>
      </c>
      <c r="D79" s="28" t="s">
        <v>974</v>
      </c>
      <c r="E79" s="28" t="s">
        <v>540</v>
      </c>
      <c r="F79" s="87">
        <v>186974</v>
      </c>
      <c r="G79" s="29">
        <v>157.77000000000001</v>
      </c>
      <c r="H79" s="29" t="s">
        <v>817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44799</v>
      </c>
      <c r="B80" s="29" t="s">
        <v>1188</v>
      </c>
      <c r="C80" s="28" t="s">
        <v>1189</v>
      </c>
      <c r="D80" s="28" t="s">
        <v>1190</v>
      </c>
      <c r="E80" s="28" t="s">
        <v>540</v>
      </c>
      <c r="F80" s="87">
        <v>79380</v>
      </c>
      <c r="G80" s="29">
        <v>63</v>
      </c>
      <c r="H80" s="29" t="s">
        <v>817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44799</v>
      </c>
      <c r="B81" s="29" t="s">
        <v>1188</v>
      </c>
      <c r="C81" s="28" t="s">
        <v>1189</v>
      </c>
      <c r="D81" s="28" t="s">
        <v>1191</v>
      </c>
      <c r="E81" s="28" t="s">
        <v>540</v>
      </c>
      <c r="F81" s="87">
        <v>80640</v>
      </c>
      <c r="G81" s="29">
        <v>63</v>
      </c>
      <c r="H81" s="29" t="s">
        <v>817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44799</v>
      </c>
      <c r="B82" s="29" t="s">
        <v>1192</v>
      </c>
      <c r="C82" s="28" t="s">
        <v>1193</v>
      </c>
      <c r="D82" s="28" t="s">
        <v>1194</v>
      </c>
      <c r="E82" s="28" t="s">
        <v>540</v>
      </c>
      <c r="F82" s="87">
        <v>3095405</v>
      </c>
      <c r="G82" s="29">
        <v>288.7</v>
      </c>
      <c r="H82" s="29" t="s">
        <v>817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44799</v>
      </c>
      <c r="B83" s="29" t="s">
        <v>1192</v>
      </c>
      <c r="C83" s="28" t="s">
        <v>1193</v>
      </c>
      <c r="D83" s="28" t="s">
        <v>1195</v>
      </c>
      <c r="E83" s="28" t="s">
        <v>540</v>
      </c>
      <c r="F83" s="87">
        <v>897844</v>
      </c>
      <c r="G83" s="29">
        <v>289.8</v>
      </c>
      <c r="H83" s="29" t="s">
        <v>817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44799</v>
      </c>
      <c r="B84" s="29" t="s">
        <v>1192</v>
      </c>
      <c r="C84" s="28" t="s">
        <v>1193</v>
      </c>
      <c r="D84" s="28" t="s">
        <v>1196</v>
      </c>
      <c r="E84" s="28" t="s">
        <v>540</v>
      </c>
      <c r="F84" s="87">
        <v>1183104</v>
      </c>
      <c r="G84" s="29">
        <v>288.33999999999997</v>
      </c>
      <c r="H84" s="29" t="s">
        <v>817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44799</v>
      </c>
      <c r="B85" s="29" t="s">
        <v>1197</v>
      </c>
      <c r="C85" s="28" t="s">
        <v>1198</v>
      </c>
      <c r="D85" s="28" t="s">
        <v>974</v>
      </c>
      <c r="E85" s="28" t="s">
        <v>540</v>
      </c>
      <c r="F85" s="87">
        <v>87612</v>
      </c>
      <c r="G85" s="29">
        <v>120.83</v>
      </c>
      <c r="H85" s="29" t="s">
        <v>817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44799</v>
      </c>
      <c r="B86" s="29" t="s">
        <v>1199</v>
      </c>
      <c r="C86" s="28" t="s">
        <v>1200</v>
      </c>
      <c r="D86" s="28" t="s">
        <v>1095</v>
      </c>
      <c r="E86" s="28" t="s">
        <v>540</v>
      </c>
      <c r="F86" s="87">
        <v>40000</v>
      </c>
      <c r="G86" s="29">
        <v>42.88</v>
      </c>
      <c r="H86" s="29" t="s">
        <v>817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44799</v>
      </c>
      <c r="B87" s="29" t="s">
        <v>1157</v>
      </c>
      <c r="C87" s="28" t="s">
        <v>1158</v>
      </c>
      <c r="D87" s="28" t="s">
        <v>974</v>
      </c>
      <c r="E87" s="28" t="s">
        <v>541</v>
      </c>
      <c r="F87" s="87">
        <v>333995</v>
      </c>
      <c r="G87" s="29">
        <v>60.99</v>
      </c>
      <c r="H87" s="29" t="s">
        <v>817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44799</v>
      </c>
      <c r="B88" s="29" t="s">
        <v>1025</v>
      </c>
      <c r="C88" s="28" t="s">
        <v>1026</v>
      </c>
      <c r="D88" s="28" t="s">
        <v>1098</v>
      </c>
      <c r="E88" s="28" t="s">
        <v>541</v>
      </c>
      <c r="F88" s="87">
        <v>60594</v>
      </c>
      <c r="G88" s="29">
        <v>44.66</v>
      </c>
      <c r="H88" s="29" t="s">
        <v>817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44799</v>
      </c>
      <c r="B89" s="29" t="s">
        <v>1025</v>
      </c>
      <c r="C89" s="28" t="s">
        <v>1026</v>
      </c>
      <c r="D89" s="28" t="s">
        <v>1067</v>
      </c>
      <c r="E89" s="28" t="s">
        <v>541</v>
      </c>
      <c r="F89" s="87">
        <v>163127</v>
      </c>
      <c r="G89" s="29">
        <v>45.66</v>
      </c>
      <c r="H89" s="29" t="s">
        <v>817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44799</v>
      </c>
      <c r="B90" s="29" t="s">
        <v>1025</v>
      </c>
      <c r="C90" s="28" t="s">
        <v>1026</v>
      </c>
      <c r="D90" s="28" t="s">
        <v>1068</v>
      </c>
      <c r="E90" s="28" t="s">
        <v>541</v>
      </c>
      <c r="F90" s="87">
        <v>123442</v>
      </c>
      <c r="G90" s="29">
        <v>45.53</v>
      </c>
      <c r="H90" s="29" t="s">
        <v>817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44799</v>
      </c>
      <c r="B91" s="29" t="s">
        <v>1025</v>
      </c>
      <c r="C91" s="28" t="s">
        <v>1026</v>
      </c>
      <c r="D91" s="28" t="s">
        <v>1028</v>
      </c>
      <c r="E91" s="28" t="s">
        <v>541</v>
      </c>
      <c r="F91" s="87">
        <v>89044</v>
      </c>
      <c r="G91" s="29">
        <v>45.07</v>
      </c>
      <c r="H91" s="29" t="s">
        <v>817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44799</v>
      </c>
      <c r="B92" s="29" t="s">
        <v>1159</v>
      </c>
      <c r="C92" s="28" t="s">
        <v>1160</v>
      </c>
      <c r="D92" s="28" t="s">
        <v>1161</v>
      </c>
      <c r="E92" s="28" t="s">
        <v>541</v>
      </c>
      <c r="F92" s="87">
        <v>208242</v>
      </c>
      <c r="G92" s="29">
        <v>200.51</v>
      </c>
      <c r="H92" s="29" t="s">
        <v>817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44799</v>
      </c>
      <c r="B93" s="29" t="s">
        <v>1201</v>
      </c>
      <c r="C93" s="28" t="s">
        <v>1202</v>
      </c>
      <c r="D93" s="28" t="s">
        <v>1203</v>
      </c>
      <c r="E93" s="28" t="s">
        <v>541</v>
      </c>
      <c r="F93" s="87">
        <v>436616</v>
      </c>
      <c r="G93" s="29">
        <v>356.52</v>
      </c>
      <c r="H93" s="29" t="s">
        <v>817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44799</v>
      </c>
      <c r="B94" s="29" t="s">
        <v>1162</v>
      </c>
      <c r="C94" s="28" t="s">
        <v>1163</v>
      </c>
      <c r="D94" s="28" t="s">
        <v>1169</v>
      </c>
      <c r="E94" s="28" t="s">
        <v>541</v>
      </c>
      <c r="F94" s="87">
        <v>72000</v>
      </c>
      <c r="G94" s="29">
        <v>65.27</v>
      </c>
      <c r="H94" s="29" t="s">
        <v>817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44799</v>
      </c>
      <c r="B95" s="29" t="s">
        <v>1162</v>
      </c>
      <c r="C95" s="28" t="s">
        <v>1163</v>
      </c>
      <c r="D95" s="28" t="s">
        <v>1164</v>
      </c>
      <c r="E95" s="28" t="s">
        <v>541</v>
      </c>
      <c r="F95" s="87">
        <v>72000</v>
      </c>
      <c r="G95" s="29">
        <v>67.260000000000005</v>
      </c>
      <c r="H95" s="29" t="s">
        <v>817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44799</v>
      </c>
      <c r="B96" s="29" t="s">
        <v>1165</v>
      </c>
      <c r="C96" s="28" t="s">
        <v>1166</v>
      </c>
      <c r="D96" s="28" t="s">
        <v>1204</v>
      </c>
      <c r="E96" s="28" t="s">
        <v>541</v>
      </c>
      <c r="F96" s="87">
        <v>1284000</v>
      </c>
      <c r="G96" s="29">
        <v>4.05</v>
      </c>
      <c r="H96" s="29" t="s">
        <v>817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44799</v>
      </c>
      <c r="B97" s="29" t="s">
        <v>1165</v>
      </c>
      <c r="C97" s="28" t="s">
        <v>1166</v>
      </c>
      <c r="D97" s="28" t="s">
        <v>945</v>
      </c>
      <c r="E97" s="28" t="s">
        <v>541</v>
      </c>
      <c r="F97" s="87">
        <v>760808</v>
      </c>
      <c r="G97" s="29">
        <v>4.0599999999999996</v>
      </c>
      <c r="H97" s="29" t="s">
        <v>817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44799</v>
      </c>
      <c r="B98" s="29" t="s">
        <v>1024</v>
      </c>
      <c r="C98" s="28" t="s">
        <v>1027</v>
      </c>
      <c r="D98" s="28" t="s">
        <v>1100</v>
      </c>
      <c r="E98" s="28" t="s">
        <v>541</v>
      </c>
      <c r="F98" s="87">
        <v>228003</v>
      </c>
      <c r="G98" s="29">
        <v>19.53</v>
      </c>
      <c r="H98" s="29" t="s">
        <v>817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44799</v>
      </c>
      <c r="B99" s="29" t="s">
        <v>1024</v>
      </c>
      <c r="C99" s="28" t="s">
        <v>1027</v>
      </c>
      <c r="D99" s="28" t="s">
        <v>1095</v>
      </c>
      <c r="E99" s="28" t="s">
        <v>541</v>
      </c>
      <c r="F99" s="87">
        <v>398030</v>
      </c>
      <c r="G99" s="29">
        <v>19.66</v>
      </c>
      <c r="H99" s="29" t="s">
        <v>817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44799</v>
      </c>
      <c r="B100" s="29" t="s">
        <v>1205</v>
      </c>
      <c r="C100" s="28" t="s">
        <v>1206</v>
      </c>
      <c r="D100" s="28" t="s">
        <v>1207</v>
      </c>
      <c r="E100" s="28" t="s">
        <v>541</v>
      </c>
      <c r="F100" s="87">
        <v>3700000</v>
      </c>
      <c r="G100" s="29">
        <v>2.36</v>
      </c>
      <c r="H100" s="29" t="s">
        <v>817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44799</v>
      </c>
      <c r="B101" s="29" t="s">
        <v>1167</v>
      </c>
      <c r="C101" s="28" t="s">
        <v>1168</v>
      </c>
      <c r="D101" s="28" t="s">
        <v>1208</v>
      </c>
      <c r="E101" s="28" t="s">
        <v>541</v>
      </c>
      <c r="F101" s="87">
        <v>345600</v>
      </c>
      <c r="G101" s="29">
        <v>71.78</v>
      </c>
      <c r="H101" s="29" t="s">
        <v>817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44799</v>
      </c>
      <c r="B102" s="29" t="s">
        <v>443</v>
      </c>
      <c r="C102" s="28" t="s">
        <v>1209</v>
      </c>
      <c r="D102" s="28" t="s">
        <v>1210</v>
      </c>
      <c r="E102" s="28" t="s">
        <v>541</v>
      </c>
      <c r="F102" s="87">
        <v>1308014</v>
      </c>
      <c r="G102" s="29">
        <v>261.79000000000002</v>
      </c>
      <c r="H102" s="29" t="s">
        <v>817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44799</v>
      </c>
      <c r="B103" s="29" t="s">
        <v>1170</v>
      </c>
      <c r="C103" s="28" t="s">
        <v>1171</v>
      </c>
      <c r="D103" s="28" t="s">
        <v>1211</v>
      </c>
      <c r="E103" s="28" t="s">
        <v>541</v>
      </c>
      <c r="F103" s="87">
        <v>168000</v>
      </c>
      <c r="G103" s="29">
        <v>238.1</v>
      </c>
      <c r="H103" s="29" t="s">
        <v>817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44799</v>
      </c>
      <c r="B104" s="29" t="s">
        <v>1170</v>
      </c>
      <c r="C104" s="28" t="s">
        <v>1171</v>
      </c>
      <c r="D104" s="28" t="s">
        <v>1211</v>
      </c>
      <c r="E104" s="28" t="s">
        <v>541</v>
      </c>
      <c r="F104" s="87">
        <v>64000</v>
      </c>
      <c r="G104" s="29">
        <v>238.1</v>
      </c>
      <c r="H104" s="29" t="s">
        <v>817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44799</v>
      </c>
      <c r="B105" s="29" t="s">
        <v>183</v>
      </c>
      <c r="C105" s="28" t="s">
        <v>1069</v>
      </c>
      <c r="D105" s="28" t="s">
        <v>1071</v>
      </c>
      <c r="E105" s="28" t="s">
        <v>541</v>
      </c>
      <c r="F105" s="87">
        <v>5131719</v>
      </c>
      <c r="G105" s="29">
        <v>124.21</v>
      </c>
      <c r="H105" s="29" t="s">
        <v>817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44799</v>
      </c>
      <c r="B106" s="29" t="s">
        <v>183</v>
      </c>
      <c r="C106" s="28" t="s">
        <v>1069</v>
      </c>
      <c r="D106" s="28" t="s">
        <v>1172</v>
      </c>
      <c r="E106" s="28" t="s">
        <v>541</v>
      </c>
      <c r="F106" s="87">
        <v>4002739</v>
      </c>
      <c r="G106" s="29">
        <v>124.39</v>
      </c>
      <c r="H106" s="29" t="s">
        <v>817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44799</v>
      </c>
      <c r="B107" s="29" t="s">
        <v>183</v>
      </c>
      <c r="C107" s="28" t="s">
        <v>1069</v>
      </c>
      <c r="D107" s="28" t="s">
        <v>1070</v>
      </c>
      <c r="E107" s="28" t="s">
        <v>541</v>
      </c>
      <c r="F107" s="87">
        <v>7470749</v>
      </c>
      <c r="G107" s="29">
        <v>124.03</v>
      </c>
      <c r="H107" s="29" t="s">
        <v>817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44799</v>
      </c>
      <c r="B108" s="29" t="s">
        <v>183</v>
      </c>
      <c r="C108" s="28" t="s">
        <v>1069</v>
      </c>
      <c r="D108" s="28" t="s">
        <v>1173</v>
      </c>
      <c r="E108" s="28" t="s">
        <v>541</v>
      </c>
      <c r="F108" s="87">
        <v>3085592</v>
      </c>
      <c r="G108" s="29">
        <v>124.6</v>
      </c>
      <c r="H108" s="29" t="s">
        <v>817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44799</v>
      </c>
      <c r="B109" s="29" t="s">
        <v>1174</v>
      </c>
      <c r="C109" s="28" t="s">
        <v>1175</v>
      </c>
      <c r="D109" s="28" t="s">
        <v>974</v>
      </c>
      <c r="E109" s="28" t="s">
        <v>541</v>
      </c>
      <c r="F109" s="87">
        <v>1415458</v>
      </c>
      <c r="G109" s="29">
        <v>153.13</v>
      </c>
      <c r="H109" s="29" t="s">
        <v>817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44799</v>
      </c>
      <c r="B110" s="29" t="s">
        <v>1176</v>
      </c>
      <c r="C110" s="28" t="s">
        <v>1177</v>
      </c>
      <c r="D110" s="28" t="s">
        <v>1212</v>
      </c>
      <c r="E110" s="28" t="s">
        <v>541</v>
      </c>
      <c r="F110" s="87">
        <v>3414423</v>
      </c>
      <c r="G110" s="29">
        <v>1700.13</v>
      </c>
      <c r="H110" s="29" t="s">
        <v>817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44799</v>
      </c>
      <c r="B111" s="29" t="s">
        <v>1072</v>
      </c>
      <c r="C111" s="28" t="s">
        <v>1073</v>
      </c>
      <c r="D111" s="28" t="s">
        <v>974</v>
      </c>
      <c r="E111" s="28" t="s">
        <v>541</v>
      </c>
      <c r="F111" s="87">
        <v>186974</v>
      </c>
      <c r="G111" s="29">
        <v>157.65</v>
      </c>
      <c r="H111" s="29" t="s">
        <v>817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44799</v>
      </c>
      <c r="B112" s="29" t="s">
        <v>859</v>
      </c>
      <c r="C112" s="28" t="s">
        <v>1213</v>
      </c>
      <c r="D112" s="28" t="s">
        <v>1214</v>
      </c>
      <c r="E112" s="28" t="s">
        <v>541</v>
      </c>
      <c r="F112" s="87">
        <v>343250</v>
      </c>
      <c r="G112" s="29">
        <v>1220.22</v>
      </c>
      <c r="H112" s="29" t="s">
        <v>817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44799</v>
      </c>
      <c r="B113" s="29" t="s">
        <v>1188</v>
      </c>
      <c r="C113" s="28" t="s">
        <v>1189</v>
      </c>
      <c r="D113" s="28" t="s">
        <v>1215</v>
      </c>
      <c r="E113" s="28" t="s">
        <v>541</v>
      </c>
      <c r="F113" s="87">
        <v>152460</v>
      </c>
      <c r="G113" s="29">
        <v>63</v>
      </c>
      <c r="H113" s="29" t="s">
        <v>817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44799</v>
      </c>
      <c r="B114" s="29" t="s">
        <v>1216</v>
      </c>
      <c r="C114" s="28" t="s">
        <v>1217</v>
      </c>
      <c r="D114" s="28" t="s">
        <v>1218</v>
      </c>
      <c r="E114" s="28" t="s">
        <v>541</v>
      </c>
      <c r="F114" s="87">
        <v>68114</v>
      </c>
      <c r="G114" s="29">
        <v>115.07</v>
      </c>
      <c r="H114" s="29" t="s">
        <v>817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44799</v>
      </c>
      <c r="B115" s="29" t="s">
        <v>1192</v>
      </c>
      <c r="C115" s="28" t="s">
        <v>1193</v>
      </c>
      <c r="D115" s="28" t="s">
        <v>1194</v>
      </c>
      <c r="E115" s="28" t="s">
        <v>541</v>
      </c>
      <c r="F115" s="87">
        <v>3095542</v>
      </c>
      <c r="G115" s="29">
        <v>288.87</v>
      </c>
      <c r="H115" s="29" t="s">
        <v>817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44799</v>
      </c>
      <c r="B116" s="29" t="s">
        <v>1192</v>
      </c>
      <c r="C116" s="28" t="s">
        <v>1193</v>
      </c>
      <c r="D116" s="28" t="s">
        <v>1196</v>
      </c>
      <c r="E116" s="28" t="s">
        <v>541</v>
      </c>
      <c r="F116" s="87">
        <v>1183104</v>
      </c>
      <c r="G116" s="29">
        <v>288.49</v>
      </c>
      <c r="H116" s="29" t="s">
        <v>817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44799</v>
      </c>
      <c r="B117" s="29" t="s">
        <v>1192</v>
      </c>
      <c r="C117" s="28" t="s">
        <v>1193</v>
      </c>
      <c r="D117" s="28" t="s">
        <v>1195</v>
      </c>
      <c r="E117" s="28" t="s">
        <v>541</v>
      </c>
      <c r="F117" s="87">
        <v>897844</v>
      </c>
      <c r="G117" s="29">
        <v>289.94</v>
      </c>
      <c r="H117" s="29" t="s">
        <v>817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44799</v>
      </c>
      <c r="B118" s="29" t="s">
        <v>1219</v>
      </c>
      <c r="C118" s="28" t="s">
        <v>1042</v>
      </c>
      <c r="D118" s="28" t="s">
        <v>1220</v>
      </c>
      <c r="E118" s="28" t="s">
        <v>541</v>
      </c>
      <c r="F118" s="87">
        <v>55000</v>
      </c>
      <c r="G118" s="29">
        <v>112.07</v>
      </c>
      <c r="H118" s="29" t="s">
        <v>817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44799</v>
      </c>
      <c r="B119" s="29" t="s">
        <v>1197</v>
      </c>
      <c r="C119" s="28" t="s">
        <v>1198</v>
      </c>
      <c r="D119" s="28" t="s">
        <v>974</v>
      </c>
      <c r="E119" s="28" t="s">
        <v>541</v>
      </c>
      <c r="F119" s="87">
        <v>87612</v>
      </c>
      <c r="G119" s="29">
        <v>120.72</v>
      </c>
      <c r="H119" s="29" t="s">
        <v>817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44799</v>
      </c>
      <c r="B120" s="29" t="s">
        <v>1199</v>
      </c>
      <c r="C120" s="28" t="s">
        <v>1200</v>
      </c>
      <c r="D120" s="28" t="s">
        <v>1143</v>
      </c>
      <c r="E120" s="28" t="s">
        <v>541</v>
      </c>
      <c r="F120" s="87">
        <v>36000</v>
      </c>
      <c r="G120" s="29">
        <v>41</v>
      </c>
      <c r="H120" s="29" t="s">
        <v>817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44799</v>
      </c>
      <c r="B121" s="29" t="s">
        <v>1199</v>
      </c>
      <c r="C121" s="28" t="s">
        <v>1200</v>
      </c>
      <c r="D121" s="28" t="s">
        <v>1095</v>
      </c>
      <c r="E121" s="28" t="s">
        <v>541</v>
      </c>
      <c r="F121" s="87">
        <v>12000</v>
      </c>
      <c r="G121" s="29">
        <v>44.65</v>
      </c>
      <c r="H121" s="29" t="s">
        <v>817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516"/>
  <sheetViews>
    <sheetView zoomScale="85" zoomScaleNormal="85" workbookViewId="0">
      <selection activeCell="M22" sqref="M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28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44802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4" t="s">
        <v>542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5" t="s">
        <v>16</v>
      </c>
      <c r="B9" s="96" t="s">
        <v>532</v>
      </c>
      <c r="C9" s="96"/>
      <c r="D9" s="97" t="s">
        <v>543</v>
      </c>
      <c r="E9" s="96" t="s">
        <v>544</v>
      </c>
      <c r="F9" s="96" t="s">
        <v>545</v>
      </c>
      <c r="G9" s="96" t="s">
        <v>546</v>
      </c>
      <c r="H9" s="96" t="s">
        <v>547</v>
      </c>
      <c r="I9" s="96" t="s">
        <v>548</v>
      </c>
      <c r="J9" s="95" t="s">
        <v>549</v>
      </c>
      <c r="K9" s="96" t="s">
        <v>550</v>
      </c>
      <c r="L9" s="98" t="s">
        <v>551</v>
      </c>
      <c r="M9" s="98" t="s">
        <v>552</v>
      </c>
      <c r="N9" s="96" t="s">
        <v>553</v>
      </c>
      <c r="O9" s="97" t="s">
        <v>554</v>
      </c>
      <c r="P9" s="96" t="s">
        <v>785</v>
      </c>
      <c r="Q9" s="1"/>
      <c r="R9" s="6"/>
      <c r="S9" s="1"/>
      <c r="T9" s="1"/>
      <c r="U9" s="1"/>
      <c r="V9" s="1"/>
      <c r="W9" s="1"/>
      <c r="X9" s="1"/>
    </row>
    <row r="10" spans="1:56" s="220" customFormat="1" ht="13.9" customHeight="1">
      <c r="A10" s="301">
        <v>1</v>
      </c>
      <c r="B10" s="300">
        <v>44700</v>
      </c>
      <c r="C10" s="390"/>
      <c r="D10" s="391" t="s">
        <v>75</v>
      </c>
      <c r="E10" s="392" t="s">
        <v>827</v>
      </c>
      <c r="F10" s="301">
        <v>678</v>
      </c>
      <c r="G10" s="301">
        <v>635</v>
      </c>
      <c r="H10" s="301">
        <v>719</v>
      </c>
      <c r="I10" s="393" t="s">
        <v>831</v>
      </c>
      <c r="J10" s="329" t="s">
        <v>940</v>
      </c>
      <c r="K10" s="329">
        <f t="shared" ref="K10" si="0">H10-F10</f>
        <v>41</v>
      </c>
      <c r="L10" s="330">
        <f t="shared" ref="L10" si="1">(F10*-0.7)/100</f>
        <v>-4.7459999999999996</v>
      </c>
      <c r="M10" s="331">
        <f t="shared" ref="M10" si="2">(K10+L10)/F10</f>
        <v>5.3471976401179941E-2</v>
      </c>
      <c r="N10" s="304" t="s">
        <v>555</v>
      </c>
      <c r="O10" s="324">
        <v>44784</v>
      </c>
      <c r="P10" s="304"/>
      <c r="Q10" s="219"/>
      <c r="R10" s="219" t="s">
        <v>556</v>
      </c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</row>
    <row r="11" spans="1:56" s="220" customFormat="1" ht="13.9" customHeight="1">
      <c r="A11" s="323">
        <v>2</v>
      </c>
      <c r="B11" s="349">
        <v>44748</v>
      </c>
      <c r="C11" s="350"/>
      <c r="D11" s="351" t="s">
        <v>464</v>
      </c>
      <c r="E11" s="352" t="s">
        <v>827</v>
      </c>
      <c r="F11" s="323">
        <v>121.4</v>
      </c>
      <c r="G11" s="323">
        <v>113.4</v>
      </c>
      <c r="H11" s="323">
        <v>128.5</v>
      </c>
      <c r="I11" s="353" t="s">
        <v>875</v>
      </c>
      <c r="J11" s="329" t="s">
        <v>889</v>
      </c>
      <c r="K11" s="329">
        <f t="shared" ref="K11:K12" si="3">H11-F11</f>
        <v>7.0999999999999943</v>
      </c>
      <c r="L11" s="330">
        <f t="shared" ref="L11:L12" si="4">(F11*-0.7)/100</f>
        <v>-0.8498</v>
      </c>
      <c r="M11" s="331">
        <f t="shared" ref="M11:M12" si="5">(K11+L11)/F11</f>
        <v>5.1484349258649045E-2</v>
      </c>
      <c r="N11" s="304" t="s">
        <v>555</v>
      </c>
      <c r="O11" s="324">
        <v>44774</v>
      </c>
      <c r="P11" s="304"/>
      <c r="Q11" s="219"/>
      <c r="R11" s="219" t="s">
        <v>556</v>
      </c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</row>
    <row r="12" spans="1:56" s="220" customFormat="1" ht="13.9" customHeight="1">
      <c r="A12" s="301">
        <v>3</v>
      </c>
      <c r="B12" s="300">
        <v>44755</v>
      </c>
      <c r="C12" s="390"/>
      <c r="D12" s="391" t="s">
        <v>135</v>
      </c>
      <c r="E12" s="392" t="s">
        <v>827</v>
      </c>
      <c r="F12" s="301">
        <v>68.099999999999994</v>
      </c>
      <c r="G12" s="301">
        <v>64.599999999999994</v>
      </c>
      <c r="H12" s="301">
        <v>72.2</v>
      </c>
      <c r="I12" s="393" t="s">
        <v>946</v>
      </c>
      <c r="J12" s="329" t="s">
        <v>955</v>
      </c>
      <c r="K12" s="329">
        <f t="shared" si="3"/>
        <v>4.1000000000000085</v>
      </c>
      <c r="L12" s="330">
        <f t="shared" si="4"/>
        <v>-0.47669999999999996</v>
      </c>
      <c r="M12" s="331">
        <f t="shared" si="5"/>
        <v>5.3205580029368704E-2</v>
      </c>
      <c r="N12" s="304" t="s">
        <v>555</v>
      </c>
      <c r="O12" s="324">
        <v>44789</v>
      </c>
      <c r="P12" s="304"/>
      <c r="Q12" s="219"/>
      <c r="R12" s="219" t="s">
        <v>556</v>
      </c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</row>
    <row r="13" spans="1:56" s="220" customFormat="1" ht="13.9" customHeight="1">
      <c r="A13" s="323">
        <v>4</v>
      </c>
      <c r="B13" s="349">
        <v>44768</v>
      </c>
      <c r="C13" s="350"/>
      <c r="D13" s="351" t="s">
        <v>502</v>
      </c>
      <c r="E13" s="352" t="s">
        <v>557</v>
      </c>
      <c r="F13" s="323">
        <v>1030</v>
      </c>
      <c r="G13" s="323">
        <v>970</v>
      </c>
      <c r="H13" s="323">
        <v>1094</v>
      </c>
      <c r="I13" s="353" t="s">
        <v>834</v>
      </c>
      <c r="J13" s="329" t="s">
        <v>925</v>
      </c>
      <c r="K13" s="329">
        <f t="shared" ref="K13" si="6">H13-F13</f>
        <v>64</v>
      </c>
      <c r="L13" s="330">
        <f t="shared" ref="L13" si="7">(F13*-0.7)/100</f>
        <v>-7.21</v>
      </c>
      <c r="M13" s="331">
        <f t="shared" ref="M13" si="8">(K13+L13)/F13</f>
        <v>5.5135922330097085E-2</v>
      </c>
      <c r="N13" s="304" t="s">
        <v>555</v>
      </c>
      <c r="O13" s="324">
        <v>44778</v>
      </c>
      <c r="P13" s="304"/>
      <c r="Q13" s="219"/>
      <c r="R13" s="219" t="s">
        <v>556</v>
      </c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</row>
    <row r="14" spans="1:56" s="259" customFormat="1" ht="13.9" customHeight="1">
      <c r="A14" s="394">
        <v>5</v>
      </c>
      <c r="B14" s="395">
        <v>44770</v>
      </c>
      <c r="C14" s="396"/>
      <c r="D14" s="397" t="s">
        <v>826</v>
      </c>
      <c r="E14" s="398" t="s">
        <v>557</v>
      </c>
      <c r="F14" s="394">
        <v>350</v>
      </c>
      <c r="G14" s="394">
        <v>329</v>
      </c>
      <c r="H14" s="394">
        <v>370</v>
      </c>
      <c r="I14" s="399" t="s">
        <v>878</v>
      </c>
      <c r="J14" s="400" t="s">
        <v>832</v>
      </c>
      <c r="K14" s="400">
        <f t="shared" ref="K14" si="9">H14-F14</f>
        <v>20</v>
      </c>
      <c r="L14" s="401">
        <f t="shared" ref="L14" si="10">(F14*-0.7)/100</f>
        <v>-2.4499999999999997</v>
      </c>
      <c r="M14" s="402">
        <f t="shared" ref="M14" si="11">(K14+L14)/F14</f>
        <v>5.0142857142857142E-2</v>
      </c>
      <c r="N14" s="403" t="s">
        <v>555</v>
      </c>
      <c r="O14" s="404">
        <v>44784</v>
      </c>
      <c r="P14" s="403"/>
      <c r="Q14" s="219"/>
      <c r="R14" s="219" t="s">
        <v>829</v>
      </c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</row>
    <row r="15" spans="1:56" s="259" customFormat="1" ht="13.9" customHeight="1">
      <c r="A15" s="409">
        <v>6</v>
      </c>
      <c r="B15" s="410">
        <v>44785</v>
      </c>
      <c r="C15" s="411"/>
      <c r="D15" s="412" t="s">
        <v>69</v>
      </c>
      <c r="E15" s="413" t="s">
        <v>557</v>
      </c>
      <c r="F15" s="409">
        <v>1905</v>
      </c>
      <c r="G15" s="409">
        <v>1750</v>
      </c>
      <c r="H15" s="409">
        <v>1982.5</v>
      </c>
      <c r="I15" s="414" t="s">
        <v>951</v>
      </c>
      <c r="J15" s="415" t="s">
        <v>956</v>
      </c>
      <c r="K15" s="415">
        <f t="shared" ref="K15" si="12">H15-F15</f>
        <v>77.5</v>
      </c>
      <c r="L15" s="416">
        <f t="shared" ref="L15" si="13">(F15*-0.7)/100</f>
        <v>-13.335000000000001</v>
      </c>
      <c r="M15" s="417">
        <f t="shared" ref="M15" si="14">(K15+L15)/F15</f>
        <v>3.3682414698162723E-2</v>
      </c>
      <c r="N15" s="418" t="s">
        <v>555</v>
      </c>
      <c r="O15" s="419">
        <v>44789</v>
      </c>
      <c r="P15" s="418"/>
      <c r="Q15" s="219"/>
      <c r="R15" s="219" t="s">
        <v>556</v>
      </c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19"/>
      <c r="AR15" s="219"/>
      <c r="AS15" s="219"/>
      <c r="AT15" s="219"/>
      <c r="AU15" s="219"/>
      <c r="AV15" s="219"/>
      <c r="AW15" s="219"/>
      <c r="AX15" s="219"/>
      <c r="AY15" s="219"/>
      <c r="AZ15" s="219"/>
      <c r="BA15" s="219"/>
      <c r="BB15" s="219"/>
      <c r="BC15" s="219"/>
      <c r="BD15" s="219"/>
    </row>
    <row r="16" spans="1:56" s="259" customFormat="1" ht="13.9" customHeight="1">
      <c r="A16" s="224">
        <v>7</v>
      </c>
      <c r="B16" s="221">
        <v>44792</v>
      </c>
      <c r="C16" s="405"/>
      <c r="D16" s="406" t="s">
        <v>259</v>
      </c>
      <c r="E16" s="407" t="s">
        <v>557</v>
      </c>
      <c r="F16" s="224" t="s">
        <v>1008</v>
      </c>
      <c r="G16" s="224">
        <v>229</v>
      </c>
      <c r="H16" s="224"/>
      <c r="I16" s="408" t="s">
        <v>1009</v>
      </c>
      <c r="J16" s="255" t="s">
        <v>558</v>
      </c>
      <c r="K16" s="255"/>
      <c r="L16" s="256"/>
      <c r="M16" s="257"/>
      <c r="N16" s="255"/>
      <c r="O16" s="278"/>
      <c r="P16" s="255"/>
      <c r="Q16" s="219"/>
      <c r="R16" s="219" t="s">
        <v>556</v>
      </c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</row>
    <row r="17" spans="1:56" s="259" customFormat="1" ht="13.9" customHeight="1">
      <c r="A17" s="464">
        <v>8</v>
      </c>
      <c r="B17" s="465">
        <v>44795</v>
      </c>
      <c r="C17" s="466"/>
      <c r="D17" s="467" t="s">
        <v>519</v>
      </c>
      <c r="E17" s="468" t="s">
        <v>557</v>
      </c>
      <c r="F17" s="464">
        <v>327.5</v>
      </c>
      <c r="G17" s="464">
        <v>298</v>
      </c>
      <c r="H17" s="464">
        <v>344.5</v>
      </c>
      <c r="I17" s="469" t="s">
        <v>1015</v>
      </c>
      <c r="J17" s="453" t="s">
        <v>1074</v>
      </c>
      <c r="K17" s="453">
        <f t="shared" ref="K17" si="15">H17-F17</f>
        <v>17</v>
      </c>
      <c r="L17" s="454">
        <f t="shared" ref="L17" si="16">(F17*-0.7)/100</f>
        <v>-2.2924999999999995</v>
      </c>
      <c r="M17" s="455">
        <f t="shared" ref="M17" si="17">(K17+L17)/F17</f>
        <v>4.4908396946564885E-2</v>
      </c>
      <c r="N17" s="453" t="s">
        <v>555</v>
      </c>
      <c r="O17" s="456">
        <v>44798</v>
      </c>
      <c r="P17" s="453"/>
      <c r="Q17" s="219"/>
      <c r="R17" s="219" t="s">
        <v>556</v>
      </c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19"/>
      <c r="AR17" s="219"/>
      <c r="AS17" s="219"/>
      <c r="AT17" s="219"/>
      <c r="AU17" s="219"/>
      <c r="AV17" s="219"/>
      <c r="AW17" s="219"/>
      <c r="AX17" s="219"/>
      <c r="AY17" s="219"/>
      <c r="AZ17" s="219"/>
      <c r="BA17" s="219"/>
      <c r="BB17" s="219"/>
      <c r="BC17" s="219"/>
      <c r="BD17" s="219"/>
    </row>
    <row r="18" spans="1:56" s="259" customFormat="1" ht="13.9" customHeight="1">
      <c r="A18" s="361">
        <v>9</v>
      </c>
      <c r="B18" s="362">
        <v>44795</v>
      </c>
      <c r="C18" s="319"/>
      <c r="D18" s="320" t="s">
        <v>1016</v>
      </c>
      <c r="E18" s="321" t="s">
        <v>557</v>
      </c>
      <c r="F18" s="361" t="s">
        <v>1017</v>
      </c>
      <c r="G18" s="361">
        <v>2480</v>
      </c>
      <c r="H18" s="361"/>
      <c r="I18" s="322" t="s">
        <v>1018</v>
      </c>
      <c r="J18" s="436" t="s">
        <v>558</v>
      </c>
      <c r="K18" s="436"/>
      <c r="L18" s="313"/>
      <c r="M18" s="314"/>
      <c r="N18" s="436"/>
      <c r="O18" s="315"/>
      <c r="P18" s="436"/>
      <c r="Q18" s="219"/>
      <c r="R18" s="219" t="s">
        <v>556</v>
      </c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</row>
    <row r="19" spans="1:56" s="259" customFormat="1" ht="13.9" customHeight="1">
      <c r="A19" s="409">
        <v>10</v>
      </c>
      <c r="B19" s="410">
        <v>44796</v>
      </c>
      <c r="C19" s="411"/>
      <c r="D19" s="412" t="s">
        <v>129</v>
      </c>
      <c r="E19" s="413" t="s">
        <v>557</v>
      </c>
      <c r="F19" s="409">
        <v>405</v>
      </c>
      <c r="G19" s="409">
        <v>375</v>
      </c>
      <c r="H19" s="409">
        <v>424</v>
      </c>
      <c r="I19" s="414" t="s">
        <v>1033</v>
      </c>
      <c r="J19" s="453" t="s">
        <v>1046</v>
      </c>
      <c r="K19" s="453">
        <f t="shared" ref="K19" si="18">H19-F19</f>
        <v>19</v>
      </c>
      <c r="L19" s="454">
        <f t="shared" ref="L19" si="19">(F19*-0.7)/100</f>
        <v>-2.835</v>
      </c>
      <c r="M19" s="455">
        <f t="shared" ref="M19" si="20">(K19+L19)/F19</f>
        <v>3.9913580246913577E-2</v>
      </c>
      <c r="N19" s="453" t="s">
        <v>555</v>
      </c>
      <c r="O19" s="456">
        <v>44797</v>
      </c>
      <c r="P19" s="453"/>
      <c r="Q19" s="219"/>
      <c r="R19" s="219" t="s">
        <v>556</v>
      </c>
      <c r="S19" s="219"/>
      <c r="T19" s="219"/>
      <c r="U19" s="219"/>
      <c r="V19" s="219"/>
      <c r="W19" s="219"/>
      <c r="X19" s="219"/>
      <c r="Y19" s="219"/>
      <c r="Z19" s="219"/>
      <c r="AA19" s="219"/>
      <c r="AB19" s="219"/>
      <c r="AC19" s="219"/>
      <c r="AD19" s="219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19"/>
      <c r="AV19" s="219"/>
      <c r="AW19" s="219"/>
      <c r="AX19" s="219"/>
      <c r="AY19" s="219"/>
      <c r="AZ19" s="219"/>
      <c r="BA19" s="219"/>
      <c r="BB19" s="219"/>
      <c r="BC19" s="219"/>
      <c r="BD19" s="219"/>
    </row>
    <row r="20" spans="1:56" s="259" customFormat="1" ht="13.9" customHeight="1">
      <c r="A20" s="361"/>
      <c r="B20" s="362"/>
      <c r="C20" s="319"/>
      <c r="D20" s="320"/>
      <c r="E20" s="321"/>
      <c r="F20" s="361"/>
      <c r="G20" s="361"/>
      <c r="H20" s="361"/>
      <c r="I20" s="322"/>
      <c r="J20" s="436"/>
      <c r="K20" s="436"/>
      <c r="L20" s="313"/>
      <c r="M20" s="314"/>
      <c r="N20" s="436"/>
      <c r="O20" s="315"/>
      <c r="P20" s="436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  <c r="AU20" s="219"/>
      <c r="AV20" s="219"/>
      <c r="AW20" s="219"/>
      <c r="AX20" s="219"/>
      <c r="AY20" s="219"/>
      <c r="AZ20" s="219"/>
      <c r="BA20" s="219"/>
      <c r="BB20" s="219"/>
      <c r="BC20" s="219"/>
      <c r="BD20" s="219"/>
    </row>
    <row r="21" spans="1:56" ht="13.9" customHeight="1">
      <c r="A21" s="311"/>
      <c r="B21" s="308"/>
      <c r="C21" s="319"/>
      <c r="D21" s="320"/>
      <c r="E21" s="321"/>
      <c r="F21" s="311"/>
      <c r="G21" s="311"/>
      <c r="H21" s="311"/>
      <c r="I21" s="322"/>
      <c r="J21" s="312"/>
      <c r="K21" s="312"/>
      <c r="L21" s="313"/>
      <c r="M21" s="314"/>
      <c r="N21" s="312"/>
      <c r="O21" s="315"/>
      <c r="P21" s="313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  <c r="AU21" s="219"/>
      <c r="AV21" s="219"/>
      <c r="AW21" s="219"/>
      <c r="AX21" s="219"/>
      <c r="AY21" s="219"/>
      <c r="AZ21" s="219"/>
      <c r="BA21" s="219"/>
      <c r="BB21" s="219"/>
      <c r="BC21" s="219"/>
      <c r="BD21" s="219"/>
    </row>
    <row r="22" spans="1:56" ht="14.25" customHeight="1">
      <c r="A22" s="99"/>
      <c r="B22" s="100"/>
      <c r="C22" s="101"/>
      <c r="D22" s="102"/>
      <c r="E22" s="103"/>
      <c r="F22" s="103"/>
      <c r="H22" s="103"/>
      <c r="I22" s="104"/>
      <c r="J22" s="105"/>
      <c r="K22" s="105"/>
      <c r="L22" s="106"/>
      <c r="M22" s="107"/>
      <c r="N22" s="108"/>
      <c r="O22" s="109"/>
      <c r="P22" s="110"/>
      <c r="Q22" s="219"/>
      <c r="R22" s="219"/>
      <c r="S22" s="219"/>
      <c r="T22" s="219"/>
      <c r="U22" s="219"/>
      <c r="V22" s="219"/>
      <c r="W22" s="219"/>
      <c r="X22" s="219"/>
      <c r="Y22" s="219"/>
      <c r="Z22" s="219"/>
      <c r="AA22" s="219"/>
      <c r="AB22" s="219"/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19"/>
      <c r="AS22" s="219"/>
      <c r="AT22" s="219"/>
      <c r="AU22" s="219"/>
      <c r="AV22" s="219"/>
      <c r="AW22" s="219"/>
      <c r="AX22" s="219"/>
      <c r="AY22" s="219"/>
      <c r="AZ22" s="219"/>
      <c r="BA22" s="219"/>
      <c r="BB22" s="219"/>
      <c r="BC22" s="219"/>
      <c r="BD22" s="219"/>
    </row>
    <row r="23" spans="1:56" ht="14.25" customHeight="1">
      <c r="A23" s="99"/>
      <c r="B23" s="100"/>
      <c r="C23" s="101"/>
      <c r="D23" s="102"/>
      <c r="E23" s="103"/>
      <c r="F23" s="103"/>
      <c r="G23" s="99"/>
      <c r="H23" s="103"/>
      <c r="I23" s="104"/>
      <c r="J23" s="105"/>
      <c r="K23" s="105"/>
      <c r="L23" s="106"/>
      <c r="M23" s="107"/>
      <c r="N23" s="108"/>
      <c r="O23" s="109"/>
      <c r="P23" s="110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11" t="s">
        <v>559</v>
      </c>
      <c r="B24" s="112"/>
      <c r="C24" s="113"/>
      <c r="D24" s="114"/>
      <c r="E24" s="115"/>
      <c r="F24" s="115"/>
      <c r="G24" s="115"/>
      <c r="H24" s="115"/>
      <c r="I24" s="115"/>
      <c r="J24" s="116"/>
      <c r="K24" s="115"/>
      <c r="L24" s="117"/>
      <c r="M24" s="56"/>
      <c r="N24" s="116"/>
      <c r="O24" s="113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18" t="s">
        <v>560</v>
      </c>
      <c r="B25" s="111"/>
      <c r="C25" s="111"/>
      <c r="D25" s="111"/>
      <c r="E25" s="41"/>
      <c r="F25" s="119" t="s">
        <v>561</v>
      </c>
      <c r="G25" s="6"/>
      <c r="H25" s="6"/>
      <c r="I25" s="6"/>
      <c r="J25" s="120"/>
      <c r="K25" s="121"/>
      <c r="L25" s="121"/>
      <c r="M25" s="122"/>
      <c r="N25" s="1"/>
      <c r="O25" s="123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1" t="s">
        <v>562</v>
      </c>
      <c r="B26" s="111"/>
      <c r="C26" s="111"/>
      <c r="D26" s="111" t="s">
        <v>816</v>
      </c>
      <c r="E26" s="6"/>
      <c r="F26" s="119" t="s">
        <v>563</v>
      </c>
      <c r="G26" s="6"/>
      <c r="H26" s="6"/>
      <c r="I26" s="6"/>
      <c r="J26" s="120"/>
      <c r="K26" s="121"/>
      <c r="L26" s="121"/>
      <c r="M26" s="122"/>
      <c r="N26" s="1"/>
      <c r="O26" s="1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1"/>
      <c r="B27" s="111"/>
      <c r="C27" s="111"/>
      <c r="D27" s="111"/>
      <c r="E27" s="6"/>
      <c r="F27" s="6"/>
      <c r="G27" s="6"/>
      <c r="H27" s="6"/>
      <c r="I27" s="6"/>
      <c r="J27" s="124"/>
      <c r="K27" s="121"/>
      <c r="L27" s="121"/>
      <c r="M27" s="6"/>
      <c r="N27" s="125"/>
      <c r="O27" s="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.75" customHeight="1">
      <c r="A28" s="1"/>
      <c r="B28" s="126" t="s">
        <v>564</v>
      </c>
      <c r="C28" s="126"/>
      <c r="D28" s="126"/>
      <c r="E28" s="126"/>
      <c r="F28" s="127"/>
      <c r="G28" s="6"/>
      <c r="H28" s="6"/>
      <c r="I28" s="128"/>
      <c r="J28" s="129"/>
      <c r="K28" s="130"/>
      <c r="L28" s="129"/>
      <c r="M28" s="6"/>
      <c r="N28" s="1"/>
      <c r="O28" s="1"/>
      <c r="P28" s="1"/>
      <c r="R28" s="56"/>
      <c r="S28" s="1"/>
      <c r="T28" s="1"/>
      <c r="U28" s="1"/>
      <c r="V28" s="1"/>
      <c r="W28" s="1"/>
      <c r="X28" s="1"/>
      <c r="Y28" s="1"/>
      <c r="Z28" s="1"/>
    </row>
    <row r="29" spans="1:56" ht="38.25" customHeight="1">
      <c r="A29" s="95" t="s">
        <v>16</v>
      </c>
      <c r="B29" s="96" t="s">
        <v>532</v>
      </c>
      <c r="C29" s="98"/>
      <c r="D29" s="97" t="s">
        <v>543</v>
      </c>
      <c r="E29" s="96" t="s">
        <v>544</v>
      </c>
      <c r="F29" s="96" t="s">
        <v>545</v>
      </c>
      <c r="G29" s="96" t="s">
        <v>565</v>
      </c>
      <c r="H29" s="96" t="s">
        <v>547</v>
      </c>
      <c r="I29" s="96" t="s">
        <v>548</v>
      </c>
      <c r="J29" s="96" t="s">
        <v>549</v>
      </c>
      <c r="K29" s="96" t="s">
        <v>566</v>
      </c>
      <c r="L29" s="132" t="s">
        <v>551</v>
      </c>
      <c r="M29" s="98" t="s">
        <v>552</v>
      </c>
      <c r="N29" s="95" t="s">
        <v>553</v>
      </c>
      <c r="O29" s="261" t="s">
        <v>554</v>
      </c>
      <c r="P29" s="243"/>
      <c r="Q29" s="1"/>
      <c r="R29" s="258"/>
      <c r="S29" s="258"/>
      <c r="T29" s="258"/>
      <c r="U29" s="252"/>
      <c r="V29" s="252"/>
      <c r="W29" s="252"/>
      <c r="X29" s="252"/>
      <c r="Y29" s="252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s="327" customFormat="1" ht="15" customHeight="1">
      <c r="A30" s="364">
        <v>1</v>
      </c>
      <c r="B30" s="334">
        <v>44771</v>
      </c>
      <c r="C30" s="365"/>
      <c r="D30" s="366" t="s">
        <v>270</v>
      </c>
      <c r="E30" s="301" t="s">
        <v>557</v>
      </c>
      <c r="F30" s="301">
        <v>2305</v>
      </c>
      <c r="G30" s="301">
        <v>2240</v>
      </c>
      <c r="H30" s="301">
        <v>2368</v>
      </c>
      <c r="I30" s="301" t="s">
        <v>888</v>
      </c>
      <c r="J30" s="329" t="s">
        <v>896</v>
      </c>
      <c r="K30" s="329">
        <f t="shared" ref="K30" si="21">H30-F30</f>
        <v>63</v>
      </c>
      <c r="L30" s="330">
        <f t="shared" ref="L30" si="22">(F30*-0.7)/100</f>
        <v>-16.135000000000002</v>
      </c>
      <c r="M30" s="331">
        <f t="shared" ref="M30" si="23">(K30+L30)/F30</f>
        <v>2.0331887201735354E-2</v>
      </c>
      <c r="N30" s="304" t="s">
        <v>555</v>
      </c>
      <c r="O30" s="324">
        <v>44775</v>
      </c>
      <c r="P30" s="243"/>
      <c r="Q30" s="259"/>
      <c r="R30" s="260" t="s">
        <v>556</v>
      </c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316"/>
      <c r="AJ30" s="317"/>
      <c r="AK30" s="326"/>
      <c r="AL30" s="326"/>
    </row>
    <row r="31" spans="1:56" s="327" customFormat="1" ht="15" customHeight="1">
      <c r="A31" s="367">
        <v>2</v>
      </c>
      <c r="B31" s="328">
        <v>44775</v>
      </c>
      <c r="C31" s="368"/>
      <c r="D31" s="369" t="s">
        <v>464</v>
      </c>
      <c r="E31" s="323" t="s">
        <v>557</v>
      </c>
      <c r="F31" s="323">
        <v>128</v>
      </c>
      <c r="G31" s="323">
        <v>123</v>
      </c>
      <c r="H31" s="323">
        <v>131.25</v>
      </c>
      <c r="I31" s="323" t="s">
        <v>895</v>
      </c>
      <c r="J31" s="329" t="s">
        <v>897</v>
      </c>
      <c r="K31" s="329">
        <f t="shared" ref="K31" si="24">H31-F31</f>
        <v>3.25</v>
      </c>
      <c r="L31" s="330">
        <f>(F31*-0.07)/100</f>
        <v>-8.9600000000000013E-2</v>
      </c>
      <c r="M31" s="331">
        <f t="shared" ref="M31" si="25">(K31+L31)/F31</f>
        <v>2.4690625000000001E-2</v>
      </c>
      <c r="N31" s="304" t="s">
        <v>555</v>
      </c>
      <c r="O31" s="324">
        <v>44775</v>
      </c>
      <c r="P31" s="243"/>
      <c r="Q31" s="259"/>
      <c r="R31" s="260" t="s">
        <v>556</v>
      </c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316"/>
      <c r="AJ31" s="317"/>
      <c r="AK31" s="326"/>
      <c r="AL31" s="326"/>
    </row>
    <row r="32" spans="1:56" s="327" customFormat="1" ht="15" customHeight="1">
      <c r="A32" s="374">
        <v>3</v>
      </c>
      <c r="B32" s="335">
        <v>44775</v>
      </c>
      <c r="C32" s="375"/>
      <c r="D32" s="376" t="s">
        <v>899</v>
      </c>
      <c r="E32" s="371" t="s">
        <v>557</v>
      </c>
      <c r="F32" s="371">
        <v>2405</v>
      </c>
      <c r="G32" s="371">
        <v>2330</v>
      </c>
      <c r="H32" s="371">
        <v>2330</v>
      </c>
      <c r="I32" s="371" t="s">
        <v>898</v>
      </c>
      <c r="J32" s="377" t="s">
        <v>912</v>
      </c>
      <c r="K32" s="377">
        <f t="shared" ref="K32:K33" si="26">H32-F32</f>
        <v>-75</v>
      </c>
      <c r="L32" s="378">
        <f>(F32*-0.07)/100</f>
        <v>-1.6835000000000002</v>
      </c>
      <c r="M32" s="379">
        <f t="shared" ref="M32:M33" si="27">(K32+L32)/F32</f>
        <v>-3.1885031185031186E-2</v>
      </c>
      <c r="N32" s="338" t="s">
        <v>567</v>
      </c>
      <c r="O32" s="380">
        <v>44777</v>
      </c>
      <c r="P32" s="243"/>
      <c r="Q32" s="259"/>
      <c r="R32" s="260" t="s">
        <v>829</v>
      </c>
      <c r="S32" s="219"/>
      <c r="T32" s="219"/>
      <c r="U32" s="219"/>
      <c r="V32" s="219"/>
      <c r="W32" s="219"/>
      <c r="X32" s="219"/>
      <c r="Y32" s="219"/>
      <c r="Z32" s="219"/>
      <c r="AA32" s="219"/>
      <c r="AB32" s="219"/>
      <c r="AC32" s="219"/>
      <c r="AD32" s="219"/>
      <c r="AE32" s="219"/>
      <c r="AF32" s="219"/>
      <c r="AG32" s="219"/>
      <c r="AH32" s="219"/>
      <c r="AI32" s="316"/>
      <c r="AJ32" s="317"/>
      <c r="AK32" s="326"/>
      <c r="AL32" s="326"/>
    </row>
    <row r="33" spans="1:38" s="327" customFormat="1" ht="15" customHeight="1">
      <c r="A33" s="367">
        <v>4</v>
      </c>
      <c r="B33" s="328">
        <v>44775</v>
      </c>
      <c r="C33" s="368"/>
      <c r="D33" s="369" t="s">
        <v>117</v>
      </c>
      <c r="E33" s="323" t="s">
        <v>557</v>
      </c>
      <c r="F33" s="323">
        <v>536.5</v>
      </c>
      <c r="G33" s="323">
        <v>519</v>
      </c>
      <c r="H33" s="323">
        <v>548</v>
      </c>
      <c r="I33" s="323" t="s">
        <v>900</v>
      </c>
      <c r="J33" s="329" t="s">
        <v>957</v>
      </c>
      <c r="K33" s="329">
        <f t="shared" si="26"/>
        <v>11.5</v>
      </c>
      <c r="L33" s="330">
        <f t="shared" ref="L33" si="28">(F33*-0.7)/100</f>
        <v>-3.7554999999999996</v>
      </c>
      <c r="M33" s="331">
        <f t="shared" si="27"/>
        <v>1.4435228331780056E-2</v>
      </c>
      <c r="N33" s="304" t="s">
        <v>555</v>
      </c>
      <c r="O33" s="324">
        <v>44789</v>
      </c>
      <c r="P33" s="243"/>
      <c r="Q33" s="259"/>
      <c r="R33" s="260" t="s">
        <v>556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316"/>
      <c r="AJ33" s="317"/>
      <c r="AK33" s="326"/>
      <c r="AL33" s="326"/>
    </row>
    <row r="34" spans="1:38" s="327" customFormat="1" ht="15" customHeight="1">
      <c r="A34" s="367">
        <v>5</v>
      </c>
      <c r="B34" s="328">
        <v>44778</v>
      </c>
      <c r="C34" s="368"/>
      <c r="D34" s="369" t="s">
        <v>66</v>
      </c>
      <c r="E34" s="323" t="s">
        <v>557</v>
      </c>
      <c r="F34" s="323">
        <v>2145</v>
      </c>
      <c r="G34" s="323">
        <v>2070</v>
      </c>
      <c r="H34" s="323">
        <v>2192.5</v>
      </c>
      <c r="I34" s="323" t="s">
        <v>924</v>
      </c>
      <c r="J34" s="329" t="s">
        <v>709</v>
      </c>
      <c r="K34" s="329">
        <f t="shared" ref="K34" si="29">H34-F34</f>
        <v>47.5</v>
      </c>
      <c r="L34" s="330">
        <f t="shared" ref="L34" si="30">(F34*-0.7)/100</f>
        <v>-15.015000000000001</v>
      </c>
      <c r="M34" s="331">
        <f t="shared" ref="M34" si="31">(K34+L34)/F34</f>
        <v>1.5144522144522145E-2</v>
      </c>
      <c r="N34" s="304" t="s">
        <v>555</v>
      </c>
      <c r="O34" s="324">
        <v>44785</v>
      </c>
      <c r="P34" s="243"/>
      <c r="Q34" s="259"/>
      <c r="R34" s="260" t="s">
        <v>556</v>
      </c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316"/>
      <c r="AJ34" s="317"/>
      <c r="AK34" s="326"/>
      <c r="AL34" s="326"/>
    </row>
    <row r="35" spans="1:38" s="327" customFormat="1" ht="15" customHeight="1">
      <c r="A35" s="367">
        <v>6</v>
      </c>
      <c r="B35" s="328">
        <v>44781</v>
      </c>
      <c r="C35" s="368"/>
      <c r="D35" s="369" t="s">
        <v>926</v>
      </c>
      <c r="E35" s="323" t="s">
        <v>557</v>
      </c>
      <c r="F35" s="323">
        <v>825</v>
      </c>
      <c r="G35" s="323">
        <v>799</v>
      </c>
      <c r="H35" s="323">
        <v>834.5</v>
      </c>
      <c r="I35" s="323" t="s">
        <v>927</v>
      </c>
      <c r="J35" s="329" t="s">
        <v>928</v>
      </c>
      <c r="K35" s="329">
        <f t="shared" ref="K35:K37" si="32">H35-F35</f>
        <v>9.5</v>
      </c>
      <c r="L35" s="330">
        <f>(F35*-0.07)/100</f>
        <v>-0.57750000000000012</v>
      </c>
      <c r="M35" s="331">
        <f t="shared" ref="M35:M37" si="33">(K35+L35)/F35</f>
        <v>1.0815151515151514E-2</v>
      </c>
      <c r="N35" s="304" t="s">
        <v>555</v>
      </c>
      <c r="O35" s="324">
        <v>44781</v>
      </c>
      <c r="P35" s="243"/>
      <c r="Q35" s="259"/>
      <c r="R35" s="260" t="s">
        <v>556</v>
      </c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316"/>
      <c r="AJ35" s="317"/>
      <c r="AK35" s="326"/>
      <c r="AL35" s="326"/>
    </row>
    <row r="36" spans="1:38" s="327" customFormat="1" ht="15" customHeight="1">
      <c r="A36" s="367">
        <v>7</v>
      </c>
      <c r="B36" s="328">
        <v>44784</v>
      </c>
      <c r="C36" s="368"/>
      <c r="D36" s="369" t="s">
        <v>111</v>
      </c>
      <c r="E36" s="323" t="s">
        <v>557</v>
      </c>
      <c r="F36" s="323">
        <v>465</v>
      </c>
      <c r="G36" s="323">
        <v>452</v>
      </c>
      <c r="H36" s="323">
        <v>477.5</v>
      </c>
      <c r="I36" s="323" t="s">
        <v>944</v>
      </c>
      <c r="J36" s="329" t="s">
        <v>949</v>
      </c>
      <c r="K36" s="329">
        <f t="shared" si="32"/>
        <v>12.5</v>
      </c>
      <c r="L36" s="330">
        <f t="shared" ref="L36:L37" si="34">(F36*-0.7)/100</f>
        <v>-3.2549999999999999</v>
      </c>
      <c r="M36" s="331">
        <f t="shared" si="33"/>
        <v>1.9881720430107528E-2</v>
      </c>
      <c r="N36" s="304" t="s">
        <v>555</v>
      </c>
      <c r="O36" s="324">
        <v>44785</v>
      </c>
      <c r="P36" s="243"/>
      <c r="Q36" s="259"/>
      <c r="R36" s="260" t="s">
        <v>556</v>
      </c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316"/>
      <c r="AJ36" s="317"/>
      <c r="AK36" s="326"/>
      <c r="AL36" s="326"/>
    </row>
    <row r="37" spans="1:38" s="327" customFormat="1" ht="15" customHeight="1">
      <c r="A37" s="367">
        <v>8</v>
      </c>
      <c r="B37" s="328">
        <v>44785</v>
      </c>
      <c r="C37" s="368"/>
      <c r="D37" s="369" t="s">
        <v>947</v>
      </c>
      <c r="E37" s="323" t="s">
        <v>557</v>
      </c>
      <c r="F37" s="323">
        <v>948</v>
      </c>
      <c r="G37" s="323">
        <v>920</v>
      </c>
      <c r="H37" s="323">
        <v>974.5</v>
      </c>
      <c r="I37" s="323" t="s">
        <v>948</v>
      </c>
      <c r="J37" s="329" t="s">
        <v>959</v>
      </c>
      <c r="K37" s="329">
        <f t="shared" si="32"/>
        <v>26.5</v>
      </c>
      <c r="L37" s="330">
        <f t="shared" si="34"/>
        <v>-6.6359999999999992</v>
      </c>
      <c r="M37" s="331">
        <f t="shared" si="33"/>
        <v>2.0953586497890295E-2</v>
      </c>
      <c r="N37" s="304" t="s">
        <v>555</v>
      </c>
      <c r="O37" s="324">
        <v>44789</v>
      </c>
      <c r="P37" s="243"/>
      <c r="Q37" s="259"/>
      <c r="R37" s="260" t="s">
        <v>829</v>
      </c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316"/>
      <c r="AJ37" s="317"/>
      <c r="AK37" s="326"/>
      <c r="AL37" s="326"/>
    </row>
    <row r="38" spans="1:38" s="327" customFormat="1" ht="15" customHeight="1">
      <c r="A38" s="367">
        <v>9</v>
      </c>
      <c r="B38" s="328">
        <v>44785</v>
      </c>
      <c r="C38" s="368"/>
      <c r="D38" s="369" t="s">
        <v>353</v>
      </c>
      <c r="E38" s="323" t="s">
        <v>557</v>
      </c>
      <c r="F38" s="323">
        <v>142.5</v>
      </c>
      <c r="G38" s="323">
        <v>138.5</v>
      </c>
      <c r="H38" s="323">
        <v>146.75</v>
      </c>
      <c r="I38" s="323" t="s">
        <v>954</v>
      </c>
      <c r="J38" s="329" t="s">
        <v>957</v>
      </c>
      <c r="K38" s="329">
        <f t="shared" ref="K38:K41" si="35">H38-F38</f>
        <v>4.25</v>
      </c>
      <c r="L38" s="330">
        <f t="shared" ref="L38" si="36">(F38*-0.7)/100</f>
        <v>-0.99750000000000005</v>
      </c>
      <c r="M38" s="331">
        <f t="shared" ref="M38:M41" si="37">(K38+L38)/F38</f>
        <v>2.2824561403508772E-2</v>
      </c>
      <c r="N38" s="304" t="s">
        <v>555</v>
      </c>
      <c r="O38" s="324">
        <v>44789</v>
      </c>
      <c r="P38" s="243"/>
      <c r="Q38" s="259"/>
      <c r="R38" s="260" t="s">
        <v>556</v>
      </c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316"/>
      <c r="AJ38" s="317"/>
      <c r="AK38" s="326"/>
      <c r="AL38" s="326"/>
    </row>
    <row r="39" spans="1:38" s="327" customFormat="1" ht="15" customHeight="1">
      <c r="A39" s="367">
        <v>10</v>
      </c>
      <c r="B39" s="328">
        <v>44790</v>
      </c>
      <c r="C39" s="368"/>
      <c r="D39" s="369" t="s">
        <v>985</v>
      </c>
      <c r="E39" s="323" t="s">
        <v>557</v>
      </c>
      <c r="F39" s="323">
        <v>1955</v>
      </c>
      <c r="G39" s="323">
        <v>1895</v>
      </c>
      <c r="H39" s="323">
        <v>2005</v>
      </c>
      <c r="I39" s="323" t="s">
        <v>986</v>
      </c>
      <c r="J39" s="329" t="s">
        <v>879</v>
      </c>
      <c r="K39" s="329">
        <f t="shared" si="35"/>
        <v>50</v>
      </c>
      <c r="L39" s="330">
        <f>(F39*-0.07)/100</f>
        <v>-1.3685000000000003</v>
      </c>
      <c r="M39" s="331">
        <f t="shared" si="37"/>
        <v>2.4875447570332481E-2</v>
      </c>
      <c r="N39" s="304" t="s">
        <v>555</v>
      </c>
      <c r="O39" s="324">
        <v>44790</v>
      </c>
      <c r="P39" s="243"/>
      <c r="Q39" s="259"/>
      <c r="R39" s="260" t="s">
        <v>556</v>
      </c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316"/>
      <c r="AJ39" s="317"/>
      <c r="AK39" s="326"/>
      <c r="AL39" s="326"/>
    </row>
    <row r="40" spans="1:38" s="327" customFormat="1" ht="15" customHeight="1">
      <c r="A40" s="374">
        <v>11</v>
      </c>
      <c r="B40" s="335">
        <v>44791</v>
      </c>
      <c r="C40" s="375"/>
      <c r="D40" s="376" t="s">
        <v>324</v>
      </c>
      <c r="E40" s="443" t="s">
        <v>557</v>
      </c>
      <c r="F40" s="443">
        <v>830</v>
      </c>
      <c r="G40" s="443">
        <v>810</v>
      </c>
      <c r="H40" s="443">
        <v>810</v>
      </c>
      <c r="I40" s="443" t="s">
        <v>1003</v>
      </c>
      <c r="J40" s="377" t="s">
        <v>987</v>
      </c>
      <c r="K40" s="377">
        <f t="shared" si="35"/>
        <v>-20</v>
      </c>
      <c r="L40" s="378">
        <f>(F40*-0.7)/100</f>
        <v>-5.81</v>
      </c>
      <c r="M40" s="379">
        <f t="shared" si="37"/>
        <v>-3.1096385542168672E-2</v>
      </c>
      <c r="N40" s="338" t="s">
        <v>567</v>
      </c>
      <c r="O40" s="380">
        <v>44795</v>
      </c>
      <c r="P40" s="243"/>
      <c r="Q40" s="259"/>
      <c r="R40" s="260" t="s">
        <v>556</v>
      </c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19"/>
      <c r="AH40" s="219"/>
      <c r="AI40" s="316"/>
      <c r="AJ40" s="317"/>
      <c r="AK40" s="326"/>
      <c r="AL40" s="326"/>
    </row>
    <row r="41" spans="1:38" s="327" customFormat="1" ht="15" customHeight="1">
      <c r="A41" s="374">
        <v>12</v>
      </c>
      <c r="B41" s="335">
        <v>44791</v>
      </c>
      <c r="C41" s="375"/>
      <c r="D41" s="376" t="s">
        <v>985</v>
      </c>
      <c r="E41" s="443" t="s">
        <v>557</v>
      </c>
      <c r="F41" s="443">
        <v>1940</v>
      </c>
      <c r="G41" s="443">
        <v>1880</v>
      </c>
      <c r="H41" s="443">
        <v>1880</v>
      </c>
      <c r="I41" s="443" t="s">
        <v>1004</v>
      </c>
      <c r="J41" s="377" t="s">
        <v>1022</v>
      </c>
      <c r="K41" s="377">
        <f t="shared" si="35"/>
        <v>-60</v>
      </c>
      <c r="L41" s="378">
        <f>(F41*-0.7)/100</f>
        <v>-13.58</v>
      </c>
      <c r="M41" s="379">
        <f t="shared" si="37"/>
        <v>-3.7927835051546392E-2</v>
      </c>
      <c r="N41" s="338" t="s">
        <v>567</v>
      </c>
      <c r="O41" s="380">
        <v>44795</v>
      </c>
      <c r="P41" s="243"/>
      <c r="Q41" s="259"/>
      <c r="R41" s="260" t="s">
        <v>556</v>
      </c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19"/>
      <c r="AH41" s="219"/>
      <c r="AI41" s="316"/>
      <c r="AJ41" s="317"/>
      <c r="AK41" s="326"/>
      <c r="AL41" s="326"/>
    </row>
    <row r="42" spans="1:38" s="327" customFormat="1" ht="15" customHeight="1">
      <c r="A42" s="367">
        <v>13</v>
      </c>
      <c r="B42" s="328">
        <v>44791</v>
      </c>
      <c r="C42" s="368"/>
      <c r="D42" s="369" t="s">
        <v>43</v>
      </c>
      <c r="E42" s="323" t="s">
        <v>557</v>
      </c>
      <c r="F42" s="323">
        <v>2307.5</v>
      </c>
      <c r="G42" s="323">
        <v>2240</v>
      </c>
      <c r="H42" s="323">
        <v>2358</v>
      </c>
      <c r="I42" s="323" t="s">
        <v>1005</v>
      </c>
      <c r="J42" s="329" t="s">
        <v>879</v>
      </c>
      <c r="K42" s="329">
        <f t="shared" ref="K42" si="38">H42-F42</f>
        <v>50.5</v>
      </c>
      <c r="L42" s="330">
        <f>(F42*-0.7)/100</f>
        <v>-16.1525</v>
      </c>
      <c r="M42" s="331">
        <f t="shared" ref="M42" si="39">(K42+L42)/F42</f>
        <v>1.4885157096424701E-2</v>
      </c>
      <c r="N42" s="304" t="s">
        <v>555</v>
      </c>
      <c r="O42" s="324">
        <v>44795</v>
      </c>
      <c r="P42" s="243"/>
      <c r="Q42" s="259"/>
      <c r="R42" s="260" t="s">
        <v>556</v>
      </c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19"/>
      <c r="AI42" s="316"/>
      <c r="AJ42" s="317"/>
      <c r="AK42" s="326"/>
      <c r="AL42" s="326"/>
    </row>
    <row r="43" spans="1:38" s="327" customFormat="1" ht="15" customHeight="1">
      <c r="A43" s="367">
        <v>14</v>
      </c>
      <c r="B43" s="328">
        <v>44795</v>
      </c>
      <c r="C43" s="368"/>
      <c r="D43" s="369" t="s">
        <v>177</v>
      </c>
      <c r="E43" s="323" t="s">
        <v>872</v>
      </c>
      <c r="F43" s="323">
        <v>3420</v>
      </c>
      <c r="G43" s="323">
        <v>3525</v>
      </c>
      <c r="H43" s="323">
        <v>3367.5</v>
      </c>
      <c r="I43" s="323" t="s">
        <v>1012</v>
      </c>
      <c r="J43" s="329" t="s">
        <v>1013</v>
      </c>
      <c r="K43" s="329">
        <f>F43-H43</f>
        <v>52.5</v>
      </c>
      <c r="L43" s="330">
        <f>(F43*-0.07)/100</f>
        <v>-2.3940000000000001</v>
      </c>
      <c r="M43" s="331">
        <f t="shared" ref="M43" si="40">(K43+L43)/F43</f>
        <v>1.4650877192982456E-2</v>
      </c>
      <c r="N43" s="304" t="s">
        <v>555</v>
      </c>
      <c r="O43" s="324">
        <v>44795</v>
      </c>
      <c r="P43" s="243"/>
      <c r="Q43" s="259"/>
      <c r="R43" s="260" t="s">
        <v>556</v>
      </c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19"/>
      <c r="AH43" s="219"/>
      <c r="AI43" s="316"/>
      <c r="AJ43" s="317"/>
      <c r="AK43" s="326"/>
      <c r="AL43" s="326"/>
    </row>
    <row r="44" spans="1:38" s="327" customFormat="1" ht="15" customHeight="1">
      <c r="A44" s="367">
        <v>15</v>
      </c>
      <c r="B44" s="328">
        <v>44796</v>
      </c>
      <c r="C44" s="368"/>
      <c r="D44" s="369" t="s">
        <v>177</v>
      </c>
      <c r="E44" s="323" t="s">
        <v>872</v>
      </c>
      <c r="F44" s="323">
        <v>3420</v>
      </c>
      <c r="G44" s="323">
        <v>3525</v>
      </c>
      <c r="H44" s="323">
        <v>3365</v>
      </c>
      <c r="I44" s="323" t="s">
        <v>1012</v>
      </c>
      <c r="J44" s="329" t="s">
        <v>693</v>
      </c>
      <c r="K44" s="329">
        <f>F44-H44</f>
        <v>55</v>
      </c>
      <c r="L44" s="330">
        <f>(F44*-0.07)/100</f>
        <v>-2.3940000000000001</v>
      </c>
      <c r="M44" s="331">
        <f t="shared" ref="M44" si="41">(K44+L44)/F44</f>
        <v>1.538187134502924E-2</v>
      </c>
      <c r="N44" s="304" t="s">
        <v>555</v>
      </c>
      <c r="O44" s="324">
        <v>44796</v>
      </c>
      <c r="P44" s="243"/>
      <c r="Q44" s="259"/>
      <c r="R44" s="260" t="s">
        <v>556</v>
      </c>
      <c r="S44" s="219"/>
      <c r="T44" s="219"/>
      <c r="U44" s="219"/>
      <c r="V44" s="219"/>
      <c r="W44" s="219"/>
      <c r="X44" s="219"/>
      <c r="Y44" s="219"/>
      <c r="Z44" s="219"/>
      <c r="AA44" s="219"/>
      <c r="AB44" s="219"/>
      <c r="AC44" s="219"/>
      <c r="AD44" s="219"/>
      <c r="AE44" s="219"/>
      <c r="AF44" s="219"/>
      <c r="AG44" s="219"/>
      <c r="AH44" s="219"/>
      <c r="AI44" s="316"/>
      <c r="AJ44" s="317"/>
      <c r="AK44" s="326"/>
      <c r="AL44" s="326"/>
    </row>
    <row r="45" spans="1:38" s="327" customFormat="1" ht="15" customHeight="1">
      <c r="A45" s="307">
        <v>16</v>
      </c>
      <c r="B45" s="362">
        <v>44796</v>
      </c>
      <c r="C45" s="309"/>
      <c r="D45" s="310" t="s">
        <v>131</v>
      </c>
      <c r="E45" s="361" t="s">
        <v>557</v>
      </c>
      <c r="F45" s="361" t="s">
        <v>1031</v>
      </c>
      <c r="G45" s="361">
        <v>1940</v>
      </c>
      <c r="H45" s="361"/>
      <c r="I45" s="361" t="s">
        <v>1032</v>
      </c>
      <c r="J45" s="255" t="s">
        <v>558</v>
      </c>
      <c r="K45" s="255"/>
      <c r="L45" s="256"/>
      <c r="M45" s="257"/>
      <c r="N45" s="255"/>
      <c r="O45" s="221"/>
      <c r="P45" s="243"/>
      <c r="Q45" s="259"/>
      <c r="R45" s="260" t="s">
        <v>556</v>
      </c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19"/>
      <c r="AE45" s="219"/>
      <c r="AF45" s="219"/>
      <c r="AG45" s="219"/>
      <c r="AH45" s="219"/>
      <c r="AI45" s="316"/>
      <c r="AJ45" s="317"/>
      <c r="AK45" s="326"/>
      <c r="AL45" s="326"/>
    </row>
    <row r="46" spans="1:38" s="327" customFormat="1" ht="15" customHeight="1">
      <c r="A46" s="367">
        <v>17</v>
      </c>
      <c r="B46" s="452">
        <v>44797</v>
      </c>
      <c r="C46" s="368"/>
      <c r="D46" s="369" t="s">
        <v>104</v>
      </c>
      <c r="E46" s="323" t="s">
        <v>557</v>
      </c>
      <c r="F46" s="323">
        <v>373.5</v>
      </c>
      <c r="G46" s="323">
        <v>363</v>
      </c>
      <c r="H46" s="323">
        <v>381.5</v>
      </c>
      <c r="I46" s="323" t="s">
        <v>1047</v>
      </c>
      <c r="J46" s="329" t="s">
        <v>871</v>
      </c>
      <c r="K46" s="329">
        <f t="shared" ref="K46:K47" si="42">H46-F46</f>
        <v>8</v>
      </c>
      <c r="L46" s="330">
        <f t="shared" ref="L46:L47" si="43">(F46*-0.07)/100</f>
        <v>-0.26145000000000002</v>
      </c>
      <c r="M46" s="331">
        <f t="shared" ref="M46:M48" si="44">(K46+L46)/F46</f>
        <v>2.07190093708166E-2</v>
      </c>
      <c r="N46" s="304" t="s">
        <v>555</v>
      </c>
      <c r="O46" s="324">
        <v>44797</v>
      </c>
      <c r="P46" s="243"/>
      <c r="Q46" s="259"/>
      <c r="R46" s="260" t="s">
        <v>556</v>
      </c>
      <c r="S46" s="219"/>
      <c r="T46" s="219"/>
      <c r="U46" s="219"/>
      <c r="V46" s="219"/>
      <c r="W46" s="219"/>
      <c r="X46" s="219"/>
      <c r="Y46" s="219"/>
      <c r="Z46" s="219"/>
      <c r="AA46" s="219"/>
      <c r="AB46" s="219"/>
      <c r="AC46" s="219"/>
      <c r="AD46" s="219"/>
      <c r="AE46" s="219"/>
      <c r="AF46" s="219"/>
      <c r="AG46" s="219"/>
      <c r="AH46" s="219"/>
      <c r="AI46" s="316"/>
      <c r="AJ46" s="317"/>
      <c r="AK46" s="326"/>
      <c r="AL46" s="326"/>
    </row>
    <row r="47" spans="1:38" s="327" customFormat="1" ht="15" customHeight="1">
      <c r="A47" s="367">
        <v>18</v>
      </c>
      <c r="B47" s="452">
        <v>44797</v>
      </c>
      <c r="C47" s="368"/>
      <c r="D47" s="369" t="s">
        <v>826</v>
      </c>
      <c r="E47" s="323" t="s">
        <v>557</v>
      </c>
      <c r="F47" s="323">
        <v>386.5</v>
      </c>
      <c r="G47" s="323">
        <v>374</v>
      </c>
      <c r="H47" s="323">
        <v>393</v>
      </c>
      <c r="I47" s="323" t="s">
        <v>1048</v>
      </c>
      <c r="J47" s="329" t="s">
        <v>1062</v>
      </c>
      <c r="K47" s="329">
        <f t="shared" si="42"/>
        <v>6.5</v>
      </c>
      <c r="L47" s="330">
        <f t="shared" si="43"/>
        <v>-0.27055000000000001</v>
      </c>
      <c r="M47" s="331">
        <f t="shared" si="44"/>
        <v>1.6117593790426907E-2</v>
      </c>
      <c r="N47" s="304" t="s">
        <v>555</v>
      </c>
      <c r="O47" s="324">
        <v>44797</v>
      </c>
      <c r="P47" s="243"/>
      <c r="Q47" s="259"/>
      <c r="R47" s="260" t="s">
        <v>829</v>
      </c>
      <c r="S47" s="219"/>
      <c r="T47" s="219"/>
      <c r="U47" s="219"/>
      <c r="V47" s="219"/>
      <c r="W47" s="219"/>
      <c r="X47" s="219"/>
      <c r="Y47" s="219"/>
      <c r="Z47" s="219"/>
      <c r="AA47" s="219"/>
      <c r="AB47" s="219"/>
      <c r="AC47" s="219"/>
      <c r="AD47" s="219"/>
      <c r="AE47" s="219"/>
      <c r="AF47" s="219"/>
      <c r="AG47" s="219"/>
      <c r="AH47" s="219"/>
      <c r="AI47" s="316"/>
      <c r="AJ47" s="317"/>
      <c r="AK47" s="326"/>
      <c r="AL47" s="326"/>
    </row>
    <row r="48" spans="1:38" s="327" customFormat="1" ht="13.5" customHeight="1">
      <c r="A48" s="367">
        <v>19</v>
      </c>
      <c r="B48" s="328">
        <v>44798</v>
      </c>
      <c r="C48" s="368"/>
      <c r="D48" s="369" t="s">
        <v>177</v>
      </c>
      <c r="E48" s="323" t="s">
        <v>872</v>
      </c>
      <c r="F48" s="323">
        <v>3435</v>
      </c>
      <c r="G48" s="323">
        <v>3540</v>
      </c>
      <c r="H48" s="323">
        <v>3395</v>
      </c>
      <c r="I48" s="323" t="s">
        <v>1012</v>
      </c>
      <c r="J48" s="329" t="s">
        <v>598</v>
      </c>
      <c r="K48" s="329">
        <f>F48-H48</f>
        <v>40</v>
      </c>
      <c r="L48" s="330">
        <f>(F48*-0.07)/100</f>
        <v>-2.4045000000000001</v>
      </c>
      <c r="M48" s="331">
        <f t="shared" si="44"/>
        <v>1.0944832605531295E-2</v>
      </c>
      <c r="N48" s="304" t="s">
        <v>555</v>
      </c>
      <c r="O48" s="324">
        <v>44798</v>
      </c>
      <c r="P48" s="243"/>
      <c r="Q48" s="259"/>
      <c r="R48" s="260" t="s">
        <v>556</v>
      </c>
      <c r="S48" s="219"/>
      <c r="T48" s="219"/>
      <c r="U48" s="219"/>
      <c r="V48" s="219"/>
      <c r="W48" s="219"/>
      <c r="X48" s="219"/>
      <c r="Y48" s="219"/>
      <c r="Z48" s="219"/>
      <c r="AA48" s="219"/>
      <c r="AB48" s="219"/>
      <c r="AC48" s="219"/>
      <c r="AD48" s="219"/>
      <c r="AE48" s="219"/>
      <c r="AF48" s="219"/>
      <c r="AG48" s="219"/>
      <c r="AH48" s="219"/>
      <c r="AI48" s="316"/>
      <c r="AJ48" s="317"/>
      <c r="AK48" s="326"/>
      <c r="AL48" s="326"/>
    </row>
    <row r="49" spans="1:38" s="327" customFormat="1" ht="13.5" customHeight="1">
      <c r="A49" s="307">
        <v>20</v>
      </c>
      <c r="B49" s="362">
        <v>44798</v>
      </c>
      <c r="C49" s="309"/>
      <c r="D49" s="310" t="s">
        <v>324</v>
      </c>
      <c r="E49" s="361" t="s">
        <v>557</v>
      </c>
      <c r="F49" s="361" t="s">
        <v>1075</v>
      </c>
      <c r="G49" s="361">
        <v>798</v>
      </c>
      <c r="H49" s="361"/>
      <c r="I49" s="361" t="s">
        <v>1076</v>
      </c>
      <c r="J49" s="255" t="s">
        <v>558</v>
      </c>
      <c r="K49" s="255"/>
      <c r="L49" s="256"/>
      <c r="M49" s="257"/>
      <c r="N49" s="255"/>
      <c r="O49" s="221"/>
      <c r="P49" s="243"/>
      <c r="Q49" s="259"/>
      <c r="R49" s="260" t="s">
        <v>556</v>
      </c>
      <c r="S49" s="219"/>
      <c r="T49" s="219"/>
      <c r="U49" s="219"/>
      <c r="V49" s="219"/>
      <c r="W49" s="219"/>
      <c r="X49" s="219"/>
      <c r="Y49" s="219"/>
      <c r="Z49" s="219"/>
      <c r="AA49" s="219"/>
      <c r="AB49" s="219"/>
      <c r="AC49" s="219"/>
      <c r="AD49" s="219"/>
      <c r="AE49" s="219"/>
      <c r="AF49" s="219"/>
      <c r="AG49" s="219"/>
      <c r="AH49" s="219"/>
      <c r="AI49" s="316"/>
      <c r="AJ49" s="317"/>
      <c r="AK49" s="326"/>
      <c r="AL49" s="326"/>
    </row>
    <row r="50" spans="1:38" s="327" customFormat="1" ht="13.5" customHeight="1">
      <c r="A50" s="307">
        <v>21</v>
      </c>
      <c r="B50" s="325">
        <v>44799</v>
      </c>
      <c r="C50" s="309"/>
      <c r="D50" s="310" t="s">
        <v>154</v>
      </c>
      <c r="E50" s="361" t="s">
        <v>557</v>
      </c>
      <c r="F50" s="361" t="s">
        <v>1106</v>
      </c>
      <c r="G50" s="361">
        <v>787</v>
      </c>
      <c r="H50" s="361"/>
      <c r="I50" s="361" t="s">
        <v>1107</v>
      </c>
      <c r="J50" s="255" t="s">
        <v>558</v>
      </c>
      <c r="K50" s="255"/>
      <c r="L50" s="256"/>
      <c r="M50" s="257"/>
      <c r="N50" s="255"/>
      <c r="O50" s="221"/>
      <c r="P50" s="243"/>
      <c r="Q50" s="259"/>
      <c r="R50" s="260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316"/>
      <c r="AJ50" s="317"/>
      <c r="AK50" s="326"/>
      <c r="AL50" s="326"/>
    </row>
    <row r="51" spans="1:38" s="327" customFormat="1" ht="13.5" customHeight="1">
      <c r="A51" s="307"/>
      <c r="B51" s="325"/>
      <c r="C51" s="309"/>
      <c r="D51" s="310"/>
      <c r="E51" s="361"/>
      <c r="F51" s="361"/>
      <c r="G51" s="361"/>
      <c r="H51" s="361"/>
      <c r="I51" s="361"/>
      <c r="J51" s="255"/>
      <c r="K51" s="255"/>
      <c r="L51" s="256"/>
      <c r="M51" s="257"/>
      <c r="N51" s="255"/>
      <c r="O51" s="221"/>
      <c r="P51" s="243"/>
      <c r="Q51" s="259"/>
      <c r="R51" s="260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316"/>
      <c r="AJ51" s="317"/>
      <c r="AK51" s="326"/>
      <c r="AL51" s="326"/>
    </row>
    <row r="52" spans="1:38" s="318" customFormat="1" ht="15" customHeight="1">
      <c r="A52" s="307"/>
      <c r="B52" s="308"/>
      <c r="C52" s="309"/>
      <c r="D52" s="310"/>
      <c r="E52" s="311"/>
      <c r="F52" s="311"/>
      <c r="G52" s="311"/>
      <c r="H52" s="311"/>
      <c r="I52" s="311"/>
      <c r="J52" s="255"/>
      <c r="K52" s="255"/>
      <c r="L52" s="256"/>
      <c r="M52" s="257"/>
      <c r="N52" s="255"/>
      <c r="O52" s="278"/>
      <c r="P52" s="243"/>
      <c r="Q52" s="259"/>
      <c r="R52" s="260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316"/>
      <c r="AJ52" s="317"/>
      <c r="AK52" s="317"/>
      <c r="AL52" s="317"/>
    </row>
    <row r="53" spans="1:38" ht="15" customHeight="1">
      <c r="A53" s="262"/>
      <c r="B53" s="263"/>
      <c r="C53" s="264"/>
      <c r="D53" s="265"/>
      <c r="E53" s="266"/>
      <c r="F53" s="266"/>
      <c r="G53" s="266"/>
      <c r="H53" s="266"/>
      <c r="I53" s="266"/>
      <c r="J53" s="267"/>
      <c r="K53" s="267"/>
      <c r="L53" s="268"/>
      <c r="M53" s="269"/>
      <c r="N53" s="267"/>
      <c r="O53" s="270"/>
      <c r="P53" s="243"/>
      <c r="Q53" s="259"/>
      <c r="R53" s="260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19"/>
      <c r="AD53" s="219"/>
      <c r="AE53" s="219"/>
      <c r="AF53" s="219"/>
      <c r="AG53" s="219"/>
      <c r="AH53" s="1"/>
      <c r="AI53" s="1"/>
      <c r="AJ53" s="1"/>
      <c r="AK53" s="1"/>
      <c r="AL53" s="1"/>
    </row>
    <row r="54" spans="1:38" ht="44.25" customHeight="1">
      <c r="A54" s="111" t="s">
        <v>559</v>
      </c>
      <c r="B54" s="133"/>
      <c r="C54" s="133"/>
      <c r="D54" s="1"/>
      <c r="E54" s="6"/>
      <c r="F54" s="6"/>
      <c r="G54" s="6"/>
      <c r="H54" s="6" t="s">
        <v>571</v>
      </c>
      <c r="I54" s="6"/>
      <c r="J54" s="6"/>
      <c r="K54" s="107"/>
      <c r="L54" s="135"/>
      <c r="M54" s="107"/>
      <c r="N54" s="108"/>
      <c r="O54" s="107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54"/>
      <c r="AD54" s="254"/>
      <c r="AE54" s="254"/>
      <c r="AF54" s="254"/>
      <c r="AG54" s="254"/>
      <c r="AH54" s="254"/>
    </row>
    <row r="55" spans="1:38" ht="12.75" customHeight="1">
      <c r="A55" s="118" t="s">
        <v>560</v>
      </c>
      <c r="B55" s="111"/>
      <c r="C55" s="111"/>
      <c r="D55" s="111"/>
      <c r="E55" s="41"/>
      <c r="F55" s="119" t="s">
        <v>561</v>
      </c>
      <c r="G55" s="56"/>
      <c r="H55" s="41"/>
      <c r="I55" s="56"/>
      <c r="J55" s="6"/>
      <c r="K55" s="136"/>
      <c r="L55" s="137"/>
      <c r="M55" s="6"/>
      <c r="N55" s="101"/>
      <c r="O55" s="138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18"/>
      <c r="B56" s="111"/>
      <c r="C56" s="111"/>
      <c r="D56" s="111"/>
      <c r="E56" s="6"/>
      <c r="F56" s="119" t="s">
        <v>563</v>
      </c>
      <c r="G56" s="56"/>
      <c r="H56" s="41"/>
      <c r="I56" s="56"/>
      <c r="J56" s="6"/>
      <c r="K56" s="136"/>
      <c r="L56" s="137"/>
      <c r="M56" s="6"/>
      <c r="N56" s="101"/>
      <c r="O56" s="138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1"/>
      <c r="B57" s="111"/>
      <c r="C57" s="111"/>
      <c r="D57" s="111"/>
      <c r="E57" s="6"/>
      <c r="F57" s="6"/>
      <c r="G57" s="6"/>
      <c r="H57" s="6"/>
      <c r="I57" s="6"/>
      <c r="J57" s="124"/>
      <c r="K57" s="121"/>
      <c r="L57" s="122"/>
      <c r="M57" s="6"/>
      <c r="N57" s="125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39" t="s">
        <v>572</v>
      </c>
      <c r="B58" s="139"/>
      <c r="C58" s="139"/>
      <c r="D58" s="139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532</v>
      </c>
      <c r="C59" s="96"/>
      <c r="D59" s="97" t="s">
        <v>543</v>
      </c>
      <c r="E59" s="96" t="s">
        <v>544</v>
      </c>
      <c r="F59" s="96" t="s">
        <v>545</v>
      </c>
      <c r="G59" s="96" t="s">
        <v>565</v>
      </c>
      <c r="H59" s="96" t="s">
        <v>547</v>
      </c>
      <c r="I59" s="96" t="s">
        <v>548</v>
      </c>
      <c r="J59" s="95" t="s">
        <v>549</v>
      </c>
      <c r="K59" s="140" t="s">
        <v>573</v>
      </c>
      <c r="L59" s="98" t="s">
        <v>551</v>
      </c>
      <c r="M59" s="140" t="s">
        <v>574</v>
      </c>
      <c r="N59" s="96" t="s">
        <v>575</v>
      </c>
      <c r="O59" s="95" t="s">
        <v>553</v>
      </c>
      <c r="P59" s="97" t="s">
        <v>554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20" customFormat="1" ht="13.15" customHeight="1">
      <c r="A60" s="301">
        <v>1</v>
      </c>
      <c r="B60" s="300">
        <v>44771</v>
      </c>
      <c r="C60" s="302"/>
      <c r="D60" s="302" t="s">
        <v>882</v>
      </c>
      <c r="E60" s="301" t="s">
        <v>557</v>
      </c>
      <c r="F60" s="301">
        <v>159.35</v>
      </c>
      <c r="G60" s="301">
        <v>155</v>
      </c>
      <c r="H60" s="303">
        <v>162.30000000000001</v>
      </c>
      <c r="I60" s="303" t="s">
        <v>883</v>
      </c>
      <c r="J60" s="304" t="s">
        <v>891</v>
      </c>
      <c r="K60" s="303">
        <f t="shared" ref="K60" si="45">H60-F60</f>
        <v>2.9500000000000171</v>
      </c>
      <c r="L60" s="305">
        <f t="shared" ref="L60" si="46">(H60*N60)*0.07%</f>
        <v>426.03750000000008</v>
      </c>
      <c r="M60" s="306">
        <f t="shared" ref="M60" si="47">(K60*N60)-L60</f>
        <v>10636.462500000063</v>
      </c>
      <c r="N60" s="303">
        <v>3750</v>
      </c>
      <c r="O60" s="304" t="s">
        <v>555</v>
      </c>
      <c r="P60" s="300">
        <v>44774</v>
      </c>
      <c r="Q60" s="222"/>
      <c r="R60" s="226" t="s">
        <v>556</v>
      </c>
      <c r="S60" s="219"/>
      <c r="T60" s="219"/>
      <c r="U60" s="219"/>
      <c r="V60" s="219"/>
      <c r="W60" s="219"/>
      <c r="X60" s="219"/>
      <c r="Y60" s="219"/>
      <c r="Z60" s="219"/>
      <c r="AA60" s="219"/>
      <c r="AB60" s="219"/>
      <c r="AC60" s="219"/>
      <c r="AD60" s="219"/>
      <c r="AE60" s="219"/>
      <c r="AF60" s="266"/>
      <c r="AG60" s="263"/>
      <c r="AH60" s="222"/>
      <c r="AI60" s="222"/>
      <c r="AJ60" s="266"/>
      <c r="AK60" s="266"/>
      <c r="AL60" s="266"/>
    </row>
    <row r="61" spans="1:38" s="220" customFormat="1" ht="13.15" customHeight="1">
      <c r="A61" s="500">
        <v>2</v>
      </c>
      <c r="B61" s="504">
        <v>44771</v>
      </c>
      <c r="C61" s="355"/>
      <c r="D61" s="355" t="s">
        <v>884</v>
      </c>
      <c r="E61" s="354" t="s">
        <v>872</v>
      </c>
      <c r="F61" s="354">
        <v>17130</v>
      </c>
      <c r="G61" s="500">
        <v>17350</v>
      </c>
      <c r="H61" s="339">
        <v>17350</v>
      </c>
      <c r="I61" s="508">
        <v>16900</v>
      </c>
      <c r="J61" s="510" t="s">
        <v>890</v>
      </c>
      <c r="K61" s="363">
        <f>F61-H61</f>
        <v>-220</v>
      </c>
      <c r="L61" s="340">
        <f t="shared" ref="L61" si="48">(H61*N61)*0.07%</f>
        <v>607.25000000000011</v>
      </c>
      <c r="M61" s="500">
        <f>(-171.5*N61)-707</f>
        <v>-9282</v>
      </c>
      <c r="N61" s="500">
        <v>50</v>
      </c>
      <c r="O61" s="508" t="s">
        <v>567</v>
      </c>
      <c r="P61" s="514">
        <v>44774</v>
      </c>
      <c r="Q61" s="222"/>
      <c r="R61" s="226" t="s">
        <v>556</v>
      </c>
      <c r="S61" s="219"/>
      <c r="T61" s="219"/>
      <c r="U61" s="219"/>
      <c r="V61" s="219"/>
      <c r="W61" s="219"/>
      <c r="X61" s="219"/>
      <c r="Y61" s="219"/>
      <c r="Z61" s="219"/>
      <c r="AA61" s="219"/>
      <c r="AB61" s="219"/>
      <c r="AC61" s="219"/>
      <c r="AD61" s="219"/>
      <c r="AE61" s="219"/>
      <c r="AF61" s="266"/>
      <c r="AG61" s="263"/>
      <c r="AH61" s="222"/>
      <c r="AI61" s="222"/>
      <c r="AJ61" s="266"/>
      <c r="AK61" s="266"/>
      <c r="AL61" s="266"/>
    </row>
    <row r="62" spans="1:38" s="220" customFormat="1" ht="13.15" customHeight="1">
      <c r="A62" s="501"/>
      <c r="B62" s="505"/>
      <c r="C62" s="355"/>
      <c r="D62" s="355" t="s">
        <v>885</v>
      </c>
      <c r="E62" s="354" t="s">
        <v>872</v>
      </c>
      <c r="F62" s="354">
        <v>67.5</v>
      </c>
      <c r="G62" s="501"/>
      <c r="H62" s="339">
        <v>19</v>
      </c>
      <c r="I62" s="509"/>
      <c r="J62" s="511"/>
      <c r="K62" s="363">
        <f>F62-H62</f>
        <v>48.5</v>
      </c>
      <c r="L62" s="354">
        <v>100</v>
      </c>
      <c r="M62" s="501"/>
      <c r="N62" s="501"/>
      <c r="O62" s="509"/>
      <c r="P62" s="509"/>
      <c r="Q62" s="222"/>
      <c r="R62" s="226"/>
      <c r="S62" s="219"/>
      <c r="T62" s="219"/>
      <c r="U62" s="219"/>
      <c r="V62" s="219"/>
      <c r="W62" s="219"/>
      <c r="X62" s="219"/>
      <c r="Y62" s="219"/>
      <c r="Z62" s="219"/>
      <c r="AA62" s="219"/>
      <c r="AB62" s="219"/>
      <c r="AC62" s="219"/>
      <c r="AD62" s="219"/>
      <c r="AE62" s="219"/>
      <c r="AF62" s="266"/>
      <c r="AG62" s="263"/>
      <c r="AH62" s="222"/>
      <c r="AI62" s="222"/>
      <c r="AJ62" s="266"/>
      <c r="AK62" s="266"/>
      <c r="AL62" s="266"/>
    </row>
    <row r="63" spans="1:38" s="220" customFormat="1" ht="13.15" customHeight="1">
      <c r="A63" s="323">
        <v>3</v>
      </c>
      <c r="B63" s="349">
        <v>44774</v>
      </c>
      <c r="C63" s="302"/>
      <c r="D63" s="302" t="s">
        <v>892</v>
      </c>
      <c r="E63" s="301" t="s">
        <v>557</v>
      </c>
      <c r="F63" s="301">
        <v>1581.5</v>
      </c>
      <c r="G63" s="323">
        <v>1535</v>
      </c>
      <c r="H63" s="303">
        <v>1605</v>
      </c>
      <c r="I63" s="370" t="s">
        <v>893</v>
      </c>
      <c r="J63" s="304" t="s">
        <v>923</v>
      </c>
      <c r="K63" s="303">
        <f t="shared" ref="K63" si="49">H63-F63</f>
        <v>23.5</v>
      </c>
      <c r="L63" s="305">
        <f t="shared" ref="L63" si="50">(H63*N63)*0.07%</f>
        <v>393.22500000000008</v>
      </c>
      <c r="M63" s="306">
        <f t="shared" ref="M63" si="51">(K63*N63)-L63</f>
        <v>7831.7749999999996</v>
      </c>
      <c r="N63" s="303">
        <v>350</v>
      </c>
      <c r="O63" s="304" t="s">
        <v>555</v>
      </c>
      <c r="P63" s="300">
        <v>44778</v>
      </c>
      <c r="Q63" s="222"/>
      <c r="R63" s="226" t="s">
        <v>829</v>
      </c>
      <c r="S63" s="219"/>
      <c r="T63" s="219"/>
      <c r="U63" s="219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66"/>
      <c r="AG63" s="263"/>
      <c r="AH63" s="222"/>
      <c r="AI63" s="222"/>
      <c r="AJ63" s="266"/>
      <c r="AK63" s="266"/>
      <c r="AL63" s="266"/>
    </row>
    <row r="64" spans="1:38" s="220" customFormat="1" ht="13.15" customHeight="1">
      <c r="A64" s="301">
        <v>4</v>
      </c>
      <c r="B64" s="300">
        <v>44775</v>
      </c>
      <c r="C64" s="302"/>
      <c r="D64" s="302" t="s">
        <v>901</v>
      </c>
      <c r="E64" s="301" t="s">
        <v>557</v>
      </c>
      <c r="F64" s="301">
        <v>3050</v>
      </c>
      <c r="G64" s="301">
        <v>2995</v>
      </c>
      <c r="H64" s="303">
        <v>3080</v>
      </c>
      <c r="I64" s="303" t="s">
        <v>902</v>
      </c>
      <c r="J64" s="304" t="s">
        <v>570</v>
      </c>
      <c r="K64" s="303">
        <f t="shared" ref="K64" si="52">H64-F64</f>
        <v>30</v>
      </c>
      <c r="L64" s="305">
        <f t="shared" ref="L64" si="53">(H64*N64)*0.07%</f>
        <v>539.00000000000011</v>
      </c>
      <c r="M64" s="306">
        <f t="shared" ref="M64" si="54">(K64*N64)-L64</f>
        <v>6961</v>
      </c>
      <c r="N64" s="303">
        <v>250</v>
      </c>
      <c r="O64" s="304" t="s">
        <v>555</v>
      </c>
      <c r="P64" s="300">
        <v>44776</v>
      </c>
      <c r="Q64" s="222"/>
      <c r="R64" s="226" t="s">
        <v>556</v>
      </c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66"/>
      <c r="AG64" s="263"/>
      <c r="AH64" s="222"/>
      <c r="AI64" s="222"/>
      <c r="AJ64" s="266"/>
      <c r="AK64" s="266"/>
      <c r="AL64" s="266"/>
    </row>
    <row r="65" spans="1:38" s="220" customFormat="1" ht="13.15" customHeight="1">
      <c r="A65" s="323">
        <v>5</v>
      </c>
      <c r="B65" s="349">
        <v>44776</v>
      </c>
      <c r="C65" s="302"/>
      <c r="D65" s="302" t="s">
        <v>884</v>
      </c>
      <c r="E65" s="301" t="s">
        <v>872</v>
      </c>
      <c r="F65" s="301">
        <v>17370</v>
      </c>
      <c r="G65" s="323">
        <v>17530</v>
      </c>
      <c r="H65" s="303">
        <v>17270</v>
      </c>
      <c r="I65" s="370">
        <v>17000</v>
      </c>
      <c r="J65" s="304" t="s">
        <v>818</v>
      </c>
      <c r="K65" s="303">
        <f>F65-H65</f>
        <v>100</v>
      </c>
      <c r="L65" s="305">
        <f t="shared" ref="L65:L66" si="55">(H65*N65)*0.07%</f>
        <v>604.45000000000005</v>
      </c>
      <c r="M65" s="306">
        <f t="shared" ref="M65:M66" si="56">(K65*N65)-L65</f>
        <v>4395.55</v>
      </c>
      <c r="N65" s="303">
        <v>50</v>
      </c>
      <c r="O65" s="304" t="s">
        <v>555</v>
      </c>
      <c r="P65" s="300">
        <v>44776</v>
      </c>
      <c r="Q65" s="222"/>
      <c r="R65" s="226" t="s">
        <v>556</v>
      </c>
      <c r="S65" s="219"/>
      <c r="T65" s="219"/>
      <c r="U65" s="219"/>
      <c r="V65" s="219"/>
      <c r="W65" s="219"/>
      <c r="X65" s="219"/>
      <c r="Y65" s="219"/>
      <c r="Z65" s="219"/>
      <c r="AA65" s="219"/>
      <c r="AB65" s="219"/>
      <c r="AC65" s="219"/>
      <c r="AD65" s="219"/>
      <c r="AE65" s="219"/>
      <c r="AF65" s="266"/>
      <c r="AG65" s="263"/>
      <c r="AH65" s="222"/>
      <c r="AI65" s="222"/>
      <c r="AJ65" s="266"/>
      <c r="AK65" s="266"/>
      <c r="AL65" s="266"/>
    </row>
    <row r="66" spans="1:38" s="220" customFormat="1" ht="13.15" customHeight="1">
      <c r="A66" s="323">
        <v>6</v>
      </c>
      <c r="B66" s="349">
        <v>44776</v>
      </c>
      <c r="C66" s="302"/>
      <c r="D66" s="302" t="s">
        <v>904</v>
      </c>
      <c r="E66" s="301" t="s">
        <v>872</v>
      </c>
      <c r="F66" s="301">
        <v>1800</v>
      </c>
      <c r="G66" s="323">
        <v>1840</v>
      </c>
      <c r="H66" s="303">
        <v>1787.5</v>
      </c>
      <c r="I66" s="303" t="s">
        <v>905</v>
      </c>
      <c r="J66" s="304" t="s">
        <v>917</v>
      </c>
      <c r="K66" s="303">
        <f>F66-H66</f>
        <v>12.5</v>
      </c>
      <c r="L66" s="305">
        <f t="shared" si="55"/>
        <v>375.37500000000006</v>
      </c>
      <c r="M66" s="306">
        <f t="shared" si="56"/>
        <v>3374.625</v>
      </c>
      <c r="N66" s="303">
        <v>300</v>
      </c>
      <c r="O66" s="304" t="s">
        <v>555</v>
      </c>
      <c r="P66" s="300">
        <v>44777</v>
      </c>
      <c r="Q66" s="222"/>
      <c r="R66" s="226" t="s">
        <v>556</v>
      </c>
      <c r="S66" s="219"/>
      <c r="T66" s="219"/>
      <c r="U66" s="219"/>
      <c r="V66" s="219"/>
      <c r="W66" s="219"/>
      <c r="X66" s="219"/>
      <c r="Y66" s="219"/>
      <c r="Z66" s="219"/>
      <c r="AA66" s="219"/>
      <c r="AB66" s="219"/>
      <c r="AC66" s="219"/>
      <c r="AD66" s="219"/>
      <c r="AE66" s="219"/>
      <c r="AF66" s="266"/>
      <c r="AG66" s="263"/>
      <c r="AH66" s="222"/>
      <c r="AI66" s="222"/>
      <c r="AJ66" s="266"/>
      <c r="AK66" s="266"/>
      <c r="AL66" s="266"/>
    </row>
    <row r="67" spans="1:38" s="220" customFormat="1" ht="13.15" customHeight="1">
      <c r="A67" s="323">
        <v>7</v>
      </c>
      <c r="B67" s="349">
        <v>44776</v>
      </c>
      <c r="C67" s="302"/>
      <c r="D67" s="302" t="s">
        <v>884</v>
      </c>
      <c r="E67" s="301" t="s">
        <v>872</v>
      </c>
      <c r="F67" s="301">
        <v>17340</v>
      </c>
      <c r="G67" s="323">
        <v>17510</v>
      </c>
      <c r="H67" s="303">
        <v>17210</v>
      </c>
      <c r="I67" s="370">
        <v>17000</v>
      </c>
      <c r="J67" s="304" t="s">
        <v>913</v>
      </c>
      <c r="K67" s="303">
        <f>F67-H67</f>
        <v>130</v>
      </c>
      <c r="L67" s="305">
        <f t="shared" ref="L67:L68" si="57">(H67*N67)*0.07%</f>
        <v>602.35000000000014</v>
      </c>
      <c r="M67" s="306">
        <f t="shared" ref="M67:M68" si="58">(K67*N67)-L67</f>
        <v>5897.65</v>
      </c>
      <c r="N67" s="303">
        <v>50</v>
      </c>
      <c r="O67" s="304" t="s">
        <v>555</v>
      </c>
      <c r="P67" s="300">
        <v>44777</v>
      </c>
      <c r="Q67" s="222"/>
      <c r="R67" s="226" t="s">
        <v>556</v>
      </c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66"/>
      <c r="AG67" s="263"/>
      <c r="AH67" s="222"/>
      <c r="AI67" s="222"/>
      <c r="AJ67" s="266"/>
      <c r="AK67" s="266"/>
      <c r="AL67" s="266"/>
    </row>
    <row r="68" spans="1:38" s="220" customFormat="1" ht="13.15" customHeight="1">
      <c r="A68" s="371">
        <v>8</v>
      </c>
      <c r="B68" s="373">
        <v>44776</v>
      </c>
      <c r="C68" s="355"/>
      <c r="D68" s="355" t="s">
        <v>906</v>
      </c>
      <c r="E68" s="354" t="s">
        <v>557</v>
      </c>
      <c r="F68" s="354">
        <v>630</v>
      </c>
      <c r="G68" s="371">
        <v>615</v>
      </c>
      <c r="H68" s="339">
        <v>616</v>
      </c>
      <c r="I68" s="372" t="s">
        <v>907</v>
      </c>
      <c r="J68" s="338" t="s">
        <v>914</v>
      </c>
      <c r="K68" s="339">
        <f t="shared" ref="K68" si="59">H68-F68</f>
        <v>-14</v>
      </c>
      <c r="L68" s="340">
        <f t="shared" si="57"/>
        <v>323.40000000000003</v>
      </c>
      <c r="M68" s="341">
        <f t="shared" si="58"/>
        <v>-10823.4</v>
      </c>
      <c r="N68" s="339">
        <v>750</v>
      </c>
      <c r="O68" s="338" t="s">
        <v>567</v>
      </c>
      <c r="P68" s="342">
        <v>44777</v>
      </c>
      <c r="Q68" s="222"/>
      <c r="R68" s="226" t="s">
        <v>829</v>
      </c>
      <c r="S68" s="219"/>
      <c r="T68" s="219"/>
      <c r="U68" s="219"/>
      <c r="V68" s="219"/>
      <c r="W68" s="219"/>
      <c r="X68" s="219"/>
      <c r="Y68" s="219"/>
      <c r="Z68" s="219"/>
      <c r="AA68" s="219"/>
      <c r="AB68" s="219"/>
      <c r="AC68" s="219"/>
      <c r="AD68" s="219"/>
      <c r="AE68" s="219"/>
      <c r="AF68" s="266"/>
      <c r="AG68" s="263"/>
      <c r="AH68" s="222"/>
      <c r="AI68" s="222"/>
      <c r="AJ68" s="266"/>
      <c r="AK68" s="266"/>
      <c r="AL68" s="266"/>
    </row>
    <row r="69" spans="1:38" s="220" customFormat="1" ht="13.15" customHeight="1">
      <c r="A69" s="323">
        <v>9</v>
      </c>
      <c r="B69" s="349">
        <v>44776</v>
      </c>
      <c r="C69" s="302"/>
      <c r="D69" s="302" t="s">
        <v>908</v>
      </c>
      <c r="E69" s="301" t="s">
        <v>557</v>
      </c>
      <c r="F69" s="301">
        <v>2380</v>
      </c>
      <c r="G69" s="323">
        <v>2340</v>
      </c>
      <c r="H69" s="303">
        <v>2415</v>
      </c>
      <c r="I69" s="370" t="s">
        <v>909</v>
      </c>
      <c r="J69" s="304" t="s">
        <v>880</v>
      </c>
      <c r="K69" s="303">
        <f t="shared" ref="K69" si="60">H69-F69</f>
        <v>35</v>
      </c>
      <c r="L69" s="305">
        <f t="shared" ref="L69:L70" si="61">(H69*N69)*0.07%</f>
        <v>507.15000000000009</v>
      </c>
      <c r="M69" s="306">
        <f t="shared" ref="M69:M70" si="62">(K69*N69)-L69</f>
        <v>9992.85</v>
      </c>
      <c r="N69" s="303">
        <v>300</v>
      </c>
      <c r="O69" s="304" t="s">
        <v>555</v>
      </c>
      <c r="P69" s="300">
        <v>44777</v>
      </c>
      <c r="Q69" s="222"/>
      <c r="R69" s="226" t="s">
        <v>556</v>
      </c>
      <c r="S69" s="219"/>
      <c r="T69" s="219"/>
      <c r="U69" s="219"/>
      <c r="V69" s="219"/>
      <c r="W69" s="219"/>
      <c r="X69" s="219"/>
      <c r="Y69" s="219"/>
      <c r="Z69" s="219"/>
      <c r="AA69" s="219"/>
      <c r="AB69" s="219"/>
      <c r="AC69" s="219"/>
      <c r="AD69" s="219"/>
      <c r="AE69" s="219"/>
      <c r="AF69" s="266"/>
      <c r="AG69" s="263"/>
      <c r="AH69" s="222"/>
      <c r="AI69" s="222"/>
      <c r="AJ69" s="266"/>
      <c r="AK69" s="266"/>
      <c r="AL69" s="266"/>
    </row>
    <row r="70" spans="1:38" s="220" customFormat="1" ht="13.15" customHeight="1">
      <c r="A70" s="385">
        <v>10</v>
      </c>
      <c r="B70" s="387">
        <v>44777</v>
      </c>
      <c r="C70" s="355"/>
      <c r="D70" s="355" t="s">
        <v>884</v>
      </c>
      <c r="E70" s="354" t="s">
        <v>872</v>
      </c>
      <c r="F70" s="354">
        <v>17375</v>
      </c>
      <c r="G70" s="385">
        <v>17530</v>
      </c>
      <c r="H70" s="339">
        <v>17530</v>
      </c>
      <c r="I70" s="386">
        <v>17000</v>
      </c>
      <c r="J70" s="338" t="s">
        <v>929</v>
      </c>
      <c r="K70" s="339">
        <f>F70-H70</f>
        <v>-155</v>
      </c>
      <c r="L70" s="340">
        <f t="shared" si="61"/>
        <v>613.55000000000007</v>
      </c>
      <c r="M70" s="341">
        <f t="shared" si="62"/>
        <v>-8363.5499999999993</v>
      </c>
      <c r="N70" s="339">
        <v>50</v>
      </c>
      <c r="O70" s="338" t="s">
        <v>567</v>
      </c>
      <c r="P70" s="342">
        <v>44781</v>
      </c>
      <c r="Q70" s="222"/>
      <c r="R70" s="226" t="s">
        <v>556</v>
      </c>
      <c r="S70" s="219"/>
      <c r="T70" s="219"/>
      <c r="U70" s="219"/>
      <c r="V70" s="219"/>
      <c r="W70" s="219"/>
      <c r="X70" s="219"/>
      <c r="Y70" s="219"/>
      <c r="Z70" s="219"/>
      <c r="AA70" s="219"/>
      <c r="AB70" s="219"/>
      <c r="AC70" s="219"/>
      <c r="AD70" s="219"/>
      <c r="AE70" s="219"/>
      <c r="AF70" s="266"/>
      <c r="AG70" s="263"/>
      <c r="AH70" s="222"/>
      <c r="AI70" s="222"/>
      <c r="AJ70" s="266"/>
      <c r="AK70" s="266"/>
      <c r="AL70" s="266"/>
    </row>
    <row r="71" spans="1:38" s="220" customFormat="1" ht="13.15" customHeight="1">
      <c r="A71" s="385">
        <v>11</v>
      </c>
      <c r="B71" s="387">
        <v>44781</v>
      </c>
      <c r="C71" s="355"/>
      <c r="D71" s="355" t="s">
        <v>930</v>
      </c>
      <c r="E71" s="354" t="s">
        <v>872</v>
      </c>
      <c r="F71" s="354">
        <v>733</v>
      </c>
      <c r="G71" s="385">
        <v>743</v>
      </c>
      <c r="H71" s="339">
        <v>743</v>
      </c>
      <c r="I71" s="386" t="s">
        <v>931</v>
      </c>
      <c r="J71" s="338" t="s">
        <v>932</v>
      </c>
      <c r="K71" s="339">
        <f>F71-H71</f>
        <v>-10</v>
      </c>
      <c r="L71" s="340">
        <f t="shared" ref="L71" si="63">(H71*N71)*0.07%</f>
        <v>624.12000000000012</v>
      </c>
      <c r="M71" s="341">
        <f t="shared" ref="M71" si="64">(K71*N71)-L71</f>
        <v>-12624.12</v>
      </c>
      <c r="N71" s="339">
        <v>1200</v>
      </c>
      <c r="O71" s="338" t="s">
        <v>567</v>
      </c>
      <c r="P71" s="342">
        <v>44781</v>
      </c>
      <c r="Q71" s="222"/>
      <c r="R71" s="226" t="s">
        <v>556</v>
      </c>
      <c r="S71" s="219"/>
      <c r="T71" s="219"/>
      <c r="U71" s="219"/>
      <c r="V71" s="219"/>
      <c r="W71" s="219"/>
      <c r="X71" s="219"/>
      <c r="Y71" s="219"/>
      <c r="Z71" s="219"/>
      <c r="AA71" s="219"/>
      <c r="AB71" s="219"/>
      <c r="AC71" s="219"/>
      <c r="AD71" s="219"/>
      <c r="AE71" s="219"/>
      <c r="AF71" s="266"/>
      <c r="AG71" s="263"/>
      <c r="AH71" s="222"/>
      <c r="AI71" s="222"/>
      <c r="AJ71" s="266"/>
      <c r="AK71" s="266"/>
      <c r="AL71" s="266"/>
    </row>
    <row r="72" spans="1:38" s="220" customFormat="1" ht="13.15" customHeight="1">
      <c r="A72" s="420">
        <v>12</v>
      </c>
      <c r="B72" s="422">
        <v>44781</v>
      </c>
      <c r="C72" s="355"/>
      <c r="D72" s="355" t="s">
        <v>933</v>
      </c>
      <c r="E72" s="354" t="s">
        <v>872</v>
      </c>
      <c r="F72" s="354">
        <v>955</v>
      </c>
      <c r="G72" s="420">
        <v>973</v>
      </c>
      <c r="H72" s="339">
        <v>969.5</v>
      </c>
      <c r="I72" s="421" t="s">
        <v>934</v>
      </c>
      <c r="J72" s="338" t="s">
        <v>980</v>
      </c>
      <c r="K72" s="339">
        <f>F72-H72</f>
        <v>-14.5</v>
      </c>
      <c r="L72" s="340">
        <f t="shared" ref="L72" si="65">(H72*N72)*0.07%</f>
        <v>475.05500000000006</v>
      </c>
      <c r="M72" s="341">
        <f t="shared" ref="M72" si="66">(K72*N72)-L72</f>
        <v>-10625.055</v>
      </c>
      <c r="N72" s="339">
        <v>700</v>
      </c>
      <c r="O72" s="338" t="s">
        <v>567</v>
      </c>
      <c r="P72" s="342">
        <v>44790</v>
      </c>
      <c r="Q72" s="222"/>
      <c r="R72" s="226" t="s">
        <v>556</v>
      </c>
      <c r="S72" s="219"/>
      <c r="T72" s="219"/>
      <c r="U72" s="219"/>
      <c r="V72" s="219"/>
      <c r="W72" s="219"/>
      <c r="X72" s="219"/>
      <c r="Y72" s="219"/>
      <c r="Z72" s="219"/>
      <c r="AA72" s="219"/>
      <c r="AB72" s="219"/>
      <c r="AC72" s="219"/>
      <c r="AD72" s="219"/>
      <c r="AE72" s="219"/>
      <c r="AF72" s="266"/>
      <c r="AG72" s="263"/>
      <c r="AH72" s="222"/>
      <c r="AI72" s="222"/>
      <c r="AJ72" s="266"/>
      <c r="AK72" s="266"/>
      <c r="AL72" s="266"/>
    </row>
    <row r="73" spans="1:38" s="220" customFormat="1" ht="13.15" customHeight="1">
      <c r="A73" s="323">
        <v>13</v>
      </c>
      <c r="B73" s="349">
        <v>44781</v>
      </c>
      <c r="C73" s="302"/>
      <c r="D73" s="302" t="s">
        <v>892</v>
      </c>
      <c r="E73" s="301" t="s">
        <v>557</v>
      </c>
      <c r="F73" s="301">
        <v>1600</v>
      </c>
      <c r="G73" s="323">
        <v>1563</v>
      </c>
      <c r="H73" s="323">
        <v>1622.5</v>
      </c>
      <c r="I73" s="370" t="s">
        <v>935</v>
      </c>
      <c r="J73" s="304" t="s">
        <v>870</v>
      </c>
      <c r="K73" s="303">
        <f t="shared" ref="K73:K74" si="67">H73-F73</f>
        <v>22.5</v>
      </c>
      <c r="L73" s="305">
        <f t="shared" ref="L73:L74" si="68">(H73*N73)*0.07%</f>
        <v>397.51250000000005</v>
      </c>
      <c r="M73" s="306">
        <f t="shared" ref="M73:M74" si="69">(K73*N73)-L73</f>
        <v>7477.4875000000002</v>
      </c>
      <c r="N73" s="303">
        <v>350</v>
      </c>
      <c r="O73" s="304" t="s">
        <v>555</v>
      </c>
      <c r="P73" s="300">
        <v>44783</v>
      </c>
      <c r="Q73" s="222"/>
      <c r="R73" s="226" t="s">
        <v>829</v>
      </c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66"/>
      <c r="AG73" s="263"/>
      <c r="AH73" s="222"/>
      <c r="AI73" s="222"/>
      <c r="AJ73" s="266"/>
      <c r="AK73" s="266"/>
      <c r="AL73" s="266"/>
    </row>
    <row r="74" spans="1:38" s="220" customFormat="1" ht="13.15" customHeight="1">
      <c r="A74" s="443">
        <v>14</v>
      </c>
      <c r="B74" s="445">
        <v>44783</v>
      </c>
      <c r="C74" s="355"/>
      <c r="D74" s="355" t="s">
        <v>892</v>
      </c>
      <c r="E74" s="354" t="s">
        <v>557</v>
      </c>
      <c r="F74" s="354">
        <v>1594.5</v>
      </c>
      <c r="G74" s="443">
        <v>1557</v>
      </c>
      <c r="H74" s="339">
        <v>1557</v>
      </c>
      <c r="I74" s="444" t="s">
        <v>893</v>
      </c>
      <c r="J74" s="338" t="s">
        <v>987</v>
      </c>
      <c r="K74" s="339">
        <f t="shared" si="67"/>
        <v>-37.5</v>
      </c>
      <c r="L74" s="340">
        <f t="shared" si="68"/>
        <v>381.46500000000003</v>
      </c>
      <c r="M74" s="341">
        <f t="shared" si="69"/>
        <v>-13506.465</v>
      </c>
      <c r="N74" s="339">
        <v>350</v>
      </c>
      <c r="O74" s="338" t="s">
        <v>567</v>
      </c>
      <c r="P74" s="342">
        <v>44795</v>
      </c>
      <c r="Q74" s="222"/>
      <c r="R74" s="226" t="s">
        <v>829</v>
      </c>
      <c r="S74" s="219"/>
      <c r="T74" s="219"/>
      <c r="U74" s="219"/>
      <c r="V74" s="219"/>
      <c r="W74" s="219"/>
      <c r="X74" s="219"/>
      <c r="Y74" s="219"/>
      <c r="Z74" s="219"/>
      <c r="AA74" s="219"/>
      <c r="AB74" s="219"/>
      <c r="AC74" s="219"/>
      <c r="AD74" s="219"/>
      <c r="AE74" s="219"/>
      <c r="AF74" s="266"/>
      <c r="AG74" s="263"/>
      <c r="AH74" s="222"/>
      <c r="AI74" s="222"/>
      <c r="AJ74" s="266"/>
      <c r="AK74" s="266"/>
      <c r="AL74" s="266"/>
    </row>
    <row r="75" spans="1:38" s="220" customFormat="1" ht="13.15" customHeight="1">
      <c r="A75" s="323">
        <v>15</v>
      </c>
      <c r="B75" s="349">
        <v>44783</v>
      </c>
      <c r="C75" s="302"/>
      <c r="D75" s="302" t="s">
        <v>936</v>
      </c>
      <c r="E75" s="301" t="s">
        <v>557</v>
      </c>
      <c r="F75" s="301">
        <v>374</v>
      </c>
      <c r="G75" s="323">
        <v>365</v>
      </c>
      <c r="H75" s="303">
        <v>380</v>
      </c>
      <c r="I75" s="303" t="s">
        <v>937</v>
      </c>
      <c r="J75" s="304" t="s">
        <v>950</v>
      </c>
      <c r="K75" s="303">
        <f t="shared" ref="K75" si="70">H75-F75</f>
        <v>6</v>
      </c>
      <c r="L75" s="305">
        <f t="shared" ref="L75:L77" si="71">(H75*N75)*0.07%</f>
        <v>399.00000000000006</v>
      </c>
      <c r="M75" s="306">
        <f t="shared" ref="M75:M77" si="72">(K75*N75)-L75</f>
        <v>8601</v>
      </c>
      <c r="N75" s="303">
        <v>1500</v>
      </c>
      <c r="O75" s="304" t="s">
        <v>555</v>
      </c>
      <c r="P75" s="300">
        <v>44785</v>
      </c>
      <c r="Q75" s="222"/>
      <c r="R75" s="226" t="s">
        <v>829</v>
      </c>
      <c r="S75" s="219"/>
      <c r="T75" s="219"/>
      <c r="U75" s="219"/>
      <c r="V75" s="219"/>
      <c r="W75" s="219"/>
      <c r="X75" s="219"/>
      <c r="Y75" s="219"/>
      <c r="Z75" s="219"/>
      <c r="AA75" s="219"/>
      <c r="AB75" s="219"/>
      <c r="AC75" s="219"/>
      <c r="AD75" s="219"/>
      <c r="AE75" s="219"/>
      <c r="AF75" s="266"/>
      <c r="AG75" s="263"/>
      <c r="AH75" s="222"/>
      <c r="AI75" s="222"/>
      <c r="AJ75" s="266"/>
      <c r="AK75" s="266"/>
      <c r="AL75" s="266"/>
    </row>
    <row r="76" spans="1:38" s="220" customFormat="1" ht="13.15" customHeight="1">
      <c r="A76" s="323">
        <v>16</v>
      </c>
      <c r="B76" s="349">
        <v>44784</v>
      </c>
      <c r="C76" s="302"/>
      <c r="D76" s="302" t="s">
        <v>941</v>
      </c>
      <c r="E76" s="301" t="s">
        <v>872</v>
      </c>
      <c r="F76" s="301">
        <v>714</v>
      </c>
      <c r="G76" s="323">
        <v>726</v>
      </c>
      <c r="H76" s="303">
        <v>705.5</v>
      </c>
      <c r="I76" s="303" t="s">
        <v>942</v>
      </c>
      <c r="J76" s="304" t="s">
        <v>964</v>
      </c>
      <c r="K76" s="303">
        <f>F76-H76</f>
        <v>8.5</v>
      </c>
      <c r="L76" s="305">
        <f t="shared" si="71"/>
        <v>469.15750000000008</v>
      </c>
      <c r="M76" s="306">
        <f t="shared" si="72"/>
        <v>7605.8424999999997</v>
      </c>
      <c r="N76" s="303">
        <v>950</v>
      </c>
      <c r="O76" s="304" t="s">
        <v>555</v>
      </c>
      <c r="P76" s="300">
        <v>44789</v>
      </c>
      <c r="Q76" s="222"/>
      <c r="R76" s="226" t="s">
        <v>556</v>
      </c>
      <c r="S76" s="219"/>
      <c r="T76" s="219"/>
      <c r="U76" s="219"/>
      <c r="V76" s="219"/>
      <c r="W76" s="219"/>
      <c r="X76" s="219"/>
      <c r="Y76" s="219"/>
      <c r="Z76" s="219"/>
      <c r="AA76" s="219"/>
      <c r="AB76" s="219"/>
      <c r="AC76" s="219"/>
      <c r="AD76" s="219"/>
      <c r="AE76" s="219"/>
      <c r="AF76" s="266"/>
      <c r="AG76" s="263"/>
      <c r="AH76" s="222"/>
      <c r="AI76" s="222"/>
      <c r="AJ76" s="266"/>
      <c r="AK76" s="266"/>
      <c r="AL76" s="266"/>
    </row>
    <row r="77" spans="1:38" s="220" customFormat="1" ht="13.15" customHeight="1">
      <c r="A77" s="420">
        <v>17</v>
      </c>
      <c r="B77" s="422">
        <v>44789</v>
      </c>
      <c r="C77" s="355"/>
      <c r="D77" s="355" t="s">
        <v>884</v>
      </c>
      <c r="E77" s="354" t="s">
        <v>872</v>
      </c>
      <c r="F77" s="354">
        <v>17790</v>
      </c>
      <c r="G77" s="420">
        <v>17930</v>
      </c>
      <c r="H77" s="339">
        <v>17930</v>
      </c>
      <c r="I77" s="339" t="s">
        <v>958</v>
      </c>
      <c r="J77" s="338" t="s">
        <v>981</v>
      </c>
      <c r="K77" s="339">
        <f>F77-H77</f>
        <v>-140</v>
      </c>
      <c r="L77" s="340">
        <f t="shared" si="71"/>
        <v>627.55000000000007</v>
      </c>
      <c r="M77" s="341">
        <f t="shared" si="72"/>
        <v>-7627.55</v>
      </c>
      <c r="N77" s="339">
        <v>50</v>
      </c>
      <c r="O77" s="338" t="s">
        <v>567</v>
      </c>
      <c r="P77" s="342">
        <v>44790</v>
      </c>
      <c r="Q77" s="222"/>
      <c r="R77" s="226" t="s">
        <v>556</v>
      </c>
      <c r="S77" s="219"/>
      <c r="T77" s="219"/>
      <c r="U77" s="219"/>
      <c r="V77" s="219"/>
      <c r="W77" s="219"/>
      <c r="X77" s="219"/>
      <c r="Y77" s="219"/>
      <c r="Z77" s="219"/>
      <c r="AA77" s="219"/>
      <c r="AB77" s="219"/>
      <c r="AC77" s="219"/>
      <c r="AD77" s="219"/>
      <c r="AE77" s="219"/>
      <c r="AF77" s="266"/>
      <c r="AG77" s="263"/>
      <c r="AH77" s="222"/>
      <c r="AI77" s="222"/>
      <c r="AJ77" s="266"/>
      <c r="AK77" s="266"/>
      <c r="AL77" s="266"/>
    </row>
    <row r="78" spans="1:38" s="220" customFormat="1" ht="13.15" customHeight="1">
      <c r="A78" s="323">
        <v>18</v>
      </c>
      <c r="B78" s="349">
        <v>44789</v>
      </c>
      <c r="C78" s="302"/>
      <c r="D78" s="302" t="s">
        <v>962</v>
      </c>
      <c r="E78" s="301" t="s">
        <v>557</v>
      </c>
      <c r="F78" s="301">
        <v>796</v>
      </c>
      <c r="G78" s="323">
        <v>776</v>
      </c>
      <c r="H78" s="303">
        <v>809</v>
      </c>
      <c r="I78" s="303" t="s">
        <v>963</v>
      </c>
      <c r="J78" s="304" t="s">
        <v>965</v>
      </c>
      <c r="K78" s="303">
        <f t="shared" ref="K78" si="73">H78-F78</f>
        <v>13</v>
      </c>
      <c r="L78" s="305">
        <f t="shared" ref="L78" si="74">(H78*N78)*0.07%</f>
        <v>353.93750000000006</v>
      </c>
      <c r="M78" s="306">
        <f t="shared" ref="M78" si="75">(K78*N78)-L78</f>
        <v>7771.0625</v>
      </c>
      <c r="N78" s="303">
        <v>625</v>
      </c>
      <c r="O78" s="304" t="s">
        <v>555</v>
      </c>
      <c r="P78" s="300">
        <v>44789</v>
      </c>
      <c r="Q78" s="222"/>
      <c r="R78" s="226" t="s">
        <v>829</v>
      </c>
      <c r="S78" s="219"/>
      <c r="T78" s="219"/>
      <c r="U78" s="219"/>
      <c r="V78" s="219"/>
      <c r="W78" s="219"/>
      <c r="X78" s="219"/>
      <c r="Y78" s="219"/>
      <c r="Z78" s="219"/>
      <c r="AA78" s="219"/>
      <c r="AB78" s="219"/>
      <c r="AC78" s="219"/>
      <c r="AD78" s="219"/>
      <c r="AE78" s="219"/>
      <c r="AF78" s="266"/>
      <c r="AG78" s="263"/>
      <c r="AH78" s="222"/>
      <c r="AI78" s="222"/>
      <c r="AJ78" s="266"/>
      <c r="AK78" s="266"/>
      <c r="AL78" s="266"/>
    </row>
    <row r="79" spans="1:38" s="220" customFormat="1" ht="13.15" customHeight="1">
      <c r="A79" s="323">
        <v>19</v>
      </c>
      <c r="B79" s="349">
        <v>44789</v>
      </c>
      <c r="C79" s="302"/>
      <c r="D79" s="302" t="s">
        <v>966</v>
      </c>
      <c r="E79" s="301" t="s">
        <v>557</v>
      </c>
      <c r="F79" s="301">
        <v>386</v>
      </c>
      <c r="G79" s="323">
        <v>377</v>
      </c>
      <c r="H79" s="303">
        <v>394</v>
      </c>
      <c r="I79" s="303" t="s">
        <v>967</v>
      </c>
      <c r="J79" s="304" t="s">
        <v>871</v>
      </c>
      <c r="K79" s="303">
        <f t="shared" ref="K79:K80" si="76">H79-F79</f>
        <v>8</v>
      </c>
      <c r="L79" s="305">
        <f t="shared" ref="L79:L80" si="77">(H79*N79)*0.07%</f>
        <v>317.17000000000007</v>
      </c>
      <c r="M79" s="306">
        <f t="shared" ref="M79:M80" si="78">(K79*N79)-L79</f>
        <v>8882.83</v>
      </c>
      <c r="N79" s="303">
        <v>1150</v>
      </c>
      <c r="O79" s="304" t="s">
        <v>555</v>
      </c>
      <c r="P79" s="300">
        <v>44790</v>
      </c>
      <c r="Q79" s="222"/>
      <c r="R79" s="226" t="s">
        <v>556</v>
      </c>
      <c r="S79" s="219"/>
      <c r="T79" s="219"/>
      <c r="U79" s="219"/>
      <c r="V79" s="219"/>
      <c r="W79" s="219"/>
      <c r="X79" s="219"/>
      <c r="Y79" s="219"/>
      <c r="Z79" s="219"/>
      <c r="AA79" s="219"/>
      <c r="AB79" s="219"/>
      <c r="AC79" s="219"/>
      <c r="AD79" s="219"/>
      <c r="AE79" s="219"/>
      <c r="AF79" s="266"/>
      <c r="AG79" s="263"/>
      <c r="AH79" s="222"/>
      <c r="AI79" s="222"/>
      <c r="AJ79" s="266"/>
      <c r="AK79" s="266"/>
      <c r="AL79" s="266"/>
    </row>
    <row r="80" spans="1:38" s="220" customFormat="1" ht="13.15" customHeight="1">
      <c r="A80" s="323">
        <v>20</v>
      </c>
      <c r="B80" s="349">
        <v>44789</v>
      </c>
      <c r="C80" s="302"/>
      <c r="D80" s="302" t="s">
        <v>968</v>
      </c>
      <c r="E80" s="301" t="s">
        <v>557</v>
      </c>
      <c r="F80" s="301">
        <v>244.5</v>
      </c>
      <c r="G80" s="323">
        <v>239</v>
      </c>
      <c r="H80" s="303">
        <v>248.5</v>
      </c>
      <c r="I80" s="303" t="s">
        <v>969</v>
      </c>
      <c r="J80" s="304" t="s">
        <v>988</v>
      </c>
      <c r="K80" s="303">
        <f t="shared" si="76"/>
        <v>4</v>
      </c>
      <c r="L80" s="305">
        <f t="shared" si="77"/>
        <v>434.87500000000006</v>
      </c>
      <c r="M80" s="306">
        <f t="shared" si="78"/>
        <v>9565.125</v>
      </c>
      <c r="N80" s="303">
        <v>2500</v>
      </c>
      <c r="O80" s="304" t="s">
        <v>555</v>
      </c>
      <c r="P80" s="300">
        <v>44791</v>
      </c>
      <c r="Q80" s="222"/>
      <c r="R80" s="226" t="s">
        <v>556</v>
      </c>
      <c r="S80" s="219"/>
      <c r="T80" s="219"/>
      <c r="U80" s="219"/>
      <c r="V80" s="219"/>
      <c r="W80" s="219"/>
      <c r="X80" s="219"/>
      <c r="Y80" s="219"/>
      <c r="Z80" s="219"/>
      <c r="AA80" s="219"/>
      <c r="AB80" s="219"/>
      <c r="AC80" s="219"/>
      <c r="AD80" s="219"/>
      <c r="AE80" s="219"/>
      <c r="AF80" s="266"/>
      <c r="AG80" s="263"/>
      <c r="AH80" s="222"/>
      <c r="AI80" s="222"/>
      <c r="AJ80" s="266"/>
      <c r="AK80" s="266"/>
      <c r="AL80" s="266"/>
    </row>
    <row r="81" spans="1:38" s="220" customFormat="1" ht="13.15" customHeight="1">
      <c r="A81" s="428">
        <v>21</v>
      </c>
      <c r="B81" s="429">
        <v>44789</v>
      </c>
      <c r="C81" s="355"/>
      <c r="D81" s="355" t="s">
        <v>970</v>
      </c>
      <c r="E81" s="354" t="s">
        <v>557</v>
      </c>
      <c r="F81" s="354">
        <v>1265</v>
      </c>
      <c r="G81" s="428">
        <v>1245</v>
      </c>
      <c r="H81" s="339">
        <v>1245</v>
      </c>
      <c r="I81" s="339" t="s">
        <v>971</v>
      </c>
      <c r="J81" s="338" t="s">
        <v>987</v>
      </c>
      <c r="K81" s="339">
        <f t="shared" ref="K81" si="79">H81-F81</f>
        <v>-20</v>
      </c>
      <c r="L81" s="340">
        <f t="shared" ref="L81" si="80">(H81*N81)*0.07%</f>
        <v>522.90000000000009</v>
      </c>
      <c r="M81" s="341">
        <f t="shared" ref="M81" si="81">(K81*N81)-L81</f>
        <v>-12522.9</v>
      </c>
      <c r="N81" s="339">
        <v>600</v>
      </c>
      <c r="O81" s="338" t="s">
        <v>567</v>
      </c>
      <c r="P81" s="342">
        <v>44791</v>
      </c>
      <c r="Q81" s="222"/>
      <c r="R81" s="226" t="s">
        <v>829</v>
      </c>
      <c r="S81" s="219"/>
      <c r="T81" s="219"/>
      <c r="U81" s="219"/>
      <c r="V81" s="219"/>
      <c r="W81" s="219"/>
      <c r="X81" s="219"/>
      <c r="Y81" s="219"/>
      <c r="Z81" s="219"/>
      <c r="AA81" s="219"/>
      <c r="AB81" s="219"/>
      <c r="AC81" s="219"/>
      <c r="AD81" s="219"/>
      <c r="AE81" s="219"/>
      <c r="AF81" s="266"/>
      <c r="AG81" s="263"/>
      <c r="AH81" s="222"/>
      <c r="AI81" s="222"/>
      <c r="AJ81" s="266"/>
      <c r="AK81" s="266"/>
      <c r="AL81" s="266"/>
    </row>
    <row r="82" spans="1:38" s="220" customFormat="1" ht="13.15" customHeight="1">
      <c r="A82" s="323">
        <v>22</v>
      </c>
      <c r="B82" s="349">
        <v>44790</v>
      </c>
      <c r="C82" s="302"/>
      <c r="D82" s="302" t="s">
        <v>877</v>
      </c>
      <c r="E82" s="301" t="s">
        <v>557</v>
      </c>
      <c r="F82" s="301">
        <v>2370</v>
      </c>
      <c r="G82" s="323">
        <v>2300</v>
      </c>
      <c r="H82" s="303">
        <v>2410</v>
      </c>
      <c r="I82" s="303" t="s">
        <v>982</v>
      </c>
      <c r="J82" s="304" t="s">
        <v>598</v>
      </c>
      <c r="K82" s="303">
        <f t="shared" ref="K82" si="82">H82-F82</f>
        <v>40</v>
      </c>
      <c r="L82" s="305">
        <f t="shared" ref="L82" si="83">(H82*N82)*0.07%</f>
        <v>295.22500000000002</v>
      </c>
      <c r="M82" s="306">
        <f t="shared" ref="M82" si="84">(K82*N82)-L82</f>
        <v>6704.7749999999996</v>
      </c>
      <c r="N82" s="303">
        <v>175</v>
      </c>
      <c r="O82" s="304" t="s">
        <v>555</v>
      </c>
      <c r="P82" s="300">
        <v>44790</v>
      </c>
      <c r="Q82" s="222"/>
      <c r="R82" s="226" t="s">
        <v>829</v>
      </c>
      <c r="S82" s="219"/>
      <c r="T82" s="219"/>
      <c r="U82" s="219"/>
      <c r="V82" s="219"/>
      <c r="W82" s="219"/>
      <c r="X82" s="219"/>
      <c r="Y82" s="219"/>
      <c r="Z82" s="219"/>
      <c r="AA82" s="219"/>
      <c r="AB82" s="219"/>
      <c r="AC82" s="219"/>
      <c r="AD82" s="219"/>
      <c r="AE82" s="219"/>
      <c r="AF82" s="266"/>
      <c r="AG82" s="263"/>
      <c r="AH82" s="222"/>
      <c r="AI82" s="222"/>
      <c r="AJ82" s="266"/>
      <c r="AK82" s="266"/>
      <c r="AL82" s="266"/>
    </row>
    <row r="83" spans="1:38" s="220" customFormat="1" ht="13.15" customHeight="1">
      <c r="A83" s="323">
        <v>23</v>
      </c>
      <c r="B83" s="349">
        <v>44790</v>
      </c>
      <c r="C83" s="302"/>
      <c r="D83" s="302" t="s">
        <v>983</v>
      </c>
      <c r="E83" s="301" t="s">
        <v>557</v>
      </c>
      <c r="F83" s="301">
        <v>3885</v>
      </c>
      <c r="G83" s="323">
        <v>3815</v>
      </c>
      <c r="H83" s="303">
        <v>3945</v>
      </c>
      <c r="I83" s="303" t="s">
        <v>984</v>
      </c>
      <c r="J83" s="304" t="s">
        <v>763</v>
      </c>
      <c r="K83" s="303">
        <f t="shared" ref="K83:K84" si="85">H83-F83</f>
        <v>60</v>
      </c>
      <c r="L83" s="305">
        <f t="shared" ref="L83:L84" si="86">(H83*N83)*0.07%</f>
        <v>414.22500000000008</v>
      </c>
      <c r="M83" s="306">
        <f t="shared" ref="M83:M84" si="87">(K83*N83)-L83</f>
        <v>8585.7749999999996</v>
      </c>
      <c r="N83" s="303">
        <v>150</v>
      </c>
      <c r="O83" s="304" t="s">
        <v>555</v>
      </c>
      <c r="P83" s="300">
        <v>44790</v>
      </c>
      <c r="Q83" s="222"/>
      <c r="R83" s="226" t="s">
        <v>556</v>
      </c>
      <c r="S83" s="219"/>
      <c r="T83" s="219"/>
      <c r="U83" s="219"/>
      <c r="V83" s="219"/>
      <c r="W83" s="219"/>
      <c r="X83" s="219"/>
      <c r="Y83" s="219"/>
      <c r="Z83" s="219"/>
      <c r="AA83" s="219"/>
      <c r="AB83" s="219"/>
      <c r="AC83" s="219"/>
      <c r="AD83" s="219"/>
      <c r="AE83" s="219"/>
      <c r="AF83" s="266"/>
      <c r="AG83" s="263"/>
      <c r="AH83" s="222"/>
      <c r="AI83" s="222"/>
      <c r="AJ83" s="266"/>
      <c r="AK83" s="266"/>
      <c r="AL83" s="266"/>
    </row>
    <row r="84" spans="1:38" s="220" customFormat="1" ht="13.15" customHeight="1">
      <c r="A84" s="323">
        <v>24</v>
      </c>
      <c r="B84" s="349">
        <v>44791</v>
      </c>
      <c r="C84" s="302"/>
      <c r="D84" s="302" t="s">
        <v>877</v>
      </c>
      <c r="E84" s="301" t="s">
        <v>557</v>
      </c>
      <c r="F84" s="301">
        <v>2365</v>
      </c>
      <c r="G84" s="323">
        <v>2300</v>
      </c>
      <c r="H84" s="303">
        <v>2415</v>
      </c>
      <c r="I84" s="303" t="s">
        <v>982</v>
      </c>
      <c r="J84" s="304" t="s">
        <v>879</v>
      </c>
      <c r="K84" s="303">
        <f t="shared" si="85"/>
        <v>50</v>
      </c>
      <c r="L84" s="305">
        <f t="shared" si="86"/>
        <v>295.83750000000003</v>
      </c>
      <c r="M84" s="306">
        <f t="shared" si="87"/>
        <v>8454.1625000000004</v>
      </c>
      <c r="N84" s="303">
        <v>175</v>
      </c>
      <c r="O84" s="304" t="s">
        <v>555</v>
      </c>
      <c r="P84" s="300">
        <v>44791</v>
      </c>
      <c r="Q84" s="222"/>
      <c r="R84" s="226" t="s">
        <v>829</v>
      </c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66"/>
      <c r="AG84" s="263"/>
      <c r="AH84" s="222"/>
      <c r="AI84" s="222"/>
      <c r="AJ84" s="266"/>
      <c r="AK84" s="266"/>
      <c r="AL84" s="266"/>
    </row>
    <row r="85" spans="1:38" s="220" customFormat="1" ht="13.15" customHeight="1">
      <c r="A85" s="323">
        <v>25</v>
      </c>
      <c r="B85" s="349">
        <v>44791</v>
      </c>
      <c r="C85" s="302"/>
      <c r="D85" s="302" t="s">
        <v>983</v>
      </c>
      <c r="E85" s="301" t="s">
        <v>557</v>
      </c>
      <c r="F85" s="301">
        <v>3840</v>
      </c>
      <c r="G85" s="323">
        <v>3770</v>
      </c>
      <c r="H85" s="303">
        <v>3922.5</v>
      </c>
      <c r="I85" s="303" t="s">
        <v>1000</v>
      </c>
      <c r="J85" s="304" t="s">
        <v>819</v>
      </c>
      <c r="K85" s="303">
        <f t="shared" ref="K85" si="88">H85-F85</f>
        <v>82.5</v>
      </c>
      <c r="L85" s="305">
        <f t="shared" ref="L85" si="89">(H85*N85)*0.07%</f>
        <v>411.86250000000007</v>
      </c>
      <c r="M85" s="306">
        <f t="shared" ref="M85" si="90">(K85*N85)-L85</f>
        <v>11963.137500000001</v>
      </c>
      <c r="N85" s="303">
        <v>150</v>
      </c>
      <c r="O85" s="304" t="s">
        <v>555</v>
      </c>
      <c r="P85" s="300">
        <v>44792</v>
      </c>
      <c r="Q85" s="222"/>
      <c r="R85" s="226" t="s">
        <v>556</v>
      </c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66"/>
      <c r="AG85" s="263"/>
      <c r="AH85" s="222"/>
      <c r="AI85" s="222"/>
      <c r="AJ85" s="266"/>
      <c r="AK85" s="266"/>
      <c r="AL85" s="266"/>
    </row>
    <row r="86" spans="1:38" s="220" customFormat="1" ht="13.15" customHeight="1">
      <c r="A86" s="435">
        <v>26</v>
      </c>
      <c r="B86" s="437">
        <v>44791</v>
      </c>
      <c r="C86" s="355"/>
      <c r="D86" s="355" t="s">
        <v>1001</v>
      </c>
      <c r="E86" s="354" t="s">
        <v>557</v>
      </c>
      <c r="F86" s="354">
        <v>761</v>
      </c>
      <c r="G86" s="435">
        <v>748</v>
      </c>
      <c r="H86" s="339">
        <v>748</v>
      </c>
      <c r="I86" s="339" t="s">
        <v>1002</v>
      </c>
      <c r="J86" s="338" t="s">
        <v>874</v>
      </c>
      <c r="K86" s="339">
        <f t="shared" ref="K86" si="91">H86-F86</f>
        <v>-13</v>
      </c>
      <c r="L86" s="340">
        <f t="shared" ref="L86" si="92">(H86*N86)*0.07%</f>
        <v>523.6</v>
      </c>
      <c r="M86" s="341">
        <f t="shared" ref="M86" si="93">(K86*N86)-L86</f>
        <v>-13523.6</v>
      </c>
      <c r="N86" s="339">
        <v>1000</v>
      </c>
      <c r="O86" s="338" t="s">
        <v>567</v>
      </c>
      <c r="P86" s="342">
        <v>44792</v>
      </c>
      <c r="Q86" s="222"/>
      <c r="R86" s="226" t="s">
        <v>829</v>
      </c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219"/>
      <c r="AE86" s="219"/>
      <c r="AF86" s="266"/>
      <c r="AG86" s="263"/>
      <c r="AH86" s="222"/>
      <c r="AI86" s="222"/>
      <c r="AJ86" s="266"/>
      <c r="AK86" s="266"/>
      <c r="AL86" s="266"/>
    </row>
    <row r="87" spans="1:38" s="220" customFormat="1" ht="13.15" customHeight="1">
      <c r="A87" s="446">
        <v>27</v>
      </c>
      <c r="B87" s="447">
        <v>44792</v>
      </c>
      <c r="C87" s="357"/>
      <c r="D87" s="357" t="s">
        <v>1010</v>
      </c>
      <c r="E87" s="356" t="s">
        <v>557</v>
      </c>
      <c r="F87" s="356">
        <v>2630</v>
      </c>
      <c r="G87" s="446">
        <v>2580</v>
      </c>
      <c r="H87" s="345">
        <v>2630</v>
      </c>
      <c r="I87" s="345" t="s">
        <v>1011</v>
      </c>
      <c r="J87" s="344" t="s">
        <v>1014</v>
      </c>
      <c r="K87" s="345">
        <f t="shared" ref="K87:K88" si="94">H87-F87</f>
        <v>0</v>
      </c>
      <c r="L87" s="346">
        <f t="shared" ref="L87:L88" si="95">(H87*N87)*0.07%</f>
        <v>460.25000000000006</v>
      </c>
      <c r="M87" s="347">
        <f t="shared" ref="M87:M88" si="96">(K87*N87)-L87</f>
        <v>-460.25000000000006</v>
      </c>
      <c r="N87" s="345">
        <v>250</v>
      </c>
      <c r="O87" s="344" t="s">
        <v>676</v>
      </c>
      <c r="P87" s="348">
        <v>44795</v>
      </c>
      <c r="Q87" s="222"/>
      <c r="R87" s="226" t="s">
        <v>556</v>
      </c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219"/>
      <c r="AE87" s="219"/>
      <c r="AF87" s="266"/>
      <c r="AG87" s="263"/>
      <c r="AH87" s="222"/>
      <c r="AI87" s="222"/>
      <c r="AJ87" s="266"/>
      <c r="AK87" s="266"/>
      <c r="AL87" s="266"/>
    </row>
    <row r="88" spans="1:38" s="220" customFormat="1" ht="13.15" customHeight="1">
      <c r="A88" s="449">
        <v>28</v>
      </c>
      <c r="B88" s="450">
        <v>44795</v>
      </c>
      <c r="C88" s="355"/>
      <c r="D88" s="355" t="s">
        <v>983</v>
      </c>
      <c r="E88" s="354" t="s">
        <v>557</v>
      </c>
      <c r="F88" s="354">
        <v>3775</v>
      </c>
      <c r="G88" s="449">
        <v>3700</v>
      </c>
      <c r="H88" s="339">
        <v>3700</v>
      </c>
      <c r="I88" s="339" t="s">
        <v>868</v>
      </c>
      <c r="J88" s="338" t="s">
        <v>912</v>
      </c>
      <c r="K88" s="339">
        <f t="shared" si="94"/>
        <v>-75</v>
      </c>
      <c r="L88" s="340">
        <f t="shared" si="95"/>
        <v>388.50000000000006</v>
      </c>
      <c r="M88" s="341">
        <f t="shared" si="96"/>
        <v>-11638.5</v>
      </c>
      <c r="N88" s="339">
        <v>150</v>
      </c>
      <c r="O88" s="338" t="s">
        <v>567</v>
      </c>
      <c r="P88" s="342">
        <v>44796</v>
      </c>
      <c r="Q88" s="222"/>
      <c r="R88" s="226" t="s">
        <v>829</v>
      </c>
      <c r="S88" s="219"/>
      <c r="T88" s="219"/>
      <c r="U88" s="219"/>
      <c r="V88" s="219"/>
      <c r="W88" s="219"/>
      <c r="X88" s="219"/>
      <c r="Y88" s="219"/>
      <c r="Z88" s="219"/>
      <c r="AA88" s="219"/>
      <c r="AB88" s="219"/>
      <c r="AC88" s="219"/>
      <c r="AD88" s="219"/>
      <c r="AE88" s="219"/>
      <c r="AF88" s="266"/>
      <c r="AG88" s="263"/>
      <c r="AH88" s="222"/>
      <c r="AI88" s="222"/>
      <c r="AJ88" s="266"/>
      <c r="AK88" s="266"/>
      <c r="AL88" s="266"/>
    </row>
    <row r="89" spans="1:38" s="220" customFormat="1" ht="13.15" customHeight="1">
      <c r="A89" s="462">
        <v>29</v>
      </c>
      <c r="B89" s="463">
        <v>44796</v>
      </c>
      <c r="C89" s="355"/>
      <c r="D89" s="355" t="s">
        <v>1034</v>
      </c>
      <c r="E89" s="354" t="s">
        <v>557</v>
      </c>
      <c r="F89" s="354">
        <v>2130</v>
      </c>
      <c r="G89" s="462">
        <v>2088</v>
      </c>
      <c r="H89" s="339">
        <v>2088</v>
      </c>
      <c r="I89" s="339" t="s">
        <v>1035</v>
      </c>
      <c r="J89" s="338" t="s">
        <v>1077</v>
      </c>
      <c r="K89" s="339">
        <f t="shared" ref="K89" si="97">H89-F89</f>
        <v>-42</v>
      </c>
      <c r="L89" s="340">
        <f t="shared" ref="L89" si="98">(H89*N89)*0.07%</f>
        <v>438.48000000000008</v>
      </c>
      <c r="M89" s="341">
        <f t="shared" ref="M89" si="99">(K89*N89)-L89</f>
        <v>-13038.48</v>
      </c>
      <c r="N89" s="339">
        <v>300</v>
      </c>
      <c r="O89" s="338" t="s">
        <v>567</v>
      </c>
      <c r="P89" s="342">
        <v>44798</v>
      </c>
      <c r="Q89" s="222"/>
      <c r="R89" s="226" t="s">
        <v>556</v>
      </c>
      <c r="S89" s="219"/>
      <c r="T89" s="219"/>
      <c r="U89" s="219"/>
      <c r="V89" s="219"/>
      <c r="W89" s="219"/>
      <c r="X89" s="219"/>
      <c r="Y89" s="219"/>
      <c r="Z89" s="219"/>
      <c r="AA89" s="219"/>
      <c r="AB89" s="219"/>
      <c r="AC89" s="219"/>
      <c r="AD89" s="219"/>
      <c r="AE89" s="219"/>
      <c r="AF89" s="266"/>
      <c r="AG89" s="263"/>
      <c r="AH89" s="222"/>
      <c r="AI89" s="222"/>
      <c r="AJ89" s="266"/>
      <c r="AK89" s="266"/>
      <c r="AL89" s="266"/>
    </row>
    <row r="90" spans="1:38" s="220" customFormat="1" ht="13.15" customHeight="1">
      <c r="A90" s="449">
        <v>30</v>
      </c>
      <c r="B90" s="450">
        <v>44796</v>
      </c>
      <c r="C90" s="355"/>
      <c r="D90" s="355" t="s">
        <v>1036</v>
      </c>
      <c r="E90" s="354" t="s">
        <v>557</v>
      </c>
      <c r="F90" s="354">
        <v>259</v>
      </c>
      <c r="G90" s="449">
        <v>254</v>
      </c>
      <c r="H90" s="339">
        <v>254.5</v>
      </c>
      <c r="I90" s="339" t="s">
        <v>1037</v>
      </c>
      <c r="J90" s="338" t="s">
        <v>996</v>
      </c>
      <c r="K90" s="339">
        <f t="shared" ref="K90:K91" si="100">H90-F90</f>
        <v>-4.5</v>
      </c>
      <c r="L90" s="340">
        <f t="shared" ref="L90:L91" si="101">(H90*N90)*0.07%</f>
        <v>534.45000000000005</v>
      </c>
      <c r="M90" s="341">
        <f t="shared" ref="M90:M91" si="102">(K90*N90)-L90</f>
        <v>-14034.45</v>
      </c>
      <c r="N90" s="339">
        <v>3000</v>
      </c>
      <c r="O90" s="338" t="s">
        <v>567</v>
      </c>
      <c r="P90" s="342">
        <v>44796</v>
      </c>
      <c r="Q90" s="222"/>
      <c r="R90" s="226" t="s">
        <v>556</v>
      </c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66"/>
      <c r="AG90" s="263"/>
      <c r="AH90" s="222"/>
      <c r="AI90" s="222"/>
      <c r="AJ90" s="266"/>
      <c r="AK90" s="266"/>
      <c r="AL90" s="266"/>
    </row>
    <row r="91" spans="1:38" s="220" customFormat="1" ht="13.15" customHeight="1">
      <c r="A91" s="323">
        <v>31</v>
      </c>
      <c r="B91" s="451">
        <v>44796</v>
      </c>
      <c r="C91" s="302"/>
      <c r="D91" s="302" t="s">
        <v>1038</v>
      </c>
      <c r="E91" s="301" t="s">
        <v>557</v>
      </c>
      <c r="F91" s="301">
        <v>239.5</v>
      </c>
      <c r="G91" s="323">
        <v>234.5</v>
      </c>
      <c r="H91" s="303">
        <v>243.85</v>
      </c>
      <c r="I91" s="303" t="s">
        <v>1039</v>
      </c>
      <c r="J91" s="304" t="s">
        <v>1040</v>
      </c>
      <c r="K91" s="303">
        <f t="shared" si="100"/>
        <v>4.3499999999999943</v>
      </c>
      <c r="L91" s="305">
        <f t="shared" si="101"/>
        <v>426.73750000000007</v>
      </c>
      <c r="M91" s="306">
        <f t="shared" si="102"/>
        <v>10448.262499999986</v>
      </c>
      <c r="N91" s="303">
        <v>2500</v>
      </c>
      <c r="O91" s="304" t="s">
        <v>555</v>
      </c>
      <c r="P91" s="300">
        <v>44796</v>
      </c>
      <c r="Q91" s="222"/>
      <c r="R91" s="226" t="s">
        <v>829</v>
      </c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66"/>
      <c r="AG91" s="263"/>
      <c r="AH91" s="222"/>
      <c r="AI91" s="222"/>
      <c r="AJ91" s="266"/>
      <c r="AK91" s="266"/>
      <c r="AL91" s="266"/>
    </row>
    <row r="92" spans="1:38" s="220" customFormat="1" ht="13.15" customHeight="1">
      <c r="A92" s="323">
        <v>32</v>
      </c>
      <c r="B92" s="300">
        <v>44797</v>
      </c>
      <c r="C92" s="302"/>
      <c r="D92" s="302" t="s">
        <v>1049</v>
      </c>
      <c r="E92" s="301" t="s">
        <v>557</v>
      </c>
      <c r="F92" s="301">
        <v>726</v>
      </c>
      <c r="G92" s="323">
        <v>714</v>
      </c>
      <c r="H92" s="303">
        <v>737.5</v>
      </c>
      <c r="I92" s="303" t="s">
        <v>1050</v>
      </c>
      <c r="J92" s="304" t="s">
        <v>1054</v>
      </c>
      <c r="K92" s="303">
        <f t="shared" ref="K92:K93" si="103">H92-F92</f>
        <v>11.5</v>
      </c>
      <c r="L92" s="305">
        <f t="shared" ref="L92:L93" si="104">(H92*N92)*0.07%</f>
        <v>490.43750000000006</v>
      </c>
      <c r="M92" s="306">
        <f t="shared" ref="M92:M93" si="105">(K92*N92)-L92</f>
        <v>10434.5625</v>
      </c>
      <c r="N92" s="303">
        <v>950</v>
      </c>
      <c r="O92" s="304" t="s">
        <v>555</v>
      </c>
      <c r="P92" s="300">
        <v>44797</v>
      </c>
      <c r="Q92" s="222"/>
      <c r="R92" s="226" t="s">
        <v>556</v>
      </c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66"/>
      <c r="AG92" s="263"/>
      <c r="AH92" s="222"/>
      <c r="AI92" s="222"/>
      <c r="AJ92" s="266"/>
      <c r="AK92" s="266"/>
      <c r="AL92" s="266"/>
    </row>
    <row r="93" spans="1:38" s="220" customFormat="1" ht="13.15" customHeight="1">
      <c r="A93" s="323">
        <v>33</v>
      </c>
      <c r="B93" s="300">
        <v>44797</v>
      </c>
      <c r="C93" s="302"/>
      <c r="D93" s="302" t="s">
        <v>1051</v>
      </c>
      <c r="E93" s="301" t="s">
        <v>557</v>
      </c>
      <c r="F93" s="301">
        <v>521</v>
      </c>
      <c r="G93" s="323">
        <v>513</v>
      </c>
      <c r="H93" s="303">
        <v>527</v>
      </c>
      <c r="I93" s="303" t="s">
        <v>1052</v>
      </c>
      <c r="J93" s="304" t="s">
        <v>1053</v>
      </c>
      <c r="K93" s="303">
        <f t="shared" si="103"/>
        <v>6</v>
      </c>
      <c r="L93" s="305">
        <f t="shared" si="104"/>
        <v>553.35000000000014</v>
      </c>
      <c r="M93" s="306">
        <f t="shared" si="105"/>
        <v>8446.65</v>
      </c>
      <c r="N93" s="303">
        <v>1500</v>
      </c>
      <c r="O93" s="304" t="s">
        <v>555</v>
      </c>
      <c r="P93" s="300">
        <v>44798</v>
      </c>
      <c r="Q93" s="222"/>
      <c r="R93" s="226" t="s">
        <v>556</v>
      </c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66"/>
      <c r="AG93" s="263"/>
      <c r="AH93" s="222"/>
      <c r="AI93" s="222"/>
      <c r="AJ93" s="266"/>
      <c r="AK93" s="266"/>
      <c r="AL93" s="266"/>
    </row>
    <row r="94" spans="1:38" s="220" customFormat="1" ht="13.15" customHeight="1">
      <c r="A94" s="323">
        <v>34</v>
      </c>
      <c r="B94" s="300">
        <v>44797</v>
      </c>
      <c r="C94" s="302"/>
      <c r="D94" s="302" t="s">
        <v>1049</v>
      </c>
      <c r="E94" s="301" t="s">
        <v>557</v>
      </c>
      <c r="F94" s="301">
        <v>725</v>
      </c>
      <c r="G94" s="323">
        <v>713</v>
      </c>
      <c r="H94" s="303">
        <v>735</v>
      </c>
      <c r="I94" s="303" t="s">
        <v>1050</v>
      </c>
      <c r="J94" s="304" t="s">
        <v>1053</v>
      </c>
      <c r="K94" s="303">
        <f t="shared" ref="K94:K95" si="106">H94-F94</f>
        <v>10</v>
      </c>
      <c r="L94" s="305">
        <f t="shared" ref="L94:L95" si="107">(H94*N94)*0.07%</f>
        <v>488.77500000000009</v>
      </c>
      <c r="M94" s="306">
        <f t="shared" ref="M94:M95" si="108">(K94*N94)-L94</f>
        <v>9011.2250000000004</v>
      </c>
      <c r="N94" s="303">
        <v>950</v>
      </c>
      <c r="O94" s="304" t="s">
        <v>555</v>
      </c>
      <c r="P94" s="300">
        <v>44797</v>
      </c>
      <c r="Q94" s="222"/>
      <c r="R94" s="226" t="s">
        <v>556</v>
      </c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66"/>
      <c r="AG94" s="263"/>
      <c r="AH94" s="222"/>
      <c r="AI94" s="222"/>
      <c r="AJ94" s="266"/>
      <c r="AK94" s="266"/>
      <c r="AL94" s="266"/>
    </row>
    <row r="95" spans="1:38" s="220" customFormat="1" ht="13.15" customHeight="1">
      <c r="A95" s="323">
        <v>35</v>
      </c>
      <c r="B95" s="300">
        <v>44797</v>
      </c>
      <c r="C95" s="302"/>
      <c r="D95" s="302" t="s">
        <v>1038</v>
      </c>
      <c r="E95" s="301" t="s">
        <v>557</v>
      </c>
      <c r="F95" s="301">
        <v>240</v>
      </c>
      <c r="G95" s="323">
        <v>234.5</v>
      </c>
      <c r="H95" s="303">
        <v>244.5</v>
      </c>
      <c r="I95" s="303" t="s">
        <v>1039</v>
      </c>
      <c r="J95" s="304" t="s">
        <v>1117</v>
      </c>
      <c r="K95" s="303">
        <f t="shared" si="106"/>
        <v>4.5</v>
      </c>
      <c r="L95" s="305">
        <f t="shared" si="107"/>
        <v>427.87500000000006</v>
      </c>
      <c r="M95" s="306">
        <f t="shared" si="108"/>
        <v>10822.125</v>
      </c>
      <c r="N95" s="303">
        <v>2500</v>
      </c>
      <c r="O95" s="304" t="s">
        <v>555</v>
      </c>
      <c r="P95" s="300">
        <v>44799</v>
      </c>
      <c r="Q95" s="222"/>
      <c r="R95" s="226" t="s">
        <v>829</v>
      </c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66"/>
      <c r="AG95" s="263"/>
      <c r="AH95" s="222"/>
      <c r="AI95" s="222"/>
      <c r="AJ95" s="266"/>
      <c r="AK95" s="266"/>
      <c r="AL95" s="266"/>
    </row>
    <row r="96" spans="1:38" s="220" customFormat="1" ht="12.75" customHeight="1">
      <c r="A96" s="323">
        <v>36</v>
      </c>
      <c r="B96" s="300">
        <v>44797</v>
      </c>
      <c r="C96" s="302"/>
      <c r="D96" s="302" t="s">
        <v>1055</v>
      </c>
      <c r="E96" s="301" t="s">
        <v>557</v>
      </c>
      <c r="F96" s="301">
        <v>777</v>
      </c>
      <c r="G96" s="323">
        <v>756</v>
      </c>
      <c r="H96" s="303">
        <v>792</v>
      </c>
      <c r="I96" s="303" t="s">
        <v>1056</v>
      </c>
      <c r="J96" s="304" t="s">
        <v>1078</v>
      </c>
      <c r="K96" s="303">
        <f t="shared" ref="K96" si="109">H96-F96</f>
        <v>15</v>
      </c>
      <c r="L96" s="305">
        <f t="shared" ref="L96:L97" si="110">(H96*N96)*0.07%</f>
        <v>360.36000000000007</v>
      </c>
      <c r="M96" s="306">
        <f t="shared" ref="M96:M97" si="111">(K96*N96)-L96</f>
        <v>9389.64</v>
      </c>
      <c r="N96" s="303">
        <v>650</v>
      </c>
      <c r="O96" s="304" t="s">
        <v>555</v>
      </c>
      <c r="P96" s="300">
        <v>44798</v>
      </c>
      <c r="Q96" s="222"/>
      <c r="R96" s="226" t="s">
        <v>829</v>
      </c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19"/>
      <c r="AE96" s="219"/>
      <c r="AF96" s="266"/>
      <c r="AG96" s="263"/>
      <c r="AH96" s="222"/>
      <c r="AI96" s="222"/>
      <c r="AJ96" s="266"/>
      <c r="AK96" s="266"/>
      <c r="AL96" s="266"/>
    </row>
    <row r="97" spans="1:38" s="220" customFormat="1" ht="12.75" customHeight="1">
      <c r="A97" s="323">
        <v>37</v>
      </c>
      <c r="B97" s="300">
        <v>44798</v>
      </c>
      <c r="C97" s="302"/>
      <c r="D97" s="302" t="s">
        <v>1088</v>
      </c>
      <c r="E97" s="301" t="s">
        <v>872</v>
      </c>
      <c r="F97" s="301">
        <v>884</v>
      </c>
      <c r="G97" s="323">
        <v>893</v>
      </c>
      <c r="H97" s="303">
        <v>876</v>
      </c>
      <c r="I97" s="303" t="s">
        <v>1089</v>
      </c>
      <c r="J97" s="304" t="s">
        <v>964</v>
      </c>
      <c r="K97" s="303">
        <f>F97-H97</f>
        <v>8</v>
      </c>
      <c r="L97" s="305">
        <f t="shared" si="110"/>
        <v>843.15000000000009</v>
      </c>
      <c r="M97" s="306">
        <f t="shared" si="111"/>
        <v>10156.85</v>
      </c>
      <c r="N97" s="303">
        <v>1375</v>
      </c>
      <c r="O97" s="304" t="s">
        <v>555</v>
      </c>
      <c r="P97" s="300">
        <v>44798</v>
      </c>
      <c r="Q97" s="222"/>
      <c r="R97" s="226" t="s">
        <v>556</v>
      </c>
      <c r="S97" s="219"/>
      <c r="T97" s="219"/>
      <c r="U97" s="219"/>
      <c r="V97" s="219"/>
      <c r="W97" s="219"/>
      <c r="X97" s="219"/>
      <c r="Y97" s="219"/>
      <c r="Z97" s="219"/>
      <c r="AA97" s="219"/>
      <c r="AB97" s="219"/>
      <c r="AC97" s="219"/>
      <c r="AD97" s="219"/>
      <c r="AE97" s="219"/>
      <c r="AF97" s="266"/>
      <c r="AG97" s="263"/>
      <c r="AH97" s="222"/>
      <c r="AI97" s="222"/>
      <c r="AJ97" s="266"/>
      <c r="AK97" s="266"/>
      <c r="AL97" s="266"/>
    </row>
    <row r="98" spans="1:38" s="220" customFormat="1" ht="12.75" customHeight="1">
      <c r="A98" s="361">
        <v>38</v>
      </c>
      <c r="B98" s="221">
        <v>44799</v>
      </c>
      <c r="C98" s="279"/>
      <c r="D98" s="279" t="s">
        <v>1108</v>
      </c>
      <c r="E98" s="224" t="s">
        <v>872</v>
      </c>
      <c r="F98" s="224" t="s">
        <v>1112</v>
      </c>
      <c r="G98" s="361">
        <v>404</v>
      </c>
      <c r="H98" s="225"/>
      <c r="I98" s="225" t="s">
        <v>1113</v>
      </c>
      <c r="J98" s="436" t="s">
        <v>558</v>
      </c>
      <c r="K98" s="279"/>
      <c r="L98" s="224"/>
      <c r="M98" s="224"/>
      <c r="N98" s="224"/>
      <c r="O98" s="225"/>
      <c r="P98" s="225"/>
      <c r="Q98" s="222"/>
      <c r="R98" s="226" t="s">
        <v>556</v>
      </c>
      <c r="S98" s="219"/>
      <c r="T98" s="219"/>
      <c r="U98" s="219"/>
      <c r="V98" s="219"/>
      <c r="W98" s="219"/>
      <c r="X98" s="219"/>
      <c r="Y98" s="219"/>
      <c r="Z98" s="219"/>
      <c r="AA98" s="219"/>
      <c r="AB98" s="219"/>
      <c r="AC98" s="219"/>
      <c r="AD98" s="219"/>
      <c r="AE98" s="219"/>
      <c r="AF98" s="266"/>
      <c r="AG98" s="263"/>
      <c r="AH98" s="222"/>
      <c r="AI98" s="222"/>
      <c r="AJ98" s="266"/>
      <c r="AK98" s="266"/>
      <c r="AL98" s="266"/>
    </row>
    <row r="99" spans="1:38" s="220" customFormat="1" ht="12.75" customHeight="1">
      <c r="A99" s="361">
        <v>39</v>
      </c>
      <c r="B99" s="221">
        <v>44799</v>
      </c>
      <c r="C99" s="279"/>
      <c r="D99" s="279" t="s">
        <v>1109</v>
      </c>
      <c r="E99" s="224" t="s">
        <v>872</v>
      </c>
      <c r="F99" s="224" t="s">
        <v>1110</v>
      </c>
      <c r="G99" s="361">
        <v>535</v>
      </c>
      <c r="H99" s="225"/>
      <c r="I99" s="225" t="s">
        <v>1111</v>
      </c>
      <c r="J99" s="436" t="s">
        <v>558</v>
      </c>
      <c r="K99" s="279"/>
      <c r="L99" s="224"/>
      <c r="M99" s="224"/>
      <c r="N99" s="224"/>
      <c r="O99" s="225"/>
      <c r="P99" s="225"/>
      <c r="Q99" s="222"/>
      <c r="R99" s="226" t="s">
        <v>556</v>
      </c>
      <c r="S99" s="219"/>
      <c r="T99" s="219"/>
      <c r="U99" s="219"/>
      <c r="V99" s="219"/>
      <c r="W99" s="219"/>
      <c r="X99" s="219"/>
      <c r="Y99" s="219"/>
      <c r="Z99" s="219"/>
      <c r="AA99" s="219"/>
      <c r="AB99" s="219"/>
      <c r="AC99" s="219"/>
      <c r="AD99" s="219"/>
      <c r="AE99" s="219"/>
      <c r="AF99" s="266"/>
      <c r="AG99" s="263"/>
      <c r="AH99" s="222"/>
      <c r="AI99" s="222"/>
      <c r="AJ99" s="266"/>
      <c r="AK99" s="266"/>
      <c r="AL99" s="266"/>
    </row>
    <row r="100" spans="1:38" s="220" customFormat="1" ht="12.75" customHeight="1">
      <c r="A100" s="361">
        <v>40</v>
      </c>
      <c r="B100" s="221">
        <v>44799</v>
      </c>
      <c r="C100" s="279"/>
      <c r="D100" s="279" t="s">
        <v>1114</v>
      </c>
      <c r="E100" s="224" t="s">
        <v>557</v>
      </c>
      <c r="F100" s="224" t="s">
        <v>1115</v>
      </c>
      <c r="G100" s="361">
        <v>378</v>
      </c>
      <c r="H100" s="225"/>
      <c r="I100" s="225" t="s">
        <v>1116</v>
      </c>
      <c r="J100" s="436" t="s">
        <v>558</v>
      </c>
      <c r="K100" s="279"/>
      <c r="L100" s="224"/>
      <c r="M100" s="224"/>
      <c r="N100" s="224"/>
      <c r="O100" s="225"/>
      <c r="P100" s="225"/>
      <c r="Q100" s="222"/>
      <c r="R100" s="226" t="s">
        <v>556</v>
      </c>
      <c r="S100" s="219"/>
      <c r="T100" s="219"/>
      <c r="U100" s="219"/>
      <c r="V100" s="219"/>
      <c r="W100" s="219"/>
      <c r="X100" s="219"/>
      <c r="Y100" s="219"/>
      <c r="Z100" s="219"/>
      <c r="AA100" s="219"/>
      <c r="AB100" s="219"/>
      <c r="AC100" s="219"/>
      <c r="AD100" s="219"/>
      <c r="AE100" s="219"/>
      <c r="AF100" s="266"/>
      <c r="AG100" s="263"/>
      <c r="AH100" s="222"/>
      <c r="AI100" s="222"/>
      <c r="AJ100" s="266"/>
      <c r="AK100" s="266"/>
      <c r="AL100" s="266"/>
    </row>
    <row r="101" spans="1:38" s="220" customFormat="1" ht="12.75" customHeight="1">
      <c r="A101" s="224"/>
      <c r="B101" s="221"/>
      <c r="C101" s="279"/>
      <c r="D101" s="279"/>
      <c r="E101" s="224"/>
      <c r="F101" s="224"/>
      <c r="G101" s="224"/>
      <c r="H101" s="225"/>
      <c r="I101" s="225"/>
      <c r="J101" s="255"/>
      <c r="K101" s="279"/>
      <c r="L101" s="224"/>
      <c r="M101" s="224"/>
      <c r="N101" s="224"/>
      <c r="O101" s="225"/>
      <c r="P101" s="225"/>
      <c r="Q101" s="222"/>
      <c r="R101" s="226"/>
      <c r="S101" s="219"/>
      <c r="T101" s="219"/>
      <c r="U101" s="219"/>
      <c r="V101" s="219"/>
      <c r="W101" s="219"/>
      <c r="X101" s="219"/>
      <c r="Y101" s="219"/>
      <c r="Z101" s="219"/>
      <c r="AA101" s="219"/>
      <c r="AB101" s="219"/>
      <c r="AC101" s="219"/>
      <c r="AD101" s="219"/>
      <c r="AE101" s="219"/>
      <c r="AF101" s="266"/>
      <c r="AG101" s="263"/>
      <c r="AH101" s="222"/>
      <c r="AI101" s="222"/>
      <c r="AJ101" s="266"/>
      <c r="AK101" s="266"/>
      <c r="AL101" s="266"/>
    </row>
    <row r="102" spans="1:38" ht="13.5" customHeight="1">
      <c r="A102" s="266"/>
      <c r="B102" s="263"/>
      <c r="C102" s="222"/>
      <c r="D102" s="222"/>
      <c r="E102" s="266"/>
      <c r="F102" s="266"/>
      <c r="G102" s="266"/>
      <c r="H102" s="267"/>
      <c r="I102" s="267"/>
      <c r="J102" s="294"/>
      <c r="K102" s="267"/>
      <c r="L102" s="268"/>
      <c r="M102" s="295"/>
      <c r="N102" s="267"/>
      <c r="O102" s="296"/>
      <c r="P102" s="270"/>
      <c r="Q102" s="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99"/>
      <c r="B103" s="100"/>
      <c r="C103" s="133"/>
      <c r="D103" s="141"/>
      <c r="E103" s="142"/>
      <c r="F103" s="99"/>
      <c r="G103" s="99"/>
      <c r="H103" s="99"/>
      <c r="I103" s="134"/>
      <c r="J103" s="134"/>
      <c r="K103" s="134"/>
      <c r="L103" s="134"/>
      <c r="M103" s="134"/>
      <c r="N103" s="134"/>
      <c r="O103" s="134"/>
      <c r="P103" s="134"/>
      <c r="Q103" s="41"/>
      <c r="R103" s="6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41"/>
      <c r="AG103" s="41"/>
      <c r="AH103" s="41"/>
      <c r="AI103" s="41"/>
      <c r="AJ103" s="41"/>
      <c r="AK103" s="41"/>
      <c r="AL103" s="41"/>
    </row>
    <row r="104" spans="1:38" ht="12.75" customHeight="1">
      <c r="A104" s="143"/>
      <c r="B104" s="100"/>
      <c r="C104" s="101"/>
      <c r="D104" s="144"/>
      <c r="E104" s="104"/>
      <c r="F104" s="104"/>
      <c r="G104" s="104"/>
      <c r="H104" s="104"/>
      <c r="I104" s="104"/>
      <c r="J104" s="6"/>
      <c r="K104" s="104"/>
      <c r="L104" s="104"/>
      <c r="M104" s="6"/>
      <c r="N104" s="1"/>
      <c r="O104" s="101"/>
      <c r="P104" s="41"/>
      <c r="Q104" s="41"/>
      <c r="R104" s="6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41"/>
      <c r="AG104" s="41"/>
      <c r="AH104" s="41"/>
      <c r="AI104" s="41"/>
      <c r="AJ104" s="41"/>
      <c r="AK104" s="41"/>
      <c r="AL104" s="41"/>
    </row>
    <row r="105" spans="1:38" ht="38.25" customHeight="1">
      <c r="A105" s="145" t="s">
        <v>577</v>
      </c>
      <c r="B105" s="145"/>
      <c r="C105" s="145"/>
      <c r="D105" s="145"/>
      <c r="E105" s="146"/>
      <c r="F105" s="104"/>
      <c r="G105" s="104"/>
      <c r="H105" s="104"/>
      <c r="I105" s="104"/>
      <c r="J105" s="1"/>
      <c r="K105" s="6"/>
      <c r="L105" s="6"/>
      <c r="M105" s="6"/>
      <c r="N105" s="1"/>
      <c r="O105" s="1"/>
      <c r="P105" s="41"/>
      <c r="Q105" s="4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41"/>
      <c r="AG105" s="41"/>
      <c r="AH105" s="41"/>
      <c r="AI105" s="41"/>
      <c r="AJ105" s="41"/>
      <c r="AK105" s="41"/>
      <c r="AL105" s="41"/>
    </row>
    <row r="106" spans="1:38" ht="14.25" customHeight="1">
      <c r="A106" s="96" t="s">
        <v>16</v>
      </c>
      <c r="B106" s="96" t="s">
        <v>532</v>
      </c>
      <c r="C106" s="96"/>
      <c r="D106" s="97" t="s">
        <v>543</v>
      </c>
      <c r="E106" s="96" t="s">
        <v>544</v>
      </c>
      <c r="F106" s="96" t="s">
        <v>545</v>
      </c>
      <c r="G106" s="96" t="s">
        <v>565</v>
      </c>
      <c r="H106" s="96" t="s">
        <v>547</v>
      </c>
      <c r="I106" s="96" t="s">
        <v>548</v>
      </c>
      <c r="J106" s="95" t="s">
        <v>549</v>
      </c>
      <c r="K106" s="95" t="s">
        <v>578</v>
      </c>
      <c r="L106" s="98" t="s">
        <v>551</v>
      </c>
      <c r="M106" s="140" t="s">
        <v>574</v>
      </c>
      <c r="N106" s="96" t="s">
        <v>575</v>
      </c>
      <c r="O106" s="96" t="s">
        <v>553</v>
      </c>
      <c r="P106" s="97" t="s">
        <v>554</v>
      </c>
      <c r="Q106" s="41"/>
      <c r="R106" s="6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41"/>
      <c r="AG106" s="41"/>
      <c r="AH106" s="41"/>
      <c r="AI106" s="41"/>
      <c r="AJ106" s="41"/>
      <c r="AK106" s="41"/>
      <c r="AL106" s="41"/>
    </row>
    <row r="107" spans="1:38" s="220" customFormat="1" ht="12.75" customHeight="1">
      <c r="A107" s="336">
        <v>1</v>
      </c>
      <c r="B107" s="334">
        <v>44771</v>
      </c>
      <c r="C107" s="337"/>
      <c r="D107" s="337" t="s">
        <v>886</v>
      </c>
      <c r="E107" s="336" t="s">
        <v>557</v>
      </c>
      <c r="F107" s="336">
        <v>11</v>
      </c>
      <c r="G107" s="336">
        <v>6</v>
      </c>
      <c r="H107" s="336">
        <v>13.5</v>
      </c>
      <c r="I107" s="336" t="s">
        <v>887</v>
      </c>
      <c r="J107" s="304" t="s">
        <v>873</v>
      </c>
      <c r="K107" s="303">
        <f t="shared" ref="K107" si="112">H107-F107</f>
        <v>2.5</v>
      </c>
      <c r="L107" s="305">
        <v>100</v>
      </c>
      <c r="M107" s="306">
        <f t="shared" ref="M107" si="113">(K107*N107)-L107</f>
        <v>2275</v>
      </c>
      <c r="N107" s="303">
        <v>950</v>
      </c>
      <c r="O107" s="304" t="s">
        <v>555</v>
      </c>
      <c r="P107" s="300">
        <v>44774</v>
      </c>
      <c r="Q107" s="222"/>
      <c r="R107" s="223" t="s">
        <v>829</v>
      </c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</row>
    <row r="108" spans="1:38" s="220" customFormat="1" ht="12.75" customHeight="1">
      <c r="A108" s="382">
        <v>2</v>
      </c>
      <c r="B108" s="381">
        <v>44776</v>
      </c>
      <c r="C108" s="383"/>
      <c r="D108" s="383" t="s">
        <v>910</v>
      </c>
      <c r="E108" s="382" t="s">
        <v>872</v>
      </c>
      <c r="F108" s="382">
        <v>3.6</v>
      </c>
      <c r="G108" s="382">
        <v>5.25</v>
      </c>
      <c r="H108" s="382">
        <v>5.0999999999999996</v>
      </c>
      <c r="I108" s="382" t="s">
        <v>911</v>
      </c>
      <c r="J108" s="338" t="s">
        <v>919</v>
      </c>
      <c r="K108" s="339">
        <f>F108-H108</f>
        <v>-1.4999999999999996</v>
      </c>
      <c r="L108" s="340">
        <v>100</v>
      </c>
      <c r="M108" s="341">
        <f t="shared" ref="M108" si="114">(K108*N108)-L108</f>
        <v>-6099.9999999999982</v>
      </c>
      <c r="N108" s="339">
        <v>4000</v>
      </c>
      <c r="O108" s="338" t="s">
        <v>567</v>
      </c>
      <c r="P108" s="342">
        <v>44778</v>
      </c>
      <c r="Q108" s="1"/>
      <c r="R108" s="6" t="s">
        <v>556</v>
      </c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"/>
      <c r="AI108" s="1"/>
      <c r="AJ108" s="6"/>
      <c r="AK108" s="1"/>
      <c r="AL108" s="219"/>
    </row>
    <row r="109" spans="1:38" s="220" customFormat="1" ht="12.75" customHeight="1">
      <c r="A109" s="336">
        <v>3</v>
      </c>
      <c r="B109" s="334">
        <v>44777</v>
      </c>
      <c r="C109" s="337"/>
      <c r="D109" s="337" t="s">
        <v>915</v>
      </c>
      <c r="E109" s="336" t="s">
        <v>872</v>
      </c>
      <c r="F109" s="336">
        <v>110</v>
      </c>
      <c r="G109" s="336">
        <v>155</v>
      </c>
      <c r="H109" s="336">
        <v>88</v>
      </c>
      <c r="I109" s="336" t="s">
        <v>916</v>
      </c>
      <c r="J109" s="304" t="s">
        <v>920</v>
      </c>
      <c r="K109" s="303">
        <f>F109-H109</f>
        <v>22</v>
      </c>
      <c r="L109" s="305">
        <v>100</v>
      </c>
      <c r="M109" s="306">
        <f t="shared" ref="M109:M112" si="115">(K109*N109)-L109</f>
        <v>1000</v>
      </c>
      <c r="N109" s="303">
        <v>50</v>
      </c>
      <c r="O109" s="304" t="s">
        <v>555</v>
      </c>
      <c r="P109" s="300">
        <v>44778</v>
      </c>
      <c r="Q109" s="1"/>
      <c r="R109" s="56" t="s">
        <v>556</v>
      </c>
      <c r="S109" s="1"/>
      <c r="T109" s="1"/>
      <c r="U109" s="1"/>
      <c r="V109" s="1"/>
      <c r="W109" s="1"/>
      <c r="X109" s="56"/>
      <c r="Y109" s="1"/>
      <c r="Z109" s="1"/>
      <c r="AA109" s="1"/>
      <c r="AB109" s="1"/>
      <c r="AC109" s="1"/>
      <c r="AD109" s="56"/>
      <c r="AE109" s="1"/>
      <c r="AF109" s="1"/>
      <c r="AG109" s="1"/>
      <c r="AH109" s="1"/>
      <c r="AI109" s="1"/>
      <c r="AJ109" s="56"/>
      <c r="AK109" s="1"/>
      <c r="AL109" s="219"/>
    </row>
    <row r="110" spans="1:38" s="220" customFormat="1" ht="12" customHeight="1">
      <c r="A110" s="382">
        <v>4</v>
      </c>
      <c r="B110" s="384">
        <v>44778</v>
      </c>
      <c r="C110" s="383"/>
      <c r="D110" s="383" t="s">
        <v>921</v>
      </c>
      <c r="E110" s="382" t="s">
        <v>557</v>
      </c>
      <c r="F110" s="382">
        <v>270</v>
      </c>
      <c r="G110" s="382">
        <v>120</v>
      </c>
      <c r="H110" s="382">
        <v>175</v>
      </c>
      <c r="I110" s="382" t="s">
        <v>922</v>
      </c>
      <c r="J110" s="338" t="s">
        <v>681</v>
      </c>
      <c r="K110" s="339">
        <f t="shared" ref="K110:K112" si="116">H110-F110</f>
        <v>-95</v>
      </c>
      <c r="L110" s="340">
        <v>100</v>
      </c>
      <c r="M110" s="341">
        <f t="shared" si="115"/>
        <v>-2475</v>
      </c>
      <c r="N110" s="339">
        <v>25</v>
      </c>
      <c r="O110" s="338" t="s">
        <v>567</v>
      </c>
      <c r="P110" s="342">
        <v>44778</v>
      </c>
      <c r="Q110" s="1"/>
      <c r="R110" s="6" t="s">
        <v>556</v>
      </c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219"/>
    </row>
    <row r="111" spans="1:38" s="389" customFormat="1" ht="12" customHeight="1">
      <c r="A111" s="336">
        <v>5</v>
      </c>
      <c r="B111" s="334">
        <v>44783</v>
      </c>
      <c r="C111" s="337"/>
      <c r="D111" s="337" t="s">
        <v>938</v>
      </c>
      <c r="E111" s="336" t="s">
        <v>557</v>
      </c>
      <c r="F111" s="336">
        <v>13.75</v>
      </c>
      <c r="G111" s="336">
        <v>9</v>
      </c>
      <c r="H111" s="336">
        <v>15.75</v>
      </c>
      <c r="I111" s="336" t="s">
        <v>939</v>
      </c>
      <c r="J111" s="304" t="s">
        <v>943</v>
      </c>
      <c r="K111" s="303">
        <f t="shared" si="116"/>
        <v>2</v>
      </c>
      <c r="L111" s="305">
        <v>100</v>
      </c>
      <c r="M111" s="306">
        <f t="shared" si="115"/>
        <v>2300</v>
      </c>
      <c r="N111" s="303">
        <v>1200</v>
      </c>
      <c r="O111" s="304" t="s">
        <v>555</v>
      </c>
      <c r="P111" s="300">
        <v>44784</v>
      </c>
      <c r="Q111" s="1"/>
      <c r="R111" s="6" t="s">
        <v>829</v>
      </c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388"/>
    </row>
    <row r="112" spans="1:38" s="389" customFormat="1" ht="12" customHeight="1">
      <c r="A112" s="423">
        <v>6</v>
      </c>
      <c r="B112" s="334">
        <v>44785</v>
      </c>
      <c r="C112" s="424"/>
      <c r="D112" s="425" t="s">
        <v>952</v>
      </c>
      <c r="E112" s="423" t="s">
        <v>557</v>
      </c>
      <c r="F112" s="423">
        <v>40</v>
      </c>
      <c r="G112" s="423">
        <v>19</v>
      </c>
      <c r="H112" s="426">
        <v>47.5</v>
      </c>
      <c r="I112" s="427" t="s">
        <v>953</v>
      </c>
      <c r="J112" s="304" t="s">
        <v>876</v>
      </c>
      <c r="K112" s="303">
        <f t="shared" si="116"/>
        <v>7.5</v>
      </c>
      <c r="L112" s="305">
        <v>100</v>
      </c>
      <c r="M112" s="306">
        <f t="shared" si="115"/>
        <v>1775</v>
      </c>
      <c r="N112" s="303">
        <v>250</v>
      </c>
      <c r="O112" s="304" t="s">
        <v>555</v>
      </c>
      <c r="P112" s="300">
        <v>44790</v>
      </c>
      <c r="Q112" s="1"/>
      <c r="R112" s="6" t="s">
        <v>556</v>
      </c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  <c r="AL112" s="388"/>
    </row>
    <row r="113" spans="1:38" s="389" customFormat="1" ht="12" customHeight="1">
      <c r="A113" s="336">
        <v>7</v>
      </c>
      <c r="B113" s="334">
        <v>44789</v>
      </c>
      <c r="C113" s="337"/>
      <c r="D113" s="337" t="s">
        <v>960</v>
      </c>
      <c r="E113" s="336" t="s">
        <v>557</v>
      </c>
      <c r="F113" s="336">
        <v>245</v>
      </c>
      <c r="G113" s="336">
        <v>140</v>
      </c>
      <c r="H113" s="336">
        <v>300</v>
      </c>
      <c r="I113" s="336" t="s">
        <v>961</v>
      </c>
      <c r="J113" s="304" t="s">
        <v>693</v>
      </c>
      <c r="K113" s="303">
        <f t="shared" ref="K113" si="117">H113-F113</f>
        <v>55</v>
      </c>
      <c r="L113" s="305">
        <v>100</v>
      </c>
      <c r="M113" s="306">
        <f t="shared" ref="M113:M114" si="118">(K113*N113)-L113</f>
        <v>1275</v>
      </c>
      <c r="N113" s="303">
        <v>25</v>
      </c>
      <c r="O113" s="304" t="s">
        <v>555</v>
      </c>
      <c r="P113" s="300">
        <v>44789</v>
      </c>
      <c r="Q113" s="1"/>
      <c r="R113" s="6" t="s">
        <v>556</v>
      </c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  <c r="AL113" s="388"/>
    </row>
    <row r="114" spans="1:38" s="389" customFormat="1" ht="12" customHeight="1">
      <c r="A114" s="423">
        <v>8</v>
      </c>
      <c r="B114" s="349">
        <v>44789</v>
      </c>
      <c r="C114" s="424"/>
      <c r="D114" s="425" t="s">
        <v>972</v>
      </c>
      <c r="E114" s="423" t="s">
        <v>872</v>
      </c>
      <c r="F114" s="423">
        <v>92.5</v>
      </c>
      <c r="G114" s="423">
        <v>140</v>
      </c>
      <c r="H114" s="426">
        <v>71.5</v>
      </c>
      <c r="I114" s="427" t="s">
        <v>973</v>
      </c>
      <c r="J114" s="304" t="s">
        <v>568</v>
      </c>
      <c r="K114" s="303">
        <f>F114-H114</f>
        <v>21</v>
      </c>
      <c r="L114" s="305">
        <v>100</v>
      </c>
      <c r="M114" s="306">
        <f t="shared" si="118"/>
        <v>950</v>
      </c>
      <c r="N114" s="303">
        <v>50</v>
      </c>
      <c r="O114" s="304" t="s">
        <v>555</v>
      </c>
      <c r="P114" s="300">
        <v>44792</v>
      </c>
      <c r="Q114" s="1"/>
      <c r="R114" s="6" t="s">
        <v>556</v>
      </c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  <c r="AL114" s="388"/>
    </row>
    <row r="115" spans="1:38" s="389" customFormat="1" ht="12" customHeight="1">
      <c r="A115" s="423">
        <v>9</v>
      </c>
      <c r="B115" s="349">
        <v>44790</v>
      </c>
      <c r="C115" s="424"/>
      <c r="D115" s="425" t="s">
        <v>975</v>
      </c>
      <c r="E115" s="423" t="s">
        <v>557</v>
      </c>
      <c r="F115" s="423">
        <v>235</v>
      </c>
      <c r="G115" s="423">
        <v>140</v>
      </c>
      <c r="H115" s="426">
        <v>295</v>
      </c>
      <c r="I115" s="427" t="s">
        <v>961</v>
      </c>
      <c r="J115" s="304" t="s">
        <v>763</v>
      </c>
      <c r="K115" s="303">
        <f t="shared" ref="K115:K116" si="119">H115-F115</f>
        <v>60</v>
      </c>
      <c r="L115" s="305">
        <v>100</v>
      </c>
      <c r="M115" s="306">
        <f t="shared" ref="M115:M116" si="120">(K115*N115)-L115</f>
        <v>1400</v>
      </c>
      <c r="N115" s="303">
        <v>25</v>
      </c>
      <c r="O115" s="304" t="s">
        <v>555</v>
      </c>
      <c r="P115" s="300">
        <v>44790</v>
      </c>
      <c r="Q115" s="1"/>
      <c r="R115" s="6" t="s">
        <v>556</v>
      </c>
      <c r="S115" s="1"/>
      <c r="T115" s="1"/>
      <c r="U115" s="1"/>
      <c r="V115" s="1"/>
      <c r="W115" s="1"/>
      <c r="X115" s="6"/>
      <c r="Y115" s="1"/>
      <c r="Z115" s="1"/>
      <c r="AA115" s="1"/>
      <c r="AB115" s="1"/>
      <c r="AC115" s="1"/>
      <c r="AD115" s="6"/>
      <c r="AE115" s="1"/>
      <c r="AF115" s="1"/>
      <c r="AG115" s="1"/>
      <c r="AH115" s="1"/>
      <c r="AI115" s="1"/>
      <c r="AJ115" s="6"/>
      <c r="AK115" s="1"/>
      <c r="AL115" s="388"/>
    </row>
    <row r="116" spans="1:38" s="389" customFormat="1" ht="12" customHeight="1">
      <c r="A116" s="430">
        <v>10</v>
      </c>
      <c r="B116" s="429">
        <v>44790</v>
      </c>
      <c r="C116" s="431"/>
      <c r="D116" s="432" t="s">
        <v>976</v>
      </c>
      <c r="E116" s="430" t="s">
        <v>557</v>
      </c>
      <c r="F116" s="382">
        <v>10.5</v>
      </c>
      <c r="G116" s="430">
        <v>6</v>
      </c>
      <c r="H116" s="433">
        <v>6</v>
      </c>
      <c r="I116" s="434" t="s">
        <v>977</v>
      </c>
      <c r="J116" s="338" t="s">
        <v>996</v>
      </c>
      <c r="K116" s="339">
        <f t="shared" si="119"/>
        <v>-4.5</v>
      </c>
      <c r="L116" s="340">
        <v>100</v>
      </c>
      <c r="M116" s="341">
        <f t="shared" si="120"/>
        <v>-4600</v>
      </c>
      <c r="N116" s="339">
        <v>1000</v>
      </c>
      <c r="O116" s="338" t="s">
        <v>567</v>
      </c>
      <c r="P116" s="342">
        <v>44791</v>
      </c>
      <c r="Q116" s="1"/>
      <c r="R116" s="6" t="s">
        <v>829</v>
      </c>
      <c r="S116" s="1"/>
      <c r="T116" s="1"/>
      <c r="U116" s="1"/>
      <c r="V116" s="1"/>
      <c r="W116" s="1"/>
      <c r="X116" s="6"/>
      <c r="Y116" s="1"/>
      <c r="Z116" s="1"/>
      <c r="AA116" s="1"/>
      <c r="AB116" s="1"/>
      <c r="AC116" s="1"/>
      <c r="AD116" s="6"/>
      <c r="AE116" s="1"/>
      <c r="AF116" s="1"/>
      <c r="AG116" s="1"/>
      <c r="AH116" s="1"/>
      <c r="AI116" s="1"/>
      <c r="AJ116" s="6"/>
      <c r="AK116" s="1"/>
      <c r="AL116" s="388"/>
    </row>
    <row r="117" spans="1:38" s="389" customFormat="1" ht="12" customHeight="1">
      <c r="A117" s="423">
        <v>11</v>
      </c>
      <c r="B117" s="349">
        <v>44790</v>
      </c>
      <c r="C117" s="424"/>
      <c r="D117" s="425" t="s">
        <v>978</v>
      </c>
      <c r="E117" s="423" t="s">
        <v>557</v>
      </c>
      <c r="F117" s="423">
        <v>29</v>
      </c>
      <c r="G117" s="423">
        <v>19</v>
      </c>
      <c r="H117" s="426">
        <v>34.5</v>
      </c>
      <c r="I117" s="427" t="s">
        <v>979</v>
      </c>
      <c r="J117" s="304" t="s">
        <v>881</v>
      </c>
      <c r="K117" s="303">
        <f t="shared" ref="K117:K119" si="121">H117-F117</f>
        <v>5.5</v>
      </c>
      <c r="L117" s="305">
        <v>100</v>
      </c>
      <c r="M117" s="306">
        <f t="shared" ref="M117:M119" si="122">(K117*N117)-L117</f>
        <v>2650</v>
      </c>
      <c r="N117" s="303">
        <v>500</v>
      </c>
      <c r="O117" s="304" t="s">
        <v>555</v>
      </c>
      <c r="P117" s="300">
        <v>44790</v>
      </c>
      <c r="Q117" s="1"/>
      <c r="R117" s="6" t="s">
        <v>556</v>
      </c>
      <c r="S117" s="1"/>
      <c r="T117" s="1"/>
      <c r="U117" s="1"/>
      <c r="V117" s="1"/>
      <c r="W117" s="1"/>
      <c r="X117" s="6"/>
      <c r="Y117" s="1"/>
      <c r="Z117" s="1"/>
      <c r="AA117" s="1"/>
      <c r="AB117" s="1"/>
      <c r="AC117" s="1"/>
      <c r="AD117" s="6"/>
      <c r="AE117" s="1"/>
      <c r="AF117" s="1"/>
      <c r="AG117" s="1"/>
      <c r="AH117" s="1"/>
      <c r="AI117" s="1"/>
      <c r="AJ117" s="6"/>
      <c r="AK117" s="1"/>
      <c r="AL117" s="388"/>
    </row>
    <row r="118" spans="1:38" s="389" customFormat="1" ht="12" customHeight="1">
      <c r="A118" s="423">
        <v>12</v>
      </c>
      <c r="B118" s="349">
        <v>44791</v>
      </c>
      <c r="C118" s="424"/>
      <c r="D118" s="425" t="s">
        <v>989</v>
      </c>
      <c r="E118" s="423" t="s">
        <v>557</v>
      </c>
      <c r="F118" s="423">
        <v>175</v>
      </c>
      <c r="G118" s="423">
        <v>50</v>
      </c>
      <c r="H118" s="426">
        <v>225</v>
      </c>
      <c r="I118" s="427" t="s">
        <v>990</v>
      </c>
      <c r="J118" s="304" t="s">
        <v>879</v>
      </c>
      <c r="K118" s="303">
        <f t="shared" si="121"/>
        <v>50</v>
      </c>
      <c r="L118" s="305">
        <v>100</v>
      </c>
      <c r="M118" s="306">
        <f t="shared" si="122"/>
        <v>1150</v>
      </c>
      <c r="N118" s="303">
        <v>25</v>
      </c>
      <c r="O118" s="304" t="s">
        <v>555</v>
      </c>
      <c r="P118" s="300">
        <v>44791</v>
      </c>
      <c r="Q118" s="1"/>
      <c r="R118" s="6" t="s">
        <v>556</v>
      </c>
      <c r="S118" s="1"/>
      <c r="T118" s="1"/>
      <c r="U118" s="1"/>
      <c r="V118" s="1"/>
      <c r="W118" s="1"/>
      <c r="X118" s="6"/>
      <c r="Y118" s="1"/>
      <c r="Z118" s="1"/>
      <c r="AA118" s="1"/>
      <c r="AB118" s="1"/>
      <c r="AC118" s="1"/>
      <c r="AD118" s="6"/>
      <c r="AE118" s="1"/>
      <c r="AF118" s="1"/>
      <c r="AG118" s="1"/>
      <c r="AH118" s="1"/>
      <c r="AI118" s="1"/>
      <c r="AJ118" s="6"/>
      <c r="AK118" s="1"/>
      <c r="AL118" s="388"/>
    </row>
    <row r="119" spans="1:38" s="389" customFormat="1" ht="12" customHeight="1">
      <c r="A119" s="423">
        <v>13</v>
      </c>
      <c r="B119" s="349">
        <v>44791</v>
      </c>
      <c r="C119" s="424"/>
      <c r="D119" s="425" t="s">
        <v>991</v>
      </c>
      <c r="E119" s="423" t="s">
        <v>557</v>
      </c>
      <c r="F119" s="423">
        <v>49</v>
      </c>
      <c r="G119" s="423">
        <v>14</v>
      </c>
      <c r="H119" s="426">
        <v>80</v>
      </c>
      <c r="I119" s="427" t="s">
        <v>992</v>
      </c>
      <c r="J119" s="304" t="s">
        <v>995</v>
      </c>
      <c r="K119" s="303">
        <f t="shared" si="121"/>
        <v>31</v>
      </c>
      <c r="L119" s="305">
        <v>100</v>
      </c>
      <c r="M119" s="306">
        <f t="shared" si="122"/>
        <v>1450</v>
      </c>
      <c r="N119" s="303">
        <v>50</v>
      </c>
      <c r="O119" s="304" t="s">
        <v>555</v>
      </c>
      <c r="P119" s="300">
        <v>44791</v>
      </c>
      <c r="Q119" s="1"/>
      <c r="R119" s="6" t="s">
        <v>556</v>
      </c>
      <c r="S119" s="1"/>
      <c r="T119" s="1"/>
      <c r="U119" s="1"/>
      <c r="V119" s="1"/>
      <c r="W119" s="1"/>
      <c r="X119" s="6"/>
      <c r="Y119" s="1"/>
      <c r="Z119" s="1"/>
      <c r="AA119" s="1"/>
      <c r="AB119" s="1"/>
      <c r="AC119" s="1"/>
      <c r="AD119" s="6"/>
      <c r="AE119" s="1"/>
      <c r="AF119" s="1"/>
      <c r="AG119" s="1"/>
      <c r="AH119" s="1"/>
      <c r="AI119" s="1"/>
      <c r="AJ119" s="6"/>
      <c r="AK119" s="1"/>
      <c r="AL119" s="388"/>
    </row>
    <row r="120" spans="1:38" s="389" customFormat="1" ht="12" customHeight="1">
      <c r="A120" s="423">
        <v>14</v>
      </c>
      <c r="B120" s="349">
        <v>44791</v>
      </c>
      <c r="C120" s="424"/>
      <c r="D120" s="425" t="s">
        <v>993</v>
      </c>
      <c r="E120" s="423" t="s">
        <v>557</v>
      </c>
      <c r="F120" s="423">
        <v>12.5</v>
      </c>
      <c r="G120" s="423">
        <v>5</v>
      </c>
      <c r="H120" s="426">
        <v>16.5</v>
      </c>
      <c r="I120" s="427" t="s">
        <v>994</v>
      </c>
      <c r="J120" s="304" t="s">
        <v>988</v>
      </c>
      <c r="K120" s="303">
        <f t="shared" ref="K120:K121" si="123">H120-F120</f>
        <v>4</v>
      </c>
      <c r="L120" s="305">
        <v>100</v>
      </c>
      <c r="M120" s="306">
        <f t="shared" ref="M120" si="124">(K120*N120)-L120</f>
        <v>2700</v>
      </c>
      <c r="N120" s="303">
        <v>700</v>
      </c>
      <c r="O120" s="304" t="s">
        <v>555</v>
      </c>
      <c r="P120" s="300">
        <v>44792</v>
      </c>
      <c r="Q120" s="1"/>
      <c r="R120" s="6" t="s">
        <v>556</v>
      </c>
      <c r="S120" s="1"/>
      <c r="T120" s="1"/>
      <c r="U120" s="1"/>
      <c r="V120" s="1"/>
      <c r="W120" s="1"/>
      <c r="X120" s="6"/>
      <c r="Y120" s="1"/>
      <c r="Z120" s="1"/>
      <c r="AA120" s="1"/>
      <c r="AB120" s="1"/>
      <c r="AC120" s="1"/>
      <c r="AD120" s="6"/>
      <c r="AE120" s="1"/>
      <c r="AF120" s="1"/>
      <c r="AG120" s="1"/>
      <c r="AH120" s="1"/>
      <c r="AI120" s="1"/>
      <c r="AJ120" s="6"/>
      <c r="AK120" s="1"/>
      <c r="AL120" s="388"/>
    </row>
    <row r="121" spans="1:38" s="389" customFormat="1" ht="12" customHeight="1">
      <c r="A121" s="494">
        <v>15</v>
      </c>
      <c r="B121" s="349">
        <v>44791</v>
      </c>
      <c r="C121" s="424"/>
      <c r="D121" s="425" t="s">
        <v>997</v>
      </c>
      <c r="E121" s="423" t="s">
        <v>557</v>
      </c>
      <c r="F121" s="423">
        <v>310</v>
      </c>
      <c r="G121" s="423">
        <v>100</v>
      </c>
      <c r="H121" s="426">
        <v>365</v>
      </c>
      <c r="I121" s="498" t="s">
        <v>922</v>
      </c>
      <c r="J121" s="496" t="s">
        <v>818</v>
      </c>
      <c r="K121" s="303">
        <f t="shared" si="123"/>
        <v>55</v>
      </c>
      <c r="L121" s="305">
        <v>100</v>
      </c>
      <c r="M121" s="506">
        <v>2300</v>
      </c>
      <c r="N121" s="502">
        <v>25</v>
      </c>
      <c r="O121" s="496" t="s">
        <v>555</v>
      </c>
      <c r="P121" s="512">
        <v>44792</v>
      </c>
      <c r="Q121" s="1"/>
      <c r="R121" s="6" t="s">
        <v>556</v>
      </c>
      <c r="S121" s="1"/>
      <c r="T121" s="1"/>
      <c r="U121" s="1"/>
      <c r="V121" s="1"/>
      <c r="W121" s="1"/>
      <c r="X121" s="6"/>
      <c r="Y121" s="1"/>
      <c r="Z121" s="1"/>
      <c r="AA121" s="1"/>
      <c r="AB121" s="1"/>
      <c r="AC121" s="1"/>
      <c r="AD121" s="6"/>
      <c r="AE121" s="1"/>
      <c r="AF121" s="1"/>
      <c r="AG121" s="1"/>
      <c r="AH121" s="1"/>
      <c r="AI121" s="1"/>
      <c r="AJ121" s="6"/>
      <c r="AK121" s="1"/>
      <c r="AL121" s="388"/>
    </row>
    <row r="122" spans="1:38" s="389" customFormat="1" ht="12" customHeight="1">
      <c r="A122" s="495"/>
      <c r="B122" s="349">
        <v>44791</v>
      </c>
      <c r="C122" s="424"/>
      <c r="D122" s="425" t="s">
        <v>998</v>
      </c>
      <c r="E122" s="423" t="s">
        <v>872</v>
      </c>
      <c r="F122" s="423">
        <v>45</v>
      </c>
      <c r="G122" s="423">
        <v>0</v>
      </c>
      <c r="H122" s="426">
        <v>0</v>
      </c>
      <c r="I122" s="499"/>
      <c r="J122" s="497"/>
      <c r="K122" s="303">
        <v>45</v>
      </c>
      <c r="L122" s="305">
        <v>100</v>
      </c>
      <c r="M122" s="507"/>
      <c r="N122" s="503"/>
      <c r="O122" s="497"/>
      <c r="P122" s="513"/>
      <c r="Q122" s="1"/>
      <c r="R122" s="6" t="s">
        <v>556</v>
      </c>
      <c r="S122" s="1"/>
      <c r="T122" s="1"/>
      <c r="U122" s="1"/>
      <c r="V122" s="1"/>
      <c r="W122" s="1"/>
      <c r="X122" s="6"/>
      <c r="Y122" s="1"/>
      <c r="Z122" s="1"/>
      <c r="AA122" s="1"/>
      <c r="AB122" s="1"/>
      <c r="AC122" s="1"/>
      <c r="AD122" s="6"/>
      <c r="AE122" s="1"/>
      <c r="AF122" s="1"/>
      <c r="AG122" s="1"/>
      <c r="AH122" s="1"/>
      <c r="AI122" s="1"/>
      <c r="AJ122" s="6"/>
      <c r="AK122" s="1"/>
      <c r="AL122" s="388"/>
    </row>
    <row r="123" spans="1:38" s="389" customFormat="1" ht="12" customHeight="1">
      <c r="A123" s="438">
        <v>16</v>
      </c>
      <c r="B123" s="335">
        <v>44791</v>
      </c>
      <c r="C123" s="439"/>
      <c r="D123" s="440" t="s">
        <v>999</v>
      </c>
      <c r="E123" s="438" t="s">
        <v>557</v>
      </c>
      <c r="F123" s="438">
        <v>38</v>
      </c>
      <c r="G123" s="438">
        <v>17</v>
      </c>
      <c r="H123" s="438">
        <v>17</v>
      </c>
      <c r="I123" s="441" t="s">
        <v>953</v>
      </c>
      <c r="J123" s="338" t="s">
        <v>1006</v>
      </c>
      <c r="K123" s="339">
        <f t="shared" ref="K123" si="125">H123-F123</f>
        <v>-21</v>
      </c>
      <c r="L123" s="340">
        <v>100</v>
      </c>
      <c r="M123" s="341">
        <f t="shared" ref="M123" si="126">(K123*N123)-L123</f>
        <v>-5350</v>
      </c>
      <c r="N123" s="339">
        <v>250</v>
      </c>
      <c r="O123" s="338" t="s">
        <v>567</v>
      </c>
      <c r="P123" s="342">
        <v>44792</v>
      </c>
      <c r="Q123" s="1"/>
      <c r="R123" s="6" t="s">
        <v>829</v>
      </c>
      <c r="S123" s="1"/>
      <c r="T123" s="1"/>
      <c r="U123" s="1"/>
      <c r="V123" s="1"/>
      <c r="W123" s="1"/>
      <c r="X123" s="6"/>
      <c r="Y123" s="1"/>
      <c r="Z123" s="1"/>
      <c r="AA123" s="1"/>
      <c r="AB123" s="1"/>
      <c r="AC123" s="1"/>
      <c r="AD123" s="6"/>
      <c r="AE123" s="1"/>
      <c r="AF123" s="1"/>
      <c r="AG123" s="1"/>
      <c r="AH123" s="1"/>
      <c r="AI123" s="1"/>
      <c r="AJ123" s="6"/>
      <c r="AK123" s="1"/>
      <c r="AL123" s="388"/>
    </row>
    <row r="124" spans="1:38" s="389" customFormat="1" ht="12" customHeight="1">
      <c r="A124" s="430">
        <v>17</v>
      </c>
      <c r="B124" s="445">
        <v>44792</v>
      </c>
      <c r="C124" s="431"/>
      <c r="D124" s="432" t="s">
        <v>993</v>
      </c>
      <c r="E124" s="430" t="s">
        <v>557</v>
      </c>
      <c r="F124" s="430">
        <v>12.5</v>
      </c>
      <c r="G124" s="430">
        <v>5</v>
      </c>
      <c r="H124" s="433">
        <v>5</v>
      </c>
      <c r="I124" s="434" t="s">
        <v>994</v>
      </c>
      <c r="J124" s="338" t="s">
        <v>1019</v>
      </c>
      <c r="K124" s="339">
        <f t="shared" ref="K124" si="127">H124-F124</f>
        <v>-7.5</v>
      </c>
      <c r="L124" s="340">
        <v>100</v>
      </c>
      <c r="M124" s="341">
        <f t="shared" ref="M124:M126" si="128">(K124*N124)-L124</f>
        <v>-5350</v>
      </c>
      <c r="N124" s="339">
        <v>700</v>
      </c>
      <c r="O124" s="338" t="s">
        <v>567</v>
      </c>
      <c r="P124" s="342">
        <v>44795</v>
      </c>
      <c r="Q124" s="1"/>
      <c r="R124" s="6" t="s">
        <v>829</v>
      </c>
      <c r="S124" s="1"/>
      <c r="T124" s="1"/>
      <c r="U124" s="1"/>
      <c r="V124" s="1"/>
      <c r="W124" s="1"/>
      <c r="X124" s="6"/>
      <c r="Y124" s="1"/>
      <c r="Z124" s="1"/>
      <c r="AA124" s="1"/>
      <c r="AB124" s="1"/>
      <c r="AC124" s="1"/>
      <c r="AD124" s="6"/>
      <c r="AE124" s="1"/>
      <c r="AF124" s="1"/>
      <c r="AG124" s="1"/>
      <c r="AH124" s="1"/>
      <c r="AI124" s="1"/>
      <c r="AJ124" s="6"/>
      <c r="AK124" s="1"/>
      <c r="AL124" s="388"/>
    </row>
    <row r="125" spans="1:38" s="389" customFormat="1" ht="12" customHeight="1">
      <c r="A125" s="423">
        <v>18</v>
      </c>
      <c r="B125" s="442">
        <v>44792</v>
      </c>
      <c r="C125" s="424"/>
      <c r="D125" s="425" t="s">
        <v>1007</v>
      </c>
      <c r="E125" s="423" t="s">
        <v>872</v>
      </c>
      <c r="F125" s="423">
        <v>19</v>
      </c>
      <c r="G125" s="423">
        <v>30</v>
      </c>
      <c r="H125" s="426">
        <v>7</v>
      </c>
      <c r="I125" s="448">
        <v>0.1</v>
      </c>
      <c r="J125" s="304" t="s">
        <v>1020</v>
      </c>
      <c r="K125" s="303">
        <f>F125-H125</f>
        <v>12</v>
      </c>
      <c r="L125" s="305">
        <v>100</v>
      </c>
      <c r="M125" s="306">
        <f t="shared" si="128"/>
        <v>1700</v>
      </c>
      <c r="N125" s="303">
        <v>150</v>
      </c>
      <c r="O125" s="304" t="s">
        <v>555</v>
      </c>
      <c r="P125" s="300">
        <v>44795</v>
      </c>
      <c r="Q125" s="1"/>
      <c r="R125" s="6" t="s">
        <v>556</v>
      </c>
      <c r="S125" s="1"/>
      <c r="T125" s="1"/>
      <c r="U125" s="1"/>
      <c r="V125" s="1"/>
      <c r="W125" s="1"/>
      <c r="X125" s="6"/>
      <c r="Y125" s="1"/>
      <c r="Z125" s="1"/>
      <c r="AA125" s="1"/>
      <c r="AB125" s="1"/>
      <c r="AC125" s="1"/>
      <c r="AD125" s="6"/>
      <c r="AE125" s="1"/>
      <c r="AF125" s="1"/>
      <c r="AG125" s="1"/>
      <c r="AH125" s="1"/>
      <c r="AI125" s="1"/>
      <c r="AJ125" s="6"/>
      <c r="AK125" s="1"/>
      <c r="AL125" s="388"/>
    </row>
    <row r="126" spans="1:38" s="389" customFormat="1" ht="12" customHeight="1">
      <c r="A126" s="423">
        <v>19</v>
      </c>
      <c r="B126" s="451">
        <v>44795</v>
      </c>
      <c r="C126" s="424"/>
      <c r="D126" s="425" t="s">
        <v>1021</v>
      </c>
      <c r="E126" s="423" t="s">
        <v>557</v>
      </c>
      <c r="F126" s="423">
        <v>5</v>
      </c>
      <c r="G126" s="423">
        <v>0.9</v>
      </c>
      <c r="H126" s="426">
        <v>6.5</v>
      </c>
      <c r="I126" s="427" t="s">
        <v>1030</v>
      </c>
      <c r="J126" s="304" t="s">
        <v>1029</v>
      </c>
      <c r="K126" s="303">
        <f t="shared" ref="K126" si="129">H126-F126</f>
        <v>1.5</v>
      </c>
      <c r="L126" s="305">
        <v>100</v>
      </c>
      <c r="M126" s="306">
        <f t="shared" si="128"/>
        <v>1325</v>
      </c>
      <c r="N126" s="303">
        <v>950</v>
      </c>
      <c r="O126" s="304" t="s">
        <v>555</v>
      </c>
      <c r="P126" s="300">
        <v>44796</v>
      </c>
      <c r="Q126" s="1"/>
      <c r="R126" s="6" t="s">
        <v>556</v>
      </c>
      <c r="S126" s="1"/>
      <c r="T126" s="1"/>
      <c r="U126" s="1"/>
      <c r="V126" s="1"/>
      <c r="W126" s="1"/>
      <c r="X126" s="6"/>
      <c r="Y126" s="1"/>
      <c r="Z126" s="1"/>
      <c r="AA126" s="1"/>
      <c r="AB126" s="1"/>
      <c r="AC126" s="1"/>
      <c r="AD126" s="6"/>
      <c r="AE126" s="1"/>
      <c r="AF126" s="1"/>
      <c r="AG126" s="1"/>
      <c r="AH126" s="1"/>
      <c r="AI126" s="1"/>
      <c r="AJ126" s="6"/>
      <c r="AK126" s="1"/>
      <c r="AL126" s="388"/>
    </row>
    <row r="127" spans="1:38" s="389" customFormat="1" ht="12" customHeight="1">
      <c r="A127" s="423">
        <v>20</v>
      </c>
      <c r="B127" s="300">
        <v>44797</v>
      </c>
      <c r="C127" s="424"/>
      <c r="D127" s="425" t="s">
        <v>1057</v>
      </c>
      <c r="E127" s="423" t="s">
        <v>557</v>
      </c>
      <c r="F127" s="423">
        <v>36</v>
      </c>
      <c r="G127" s="423"/>
      <c r="H127" s="426">
        <v>57</v>
      </c>
      <c r="I127" s="427" t="s">
        <v>992</v>
      </c>
      <c r="J127" s="304" t="s">
        <v>568</v>
      </c>
      <c r="K127" s="303">
        <f t="shared" ref="K127" si="130">H127-F127</f>
        <v>21</v>
      </c>
      <c r="L127" s="305">
        <v>100</v>
      </c>
      <c r="M127" s="306">
        <f t="shared" ref="M127:M128" si="131">(K127*N127)-L127</f>
        <v>950</v>
      </c>
      <c r="N127" s="303">
        <v>50</v>
      </c>
      <c r="O127" s="304" t="s">
        <v>555</v>
      </c>
      <c r="P127" s="300">
        <v>44797</v>
      </c>
      <c r="Q127" s="1"/>
      <c r="R127" s="6" t="s">
        <v>829</v>
      </c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388"/>
    </row>
    <row r="128" spans="1:38" s="389" customFormat="1" ht="12" customHeight="1">
      <c r="A128" s="423">
        <v>21</v>
      </c>
      <c r="B128" s="300">
        <v>44797</v>
      </c>
      <c r="C128" s="424"/>
      <c r="D128" s="425" t="s">
        <v>1057</v>
      </c>
      <c r="E128" s="423" t="s">
        <v>872</v>
      </c>
      <c r="F128" s="423">
        <v>59</v>
      </c>
      <c r="G128" s="423">
        <v>102</v>
      </c>
      <c r="H128" s="426">
        <v>39</v>
      </c>
      <c r="I128" s="448">
        <v>0.1</v>
      </c>
      <c r="J128" s="304" t="s">
        <v>832</v>
      </c>
      <c r="K128" s="303">
        <f>F128-H128</f>
        <v>20</v>
      </c>
      <c r="L128" s="305">
        <v>100</v>
      </c>
      <c r="M128" s="306">
        <f t="shared" si="131"/>
        <v>900</v>
      </c>
      <c r="N128" s="303">
        <v>50</v>
      </c>
      <c r="O128" s="304" t="s">
        <v>555</v>
      </c>
      <c r="P128" s="300">
        <v>44797</v>
      </c>
      <c r="Q128" s="1"/>
      <c r="R128" s="6" t="s">
        <v>556</v>
      </c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388"/>
    </row>
    <row r="129" spans="1:38" s="389" customFormat="1" ht="12" customHeight="1">
      <c r="A129" s="423">
        <v>22</v>
      </c>
      <c r="B129" s="300">
        <v>44797</v>
      </c>
      <c r="C129" s="424"/>
      <c r="D129" s="425" t="s">
        <v>1058</v>
      </c>
      <c r="E129" s="423" t="s">
        <v>557</v>
      </c>
      <c r="F129" s="423">
        <v>120</v>
      </c>
      <c r="G129" s="423">
        <v>40</v>
      </c>
      <c r="H129" s="426">
        <v>180</v>
      </c>
      <c r="I129" s="427" t="s">
        <v>1059</v>
      </c>
      <c r="J129" s="304" t="s">
        <v>763</v>
      </c>
      <c r="K129" s="303">
        <f t="shared" ref="K129" si="132">H129-F129</f>
        <v>60</v>
      </c>
      <c r="L129" s="305">
        <v>100</v>
      </c>
      <c r="M129" s="306">
        <f t="shared" ref="M129:M131" si="133">(K129*N129)-L129</f>
        <v>1400</v>
      </c>
      <c r="N129" s="303">
        <v>25</v>
      </c>
      <c r="O129" s="304" t="s">
        <v>555</v>
      </c>
      <c r="P129" s="300">
        <v>44797</v>
      </c>
      <c r="Q129" s="1"/>
      <c r="R129" s="6" t="s">
        <v>829</v>
      </c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388"/>
    </row>
    <row r="130" spans="1:38" s="389" customFormat="1" ht="12" customHeight="1">
      <c r="A130" s="457">
        <v>23</v>
      </c>
      <c r="B130" s="348">
        <v>44797</v>
      </c>
      <c r="C130" s="458"/>
      <c r="D130" s="459" t="s">
        <v>1060</v>
      </c>
      <c r="E130" s="457" t="s">
        <v>872</v>
      </c>
      <c r="F130" s="457">
        <v>25</v>
      </c>
      <c r="G130" s="457">
        <v>42</v>
      </c>
      <c r="H130" s="460">
        <v>26</v>
      </c>
      <c r="I130" s="461">
        <v>0.1</v>
      </c>
      <c r="J130" s="344" t="s">
        <v>1061</v>
      </c>
      <c r="K130" s="345">
        <f>F130-H130</f>
        <v>-1</v>
      </c>
      <c r="L130" s="346">
        <v>100</v>
      </c>
      <c r="M130" s="347">
        <f t="shared" si="133"/>
        <v>-250</v>
      </c>
      <c r="N130" s="345">
        <v>150</v>
      </c>
      <c r="O130" s="344" t="s">
        <v>676</v>
      </c>
      <c r="P130" s="348">
        <v>44797</v>
      </c>
      <c r="Q130" s="1"/>
      <c r="R130" s="6" t="s">
        <v>556</v>
      </c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  <c r="AL130" s="388"/>
    </row>
    <row r="131" spans="1:38" s="389" customFormat="1" ht="12" customHeight="1">
      <c r="A131" s="423">
        <v>24</v>
      </c>
      <c r="B131" s="478">
        <v>44798</v>
      </c>
      <c r="C131" s="424"/>
      <c r="D131" s="425" t="s">
        <v>1060</v>
      </c>
      <c r="E131" s="423" t="s">
        <v>872</v>
      </c>
      <c r="F131" s="423">
        <v>46.5</v>
      </c>
      <c r="G131" s="423">
        <v>80</v>
      </c>
      <c r="H131" s="426">
        <v>28</v>
      </c>
      <c r="I131" s="448">
        <v>0.1</v>
      </c>
      <c r="J131" s="304" t="s">
        <v>1087</v>
      </c>
      <c r="K131" s="303">
        <f>F131-H131</f>
        <v>18.5</v>
      </c>
      <c r="L131" s="305">
        <v>100</v>
      </c>
      <c r="M131" s="306">
        <f t="shared" si="133"/>
        <v>825</v>
      </c>
      <c r="N131" s="303">
        <v>50</v>
      </c>
      <c r="O131" s="304" t="s">
        <v>555</v>
      </c>
      <c r="P131" s="300">
        <v>44798</v>
      </c>
      <c r="Q131" s="1"/>
      <c r="R131" s="6" t="s">
        <v>556</v>
      </c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  <c r="AL131" s="388"/>
    </row>
    <row r="132" spans="1:38" s="389" customFormat="1" ht="12" customHeight="1">
      <c r="A132" s="423">
        <v>25</v>
      </c>
      <c r="B132" s="478">
        <v>44798</v>
      </c>
      <c r="C132" s="424"/>
      <c r="D132" s="425" t="s">
        <v>1060</v>
      </c>
      <c r="E132" s="423" t="s">
        <v>557</v>
      </c>
      <c r="F132" s="423">
        <v>20</v>
      </c>
      <c r="G132" s="423"/>
      <c r="H132" s="426">
        <v>33</v>
      </c>
      <c r="I132" s="448" t="s">
        <v>1079</v>
      </c>
      <c r="J132" s="304" t="s">
        <v>965</v>
      </c>
      <c r="K132" s="303">
        <f t="shared" ref="K132:K135" si="134">H132-F132</f>
        <v>13</v>
      </c>
      <c r="L132" s="305">
        <v>100</v>
      </c>
      <c r="M132" s="306">
        <f t="shared" ref="M132:M135" si="135">(K132*N132)-L132</f>
        <v>550</v>
      </c>
      <c r="N132" s="303">
        <v>50</v>
      </c>
      <c r="O132" s="304" t="s">
        <v>555</v>
      </c>
      <c r="P132" s="300">
        <v>44798</v>
      </c>
      <c r="Q132" s="1"/>
      <c r="R132" s="6" t="s">
        <v>556</v>
      </c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  <c r="AL132" s="388"/>
    </row>
    <row r="133" spans="1:38" s="389" customFormat="1" ht="12" customHeight="1">
      <c r="A133" s="423">
        <v>26</v>
      </c>
      <c r="B133" s="478">
        <v>44798</v>
      </c>
      <c r="C133" s="424"/>
      <c r="D133" s="425" t="s">
        <v>1080</v>
      </c>
      <c r="E133" s="423" t="s">
        <v>557</v>
      </c>
      <c r="F133" s="423">
        <v>85</v>
      </c>
      <c r="G133" s="423">
        <v>10</v>
      </c>
      <c r="H133" s="426">
        <v>145</v>
      </c>
      <c r="I133" s="448" t="s">
        <v>1081</v>
      </c>
      <c r="J133" s="304" t="s">
        <v>763</v>
      </c>
      <c r="K133" s="303">
        <f t="shared" si="134"/>
        <v>60</v>
      </c>
      <c r="L133" s="305">
        <v>100</v>
      </c>
      <c r="M133" s="306">
        <f t="shared" si="135"/>
        <v>1400</v>
      </c>
      <c r="N133" s="303">
        <v>25</v>
      </c>
      <c r="O133" s="304" t="s">
        <v>555</v>
      </c>
      <c r="P133" s="300">
        <v>44798</v>
      </c>
      <c r="Q133" s="1"/>
      <c r="R133" s="6" t="s">
        <v>829</v>
      </c>
      <c r="S133" s="1"/>
      <c r="T133" s="1"/>
      <c r="U133" s="1"/>
      <c r="V133" s="1"/>
      <c r="W133" s="1"/>
      <c r="X133" s="6"/>
      <c r="Y133" s="1"/>
      <c r="Z133" s="1"/>
      <c r="AA133" s="1"/>
      <c r="AB133" s="1"/>
      <c r="AC133" s="1"/>
      <c r="AD133" s="6"/>
      <c r="AE133" s="1"/>
      <c r="AF133" s="1"/>
      <c r="AG133" s="1"/>
      <c r="AH133" s="1"/>
      <c r="AI133" s="1"/>
      <c r="AJ133" s="6"/>
      <c r="AK133" s="1"/>
      <c r="AL133" s="388"/>
    </row>
    <row r="134" spans="1:38" s="389" customFormat="1" ht="12" customHeight="1">
      <c r="A134" s="423">
        <v>27</v>
      </c>
      <c r="B134" s="478">
        <v>44798</v>
      </c>
      <c r="C134" s="424"/>
      <c r="D134" s="425" t="s">
        <v>1082</v>
      </c>
      <c r="E134" s="423" t="s">
        <v>557</v>
      </c>
      <c r="F134" s="423">
        <v>76.5</v>
      </c>
      <c r="G134" s="423">
        <v>40</v>
      </c>
      <c r="H134" s="426">
        <v>96.5</v>
      </c>
      <c r="I134" s="448" t="s">
        <v>1083</v>
      </c>
      <c r="J134" s="304" t="s">
        <v>832</v>
      </c>
      <c r="K134" s="303">
        <f t="shared" si="134"/>
        <v>20</v>
      </c>
      <c r="L134" s="305">
        <v>100</v>
      </c>
      <c r="M134" s="306">
        <f t="shared" si="135"/>
        <v>900</v>
      </c>
      <c r="N134" s="303">
        <v>50</v>
      </c>
      <c r="O134" s="304" t="s">
        <v>555</v>
      </c>
      <c r="P134" s="300">
        <v>44798</v>
      </c>
      <c r="Q134" s="1"/>
      <c r="R134" s="6" t="s">
        <v>556</v>
      </c>
      <c r="S134" s="1"/>
      <c r="T134" s="1"/>
      <c r="U134" s="1"/>
      <c r="V134" s="1"/>
      <c r="W134" s="1"/>
      <c r="X134" s="6"/>
      <c r="Y134" s="1"/>
      <c r="Z134" s="1"/>
      <c r="AA134" s="1"/>
      <c r="AB134" s="1"/>
      <c r="AC134" s="1"/>
      <c r="AD134" s="6"/>
      <c r="AE134" s="1"/>
      <c r="AF134" s="1"/>
      <c r="AG134" s="1"/>
      <c r="AH134" s="1"/>
      <c r="AI134" s="1"/>
      <c r="AJ134" s="6"/>
      <c r="AK134" s="1"/>
      <c r="AL134" s="388"/>
    </row>
    <row r="135" spans="1:38" s="389" customFormat="1" ht="12" customHeight="1">
      <c r="A135" s="430">
        <v>28</v>
      </c>
      <c r="B135" s="479">
        <v>44798</v>
      </c>
      <c r="C135" s="431"/>
      <c r="D135" s="432" t="s">
        <v>1084</v>
      </c>
      <c r="E135" s="430" t="s">
        <v>557</v>
      </c>
      <c r="F135" s="430">
        <v>112.5</v>
      </c>
      <c r="G135" s="430">
        <v>80</v>
      </c>
      <c r="H135" s="433">
        <v>80</v>
      </c>
      <c r="I135" s="480" t="s">
        <v>1085</v>
      </c>
      <c r="J135" s="338" t="s">
        <v>1086</v>
      </c>
      <c r="K135" s="339">
        <f t="shared" si="134"/>
        <v>-32.5</v>
      </c>
      <c r="L135" s="340">
        <v>100</v>
      </c>
      <c r="M135" s="341">
        <f t="shared" si="135"/>
        <v>-1725</v>
      </c>
      <c r="N135" s="339">
        <v>50</v>
      </c>
      <c r="O135" s="338" t="s">
        <v>567</v>
      </c>
      <c r="P135" s="342">
        <v>44798</v>
      </c>
      <c r="Q135" s="1"/>
      <c r="R135" s="6" t="s">
        <v>829</v>
      </c>
      <c r="S135" s="1"/>
      <c r="T135" s="1"/>
      <c r="U135" s="1"/>
      <c r="V135" s="1"/>
      <c r="W135" s="1"/>
      <c r="X135" s="6"/>
      <c r="Y135" s="1"/>
      <c r="Z135" s="1"/>
      <c r="AA135" s="1"/>
      <c r="AB135" s="1"/>
      <c r="AC135" s="1"/>
      <c r="AD135" s="6"/>
      <c r="AE135" s="1"/>
      <c r="AF135" s="1"/>
      <c r="AG135" s="1"/>
      <c r="AH135" s="1"/>
      <c r="AI135" s="1"/>
      <c r="AJ135" s="6"/>
      <c r="AK135" s="1"/>
      <c r="AL135" s="388"/>
    </row>
    <row r="136" spans="1:38" s="389" customFormat="1" ht="12" customHeight="1">
      <c r="A136" s="423">
        <v>29</v>
      </c>
      <c r="B136" s="478">
        <v>44799</v>
      </c>
      <c r="C136" s="424"/>
      <c r="D136" s="425" t="s">
        <v>1082</v>
      </c>
      <c r="E136" s="423" t="s">
        <v>557</v>
      </c>
      <c r="F136" s="423">
        <v>107.5</v>
      </c>
      <c r="G136" s="423">
        <v>70</v>
      </c>
      <c r="H136" s="426">
        <v>127.5</v>
      </c>
      <c r="I136" s="448" t="s">
        <v>1102</v>
      </c>
      <c r="J136" s="304" t="s">
        <v>832</v>
      </c>
      <c r="K136" s="303">
        <f t="shared" ref="K136:K137" si="136">H136-F136</f>
        <v>20</v>
      </c>
      <c r="L136" s="305">
        <v>100</v>
      </c>
      <c r="M136" s="306">
        <f t="shared" ref="M136:M138" si="137">(K136*N136)-L136</f>
        <v>900</v>
      </c>
      <c r="N136" s="303">
        <v>50</v>
      </c>
      <c r="O136" s="304" t="s">
        <v>555</v>
      </c>
      <c r="P136" s="300">
        <v>44799</v>
      </c>
      <c r="Q136" s="1"/>
      <c r="R136" s="6" t="s">
        <v>556</v>
      </c>
      <c r="S136" s="1"/>
      <c r="T136" s="1"/>
      <c r="U136" s="1"/>
      <c r="V136" s="1"/>
      <c r="W136" s="1"/>
      <c r="X136" s="6"/>
      <c r="Y136" s="1"/>
      <c r="Z136" s="1"/>
      <c r="AA136" s="1"/>
      <c r="AB136" s="1"/>
      <c r="AC136" s="1"/>
      <c r="AD136" s="6"/>
      <c r="AE136" s="1"/>
      <c r="AF136" s="1"/>
      <c r="AG136" s="1"/>
      <c r="AH136" s="1"/>
      <c r="AI136" s="1"/>
      <c r="AJ136" s="6"/>
      <c r="AK136" s="1"/>
      <c r="AL136" s="388"/>
    </row>
    <row r="137" spans="1:38" s="389" customFormat="1" ht="12" customHeight="1">
      <c r="A137" s="423">
        <v>30</v>
      </c>
      <c r="B137" s="478">
        <v>44799</v>
      </c>
      <c r="C137" s="424"/>
      <c r="D137" s="425" t="s">
        <v>1103</v>
      </c>
      <c r="E137" s="423" t="s">
        <v>557</v>
      </c>
      <c r="F137" s="423">
        <v>260</v>
      </c>
      <c r="G137" s="423">
        <v>140</v>
      </c>
      <c r="H137" s="426">
        <v>310</v>
      </c>
      <c r="I137" s="448" t="s">
        <v>1104</v>
      </c>
      <c r="J137" s="304" t="s">
        <v>832</v>
      </c>
      <c r="K137" s="303">
        <f t="shared" si="136"/>
        <v>50</v>
      </c>
      <c r="L137" s="305">
        <v>100</v>
      </c>
      <c r="M137" s="306">
        <f t="shared" si="137"/>
        <v>1150</v>
      </c>
      <c r="N137" s="303">
        <v>25</v>
      </c>
      <c r="O137" s="304" t="s">
        <v>555</v>
      </c>
      <c r="P137" s="300">
        <v>44799</v>
      </c>
      <c r="Q137" s="1"/>
      <c r="R137" s="6" t="s">
        <v>556</v>
      </c>
      <c r="S137" s="1"/>
      <c r="T137" s="1"/>
      <c r="U137" s="1"/>
      <c r="V137" s="1"/>
      <c r="W137" s="1"/>
      <c r="X137" s="6"/>
      <c r="Y137" s="1"/>
      <c r="Z137" s="1"/>
      <c r="AA137" s="1"/>
      <c r="AB137" s="1"/>
      <c r="AC137" s="1"/>
      <c r="AD137" s="6"/>
      <c r="AE137" s="1"/>
      <c r="AF137" s="1"/>
      <c r="AG137" s="1"/>
      <c r="AH137" s="1"/>
      <c r="AI137" s="1"/>
      <c r="AJ137" s="6"/>
      <c r="AK137" s="1"/>
      <c r="AL137" s="388"/>
    </row>
    <row r="138" spans="1:38" s="389" customFormat="1" ht="12" customHeight="1">
      <c r="A138" s="423">
        <v>31</v>
      </c>
      <c r="B138" s="478">
        <v>44799</v>
      </c>
      <c r="C138" s="424"/>
      <c r="D138" s="425" t="s">
        <v>1105</v>
      </c>
      <c r="E138" s="423" t="s">
        <v>872</v>
      </c>
      <c r="F138" s="423">
        <v>67.5</v>
      </c>
      <c r="G138" s="423">
        <v>105</v>
      </c>
      <c r="H138" s="426">
        <v>42.5</v>
      </c>
      <c r="I138" s="448">
        <v>0.1</v>
      </c>
      <c r="J138" s="304" t="s">
        <v>576</v>
      </c>
      <c r="K138" s="303">
        <f>F138-H138</f>
        <v>25</v>
      </c>
      <c r="L138" s="305">
        <v>100</v>
      </c>
      <c r="M138" s="306">
        <f t="shared" si="137"/>
        <v>1150</v>
      </c>
      <c r="N138" s="303">
        <v>50</v>
      </c>
      <c r="O138" s="304" t="s">
        <v>555</v>
      </c>
      <c r="P138" s="300">
        <v>44799</v>
      </c>
      <c r="Q138" s="1"/>
      <c r="R138" s="6" t="s">
        <v>556</v>
      </c>
      <c r="S138" s="1"/>
      <c r="T138" s="1"/>
      <c r="U138" s="1"/>
      <c r="V138" s="1"/>
      <c r="W138" s="1"/>
      <c r="X138" s="6"/>
      <c r="Y138" s="1"/>
      <c r="Z138" s="1"/>
      <c r="AA138" s="1"/>
      <c r="AB138" s="1"/>
      <c r="AC138" s="1"/>
      <c r="AD138" s="6"/>
      <c r="AE138" s="1"/>
      <c r="AF138" s="1"/>
      <c r="AG138" s="1"/>
      <c r="AH138" s="1"/>
      <c r="AI138" s="1"/>
      <c r="AJ138" s="6"/>
      <c r="AK138" s="1"/>
      <c r="AL138" s="388"/>
    </row>
    <row r="139" spans="1:38" s="389" customFormat="1" ht="12" customHeight="1">
      <c r="A139" s="470"/>
      <c r="B139" s="471"/>
      <c r="C139" s="472"/>
      <c r="D139" s="473"/>
      <c r="E139" s="470"/>
      <c r="F139" s="470"/>
      <c r="G139" s="470"/>
      <c r="H139" s="474"/>
      <c r="I139" s="475"/>
      <c r="J139" s="474"/>
      <c r="K139" s="474"/>
      <c r="L139" s="476"/>
      <c r="M139" s="477"/>
      <c r="N139" s="474"/>
      <c r="O139" s="474"/>
      <c r="P139" s="471"/>
      <c r="Q139" s="1"/>
      <c r="R139" s="6"/>
      <c r="S139" s="1"/>
      <c r="T139" s="1"/>
      <c r="U139" s="1"/>
      <c r="V139" s="1"/>
      <c r="W139" s="1"/>
      <c r="X139" s="6"/>
      <c r="Y139" s="1"/>
      <c r="Z139" s="1"/>
      <c r="AA139" s="1"/>
      <c r="AB139" s="1"/>
      <c r="AC139" s="1"/>
      <c r="AD139" s="6"/>
      <c r="AE139" s="1"/>
      <c r="AF139" s="1"/>
      <c r="AG139" s="1"/>
      <c r="AH139" s="1"/>
      <c r="AI139" s="1"/>
      <c r="AJ139" s="6"/>
      <c r="AK139" s="1"/>
      <c r="AL139" s="388"/>
    </row>
    <row r="140" spans="1:38" s="389" customFormat="1" ht="12" customHeight="1">
      <c r="A140" s="470"/>
      <c r="B140" s="471"/>
      <c r="C140" s="472"/>
      <c r="D140" s="473"/>
      <c r="E140" s="470"/>
      <c r="F140" s="470"/>
      <c r="G140" s="470"/>
      <c r="H140" s="474"/>
      <c r="I140" s="475"/>
      <c r="J140" s="474"/>
      <c r="K140" s="474"/>
      <c r="L140" s="476"/>
      <c r="M140" s="477"/>
      <c r="N140" s="474"/>
      <c r="O140" s="474"/>
      <c r="P140" s="471"/>
      <c r="Q140" s="1"/>
      <c r="R140" s="6"/>
      <c r="S140" s="1"/>
      <c r="T140" s="1"/>
      <c r="U140" s="1"/>
      <c r="V140" s="1"/>
      <c r="W140" s="1"/>
      <c r="X140" s="6"/>
      <c r="Y140" s="1"/>
      <c r="Z140" s="1"/>
      <c r="AA140" s="1"/>
      <c r="AB140" s="1"/>
      <c r="AC140" s="1"/>
      <c r="AD140" s="6"/>
      <c r="AE140" s="1"/>
      <c r="AF140" s="1"/>
      <c r="AG140" s="1"/>
      <c r="AH140" s="1"/>
      <c r="AI140" s="1"/>
      <c r="AJ140" s="6"/>
      <c r="AK140" s="1"/>
      <c r="AL140" s="388"/>
    </row>
    <row r="141" spans="1:38" ht="15" customHeight="1">
      <c r="A141" s="289"/>
      <c r="B141" s="343"/>
      <c r="C141" s="290"/>
      <c r="D141" s="291"/>
      <c r="E141" s="289"/>
      <c r="F141" s="289"/>
      <c r="G141" s="289"/>
      <c r="H141" s="292"/>
      <c r="I141" s="293"/>
      <c r="J141" s="255"/>
      <c r="K141" s="225"/>
      <c r="L141" s="244"/>
      <c r="M141" s="245"/>
      <c r="N141" s="225"/>
      <c r="O141" s="255"/>
      <c r="P141" s="221"/>
      <c r="Q141" s="1"/>
      <c r="R141" s="6"/>
      <c r="S141" s="1"/>
      <c r="T141" s="1"/>
      <c r="U141" s="1"/>
      <c r="V141" s="1"/>
      <c r="W141" s="1"/>
      <c r="X141" s="6"/>
      <c r="Y141" s="1"/>
      <c r="Z141" s="1"/>
      <c r="AA141" s="1"/>
      <c r="AB141" s="1"/>
      <c r="AC141" s="1"/>
      <c r="AD141" s="6"/>
      <c r="AE141" s="1"/>
      <c r="AF141" s="1"/>
      <c r="AG141" s="1"/>
      <c r="AH141" s="1"/>
      <c r="AI141" s="1"/>
      <c r="AJ141" s="6"/>
      <c r="AK141" s="1"/>
      <c r="AL141" s="1"/>
    </row>
    <row r="142" spans="1:38" ht="12.75" customHeight="1">
      <c r="A142" s="142"/>
      <c r="B142" s="147"/>
      <c r="C142" s="147"/>
      <c r="D142" s="148"/>
      <c r="E142" s="142"/>
      <c r="F142" s="149"/>
      <c r="G142" s="142"/>
      <c r="H142" s="142"/>
      <c r="I142" s="142"/>
      <c r="J142" s="147"/>
      <c r="K142" s="150"/>
      <c r="L142" s="142"/>
      <c r="M142" s="142"/>
      <c r="N142" s="142"/>
      <c r="O142" s="151"/>
      <c r="P142" s="1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</row>
    <row r="143" spans="1:38" ht="38.25" customHeight="1">
      <c r="A143" s="94" t="s">
        <v>579</v>
      </c>
      <c r="B143" s="152"/>
      <c r="C143" s="152"/>
      <c r="D143" s="153"/>
      <c r="E143" s="127"/>
      <c r="F143" s="6"/>
      <c r="G143" s="6"/>
      <c r="H143" s="128"/>
      <c r="I143" s="154"/>
      <c r="J143" s="1"/>
      <c r="K143" s="6"/>
      <c r="L143" s="6"/>
      <c r="M143" s="6"/>
      <c r="N143" s="1"/>
      <c r="O143" s="1"/>
      <c r="Q143" s="1"/>
      <c r="R143" s="6"/>
      <c r="S143" s="1"/>
      <c r="T143" s="1"/>
      <c r="U143" s="1"/>
      <c r="V143" s="1"/>
      <c r="W143" s="1"/>
      <c r="X143" s="6"/>
      <c r="Y143" s="1"/>
      <c r="Z143" s="1"/>
      <c r="AA143" s="1"/>
      <c r="AB143" s="1"/>
      <c r="AC143" s="1"/>
      <c r="AD143" s="6"/>
      <c r="AE143" s="1"/>
      <c r="AF143" s="1"/>
      <c r="AG143" s="1"/>
      <c r="AH143" s="1"/>
      <c r="AI143" s="1"/>
      <c r="AJ143" s="6"/>
      <c r="AK143" s="1"/>
    </row>
    <row r="144" spans="1:38" s="220" customFormat="1" ht="14.25" customHeight="1">
      <c r="A144" s="95" t="s">
        <v>16</v>
      </c>
      <c r="B144" s="96" t="s">
        <v>532</v>
      </c>
      <c r="C144" s="96"/>
      <c r="D144" s="97" t="s">
        <v>543</v>
      </c>
      <c r="E144" s="96" t="s">
        <v>544</v>
      </c>
      <c r="F144" s="96" t="s">
        <v>545</v>
      </c>
      <c r="G144" s="96" t="s">
        <v>546</v>
      </c>
      <c r="H144" s="96" t="s">
        <v>547</v>
      </c>
      <c r="I144" s="96" t="s">
        <v>548</v>
      </c>
      <c r="J144" s="95" t="s">
        <v>549</v>
      </c>
      <c r="K144" s="131" t="s">
        <v>566</v>
      </c>
      <c r="L144" s="132" t="s">
        <v>551</v>
      </c>
      <c r="M144" s="98" t="s">
        <v>552</v>
      </c>
      <c r="N144" s="96" t="s">
        <v>553</v>
      </c>
      <c r="O144" s="97" t="s">
        <v>554</v>
      </c>
      <c r="P144" s="96" t="s">
        <v>785</v>
      </c>
      <c r="Q144" s="219"/>
      <c r="R144" s="6"/>
      <c r="S144" s="219"/>
      <c r="T144" s="219"/>
      <c r="U144" s="219"/>
      <c r="V144" s="219"/>
      <c r="W144" s="219"/>
      <c r="X144" s="219"/>
      <c r="Y144" s="219"/>
      <c r="Z144" s="219"/>
      <c r="AA144" s="219"/>
      <c r="AB144" s="219"/>
      <c r="AC144" s="219"/>
      <c r="AD144" s="219"/>
      <c r="AE144" s="219"/>
      <c r="AF144" s="219"/>
      <c r="AG144" s="219"/>
      <c r="AH144" s="219"/>
      <c r="AI144" s="219"/>
      <c r="AJ144" s="219"/>
      <c r="AK144" s="219"/>
      <c r="AL144" s="219"/>
    </row>
    <row r="145" spans="1:38" s="220" customFormat="1" ht="12.75" customHeight="1">
      <c r="A145" s="343"/>
      <c r="B145" s="343"/>
      <c r="C145" s="343"/>
      <c r="D145" s="343"/>
      <c r="E145" s="360"/>
      <c r="F145" s="360"/>
      <c r="G145" s="360"/>
      <c r="H145" s="360"/>
      <c r="I145" s="360"/>
      <c r="J145" s="255"/>
      <c r="K145" s="225"/>
      <c r="L145" s="244"/>
      <c r="M145" s="245"/>
      <c r="N145" s="225"/>
      <c r="O145" s="255"/>
      <c r="P145" s="221"/>
      <c r="Q145" s="219"/>
      <c r="R145" s="1"/>
      <c r="S145" s="219"/>
      <c r="T145" s="219"/>
      <c r="U145" s="219"/>
      <c r="V145" s="219"/>
      <c r="W145" s="219"/>
      <c r="X145" s="219"/>
      <c r="Y145" s="219"/>
      <c r="Z145" s="219"/>
      <c r="AA145" s="219"/>
      <c r="AB145" s="219"/>
      <c r="AC145" s="219"/>
      <c r="AD145" s="219"/>
      <c r="AE145" s="219"/>
      <c r="AF145" s="219"/>
      <c r="AG145" s="219"/>
      <c r="AH145" s="219"/>
      <c r="AI145" s="219"/>
      <c r="AJ145" s="219"/>
      <c r="AK145" s="219"/>
      <c r="AL145" s="219"/>
    </row>
    <row r="146" spans="1:38" ht="14.25" customHeight="1">
      <c r="A146" s="360"/>
      <c r="B146" s="358"/>
      <c r="C146" s="359"/>
      <c r="D146" s="359"/>
      <c r="E146" s="360"/>
      <c r="F146" s="360"/>
      <c r="G146" s="360"/>
      <c r="H146" s="360"/>
      <c r="I146" s="360"/>
      <c r="J146" s="255"/>
      <c r="K146" s="225"/>
      <c r="L146" s="244"/>
      <c r="M146" s="245"/>
      <c r="N146" s="225"/>
      <c r="O146" s="255"/>
      <c r="P146" s="221"/>
      <c r="R146" s="219"/>
      <c r="S146" s="41"/>
      <c r="T146" s="1"/>
      <c r="U146" s="1"/>
      <c r="V146" s="1"/>
      <c r="W146" s="1"/>
      <c r="X146" s="1"/>
      <c r="Y146" s="1"/>
      <c r="Z146" s="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2.75" customHeight="1">
      <c r="A147" s="360"/>
      <c r="B147" s="358"/>
      <c r="C147" s="359"/>
      <c r="D147" s="359"/>
      <c r="E147" s="360"/>
      <c r="F147" s="360"/>
      <c r="G147" s="360"/>
      <c r="H147" s="360"/>
      <c r="I147" s="360"/>
      <c r="J147" s="255"/>
      <c r="K147" s="225"/>
      <c r="L147" s="244"/>
      <c r="M147" s="245"/>
      <c r="N147" s="225"/>
      <c r="O147" s="255"/>
      <c r="P147" s="221"/>
      <c r="R147" s="6"/>
      <c r="S147" s="1"/>
      <c r="T147" s="1"/>
      <c r="U147" s="1"/>
      <c r="V147" s="1"/>
      <c r="W147" s="1"/>
      <c r="X147" s="1"/>
      <c r="Y147" s="1"/>
    </row>
    <row r="148" spans="1:38" ht="12.75" customHeight="1">
      <c r="A148" s="111" t="s">
        <v>559</v>
      </c>
      <c r="B148" s="111"/>
      <c r="C148" s="111"/>
      <c r="D148" s="111"/>
      <c r="E148" s="41"/>
      <c r="F148" s="119" t="s">
        <v>561</v>
      </c>
      <c r="G148" s="56"/>
      <c r="H148" s="56"/>
      <c r="I148" s="56"/>
      <c r="J148" s="6"/>
      <c r="K148" s="136"/>
      <c r="L148" s="137"/>
      <c r="M148" s="6"/>
      <c r="N148" s="101"/>
      <c r="O148" s="155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18" t="s">
        <v>560</v>
      </c>
      <c r="B149" s="111"/>
      <c r="C149" s="111"/>
      <c r="D149" s="111"/>
      <c r="E149" s="6"/>
      <c r="F149" s="119" t="s">
        <v>563</v>
      </c>
      <c r="G149" s="6"/>
      <c r="H149" s="6" t="s">
        <v>781</v>
      </c>
      <c r="I149" s="6"/>
      <c r="J149" s="1"/>
      <c r="K149" s="6"/>
      <c r="L149" s="6"/>
      <c r="M149" s="6"/>
      <c r="N149" s="1"/>
      <c r="O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18"/>
      <c r="B150" s="111"/>
      <c r="C150" s="111"/>
      <c r="D150" s="111"/>
      <c r="E150" s="6"/>
      <c r="F150" s="119"/>
      <c r="G150" s="6"/>
      <c r="H150" s="6"/>
      <c r="I150" s="6"/>
      <c r="J150" s="1"/>
      <c r="K150" s="6"/>
      <c r="L150" s="6"/>
      <c r="M150" s="6"/>
      <c r="N150" s="1"/>
      <c r="O150" s="1"/>
      <c r="Q150" s="1"/>
      <c r="R150" s="5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18"/>
      <c r="B151" s="111"/>
      <c r="C151" s="111"/>
      <c r="D151" s="111"/>
      <c r="E151" s="6"/>
      <c r="F151" s="119"/>
      <c r="G151" s="56"/>
      <c r="H151" s="41"/>
      <c r="I151" s="56"/>
      <c r="J151" s="6"/>
      <c r="K151" s="136"/>
      <c r="L151" s="137"/>
      <c r="M151" s="6"/>
      <c r="N151" s="101"/>
      <c r="O151" s="138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56"/>
      <c r="B152" s="100"/>
      <c r="C152" s="100"/>
      <c r="D152" s="41"/>
      <c r="E152" s="56"/>
      <c r="F152" s="56"/>
      <c r="G152" s="56"/>
      <c r="H152" s="41"/>
      <c r="I152" s="56"/>
      <c r="J152" s="6"/>
      <c r="K152" s="136"/>
      <c r="L152" s="137"/>
      <c r="M152" s="6"/>
      <c r="N152" s="101"/>
      <c r="O152" s="138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41"/>
      <c r="B153" s="156" t="s">
        <v>580</v>
      </c>
      <c r="C153" s="156"/>
      <c r="D153" s="156"/>
      <c r="E153" s="156"/>
      <c r="F153" s="6"/>
      <c r="G153" s="6"/>
      <c r="H153" s="129"/>
      <c r="I153" s="6"/>
      <c r="J153" s="129"/>
      <c r="K153" s="130"/>
      <c r="L153" s="6"/>
      <c r="M153" s="6"/>
      <c r="N153" s="1"/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95" t="s">
        <v>16</v>
      </c>
      <c r="B154" s="96" t="s">
        <v>532</v>
      </c>
      <c r="C154" s="96"/>
      <c r="D154" s="97" t="s">
        <v>543</v>
      </c>
      <c r="E154" s="96" t="s">
        <v>544</v>
      </c>
      <c r="F154" s="96" t="s">
        <v>545</v>
      </c>
      <c r="G154" s="96" t="s">
        <v>581</v>
      </c>
      <c r="H154" s="96" t="s">
        <v>582</v>
      </c>
      <c r="I154" s="96" t="s">
        <v>548</v>
      </c>
      <c r="J154" s="157" t="s">
        <v>549</v>
      </c>
      <c r="K154" s="96" t="s">
        <v>550</v>
      </c>
      <c r="L154" s="96" t="s">
        <v>583</v>
      </c>
      <c r="M154" s="96" t="s">
        <v>553</v>
      </c>
      <c r="N154" s="97" t="s">
        <v>554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58">
        <v>1</v>
      </c>
      <c r="B155" s="159">
        <v>41579</v>
      </c>
      <c r="C155" s="159"/>
      <c r="D155" s="160" t="s">
        <v>584</v>
      </c>
      <c r="E155" s="161" t="s">
        <v>585</v>
      </c>
      <c r="F155" s="162">
        <v>82</v>
      </c>
      <c r="G155" s="161" t="s">
        <v>586</v>
      </c>
      <c r="H155" s="161">
        <v>100</v>
      </c>
      <c r="I155" s="163">
        <v>100</v>
      </c>
      <c r="J155" s="164" t="s">
        <v>587</v>
      </c>
      <c r="K155" s="165">
        <f t="shared" ref="K155:K207" si="138">H155-F155</f>
        <v>18</v>
      </c>
      <c r="L155" s="166">
        <f t="shared" ref="L155:L207" si="139">K155/F155</f>
        <v>0.21951219512195122</v>
      </c>
      <c r="M155" s="161" t="s">
        <v>555</v>
      </c>
      <c r="N155" s="167">
        <v>42657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58">
        <v>2</v>
      </c>
      <c r="B156" s="159">
        <v>41794</v>
      </c>
      <c r="C156" s="159"/>
      <c r="D156" s="160" t="s">
        <v>588</v>
      </c>
      <c r="E156" s="161" t="s">
        <v>557</v>
      </c>
      <c r="F156" s="162">
        <v>257</v>
      </c>
      <c r="G156" s="161" t="s">
        <v>586</v>
      </c>
      <c r="H156" s="161">
        <v>300</v>
      </c>
      <c r="I156" s="163">
        <v>300</v>
      </c>
      <c r="J156" s="164" t="s">
        <v>587</v>
      </c>
      <c r="K156" s="165">
        <f t="shared" si="138"/>
        <v>43</v>
      </c>
      <c r="L156" s="166">
        <f t="shared" si="139"/>
        <v>0.16731517509727625</v>
      </c>
      <c r="M156" s="161" t="s">
        <v>555</v>
      </c>
      <c r="N156" s="167">
        <v>41822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58">
        <v>3</v>
      </c>
      <c r="B157" s="159">
        <v>41828</v>
      </c>
      <c r="C157" s="159"/>
      <c r="D157" s="160" t="s">
        <v>589</v>
      </c>
      <c r="E157" s="161" t="s">
        <v>557</v>
      </c>
      <c r="F157" s="162">
        <v>393</v>
      </c>
      <c r="G157" s="161" t="s">
        <v>586</v>
      </c>
      <c r="H157" s="161">
        <v>468</v>
      </c>
      <c r="I157" s="163">
        <v>468</v>
      </c>
      <c r="J157" s="164" t="s">
        <v>587</v>
      </c>
      <c r="K157" s="165">
        <f t="shared" si="138"/>
        <v>75</v>
      </c>
      <c r="L157" s="166">
        <f t="shared" si="139"/>
        <v>0.19083969465648856</v>
      </c>
      <c r="M157" s="161" t="s">
        <v>555</v>
      </c>
      <c r="N157" s="167">
        <v>41863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58">
        <v>4</v>
      </c>
      <c r="B158" s="159">
        <v>41857</v>
      </c>
      <c r="C158" s="159"/>
      <c r="D158" s="160" t="s">
        <v>590</v>
      </c>
      <c r="E158" s="161" t="s">
        <v>557</v>
      </c>
      <c r="F158" s="162">
        <v>205</v>
      </c>
      <c r="G158" s="161" t="s">
        <v>586</v>
      </c>
      <c r="H158" s="161">
        <v>275</v>
      </c>
      <c r="I158" s="163">
        <v>250</v>
      </c>
      <c r="J158" s="164" t="s">
        <v>587</v>
      </c>
      <c r="K158" s="165">
        <f t="shared" si="138"/>
        <v>70</v>
      </c>
      <c r="L158" s="166">
        <f t="shared" si="139"/>
        <v>0.34146341463414637</v>
      </c>
      <c r="M158" s="161" t="s">
        <v>555</v>
      </c>
      <c r="N158" s="167">
        <v>41962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58">
        <v>5</v>
      </c>
      <c r="B159" s="159">
        <v>41886</v>
      </c>
      <c r="C159" s="159"/>
      <c r="D159" s="160" t="s">
        <v>591</v>
      </c>
      <c r="E159" s="161" t="s">
        <v>557</v>
      </c>
      <c r="F159" s="162">
        <v>162</v>
      </c>
      <c r="G159" s="161" t="s">
        <v>586</v>
      </c>
      <c r="H159" s="161">
        <v>190</v>
      </c>
      <c r="I159" s="163">
        <v>190</v>
      </c>
      <c r="J159" s="164" t="s">
        <v>587</v>
      </c>
      <c r="K159" s="165">
        <f t="shared" si="138"/>
        <v>28</v>
      </c>
      <c r="L159" s="166">
        <f t="shared" si="139"/>
        <v>0.1728395061728395</v>
      </c>
      <c r="M159" s="161" t="s">
        <v>555</v>
      </c>
      <c r="N159" s="167">
        <v>42006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58">
        <v>6</v>
      </c>
      <c r="B160" s="159">
        <v>41886</v>
      </c>
      <c r="C160" s="159"/>
      <c r="D160" s="160" t="s">
        <v>592</v>
      </c>
      <c r="E160" s="161" t="s">
        <v>557</v>
      </c>
      <c r="F160" s="162">
        <v>75</v>
      </c>
      <c r="G160" s="161" t="s">
        <v>586</v>
      </c>
      <c r="H160" s="161">
        <v>91.5</v>
      </c>
      <c r="I160" s="163" t="s">
        <v>593</v>
      </c>
      <c r="J160" s="164" t="s">
        <v>594</v>
      </c>
      <c r="K160" s="165">
        <f t="shared" si="138"/>
        <v>16.5</v>
      </c>
      <c r="L160" s="166">
        <f t="shared" si="139"/>
        <v>0.22</v>
      </c>
      <c r="M160" s="161" t="s">
        <v>555</v>
      </c>
      <c r="N160" s="167">
        <v>41954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8">
        <v>7</v>
      </c>
      <c r="B161" s="159">
        <v>41913</v>
      </c>
      <c r="C161" s="159"/>
      <c r="D161" s="160" t="s">
        <v>595</v>
      </c>
      <c r="E161" s="161" t="s">
        <v>557</v>
      </c>
      <c r="F161" s="162">
        <v>850</v>
      </c>
      <c r="G161" s="161" t="s">
        <v>586</v>
      </c>
      <c r="H161" s="161">
        <v>982.5</v>
      </c>
      <c r="I161" s="163">
        <v>1050</v>
      </c>
      <c r="J161" s="164" t="s">
        <v>596</v>
      </c>
      <c r="K161" s="165">
        <f t="shared" si="138"/>
        <v>132.5</v>
      </c>
      <c r="L161" s="166">
        <f t="shared" si="139"/>
        <v>0.15588235294117647</v>
      </c>
      <c r="M161" s="161" t="s">
        <v>555</v>
      </c>
      <c r="N161" s="167">
        <v>42039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8">
        <v>8</v>
      </c>
      <c r="B162" s="159">
        <v>41913</v>
      </c>
      <c r="C162" s="159"/>
      <c r="D162" s="160" t="s">
        <v>597</v>
      </c>
      <c r="E162" s="161" t="s">
        <v>557</v>
      </c>
      <c r="F162" s="162">
        <v>475</v>
      </c>
      <c r="G162" s="161" t="s">
        <v>586</v>
      </c>
      <c r="H162" s="161">
        <v>515</v>
      </c>
      <c r="I162" s="163">
        <v>600</v>
      </c>
      <c r="J162" s="164" t="s">
        <v>598</v>
      </c>
      <c r="K162" s="165">
        <f t="shared" si="138"/>
        <v>40</v>
      </c>
      <c r="L162" s="166">
        <f t="shared" si="139"/>
        <v>8.4210526315789472E-2</v>
      </c>
      <c r="M162" s="161" t="s">
        <v>555</v>
      </c>
      <c r="N162" s="167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8">
        <v>9</v>
      </c>
      <c r="B163" s="159">
        <v>41913</v>
      </c>
      <c r="C163" s="159"/>
      <c r="D163" s="160" t="s">
        <v>599</v>
      </c>
      <c r="E163" s="161" t="s">
        <v>557</v>
      </c>
      <c r="F163" s="162">
        <v>86</v>
      </c>
      <c r="G163" s="161" t="s">
        <v>586</v>
      </c>
      <c r="H163" s="161">
        <v>99</v>
      </c>
      <c r="I163" s="163">
        <v>140</v>
      </c>
      <c r="J163" s="164" t="s">
        <v>600</v>
      </c>
      <c r="K163" s="165">
        <f t="shared" si="138"/>
        <v>13</v>
      </c>
      <c r="L163" s="166">
        <f t="shared" si="139"/>
        <v>0.15116279069767441</v>
      </c>
      <c r="M163" s="161" t="s">
        <v>555</v>
      </c>
      <c r="N163" s="167">
        <v>41939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8">
        <v>10</v>
      </c>
      <c r="B164" s="159">
        <v>41926</v>
      </c>
      <c r="C164" s="159"/>
      <c r="D164" s="160" t="s">
        <v>601</v>
      </c>
      <c r="E164" s="161" t="s">
        <v>557</v>
      </c>
      <c r="F164" s="162">
        <v>496.6</v>
      </c>
      <c r="G164" s="161" t="s">
        <v>586</v>
      </c>
      <c r="H164" s="161">
        <v>621</v>
      </c>
      <c r="I164" s="163">
        <v>580</v>
      </c>
      <c r="J164" s="164" t="s">
        <v>587</v>
      </c>
      <c r="K164" s="165">
        <f t="shared" si="138"/>
        <v>124.39999999999998</v>
      </c>
      <c r="L164" s="166">
        <f t="shared" si="139"/>
        <v>0.25050342327829234</v>
      </c>
      <c r="M164" s="161" t="s">
        <v>555</v>
      </c>
      <c r="N164" s="167">
        <v>42605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8">
        <v>11</v>
      </c>
      <c r="B165" s="159">
        <v>41926</v>
      </c>
      <c r="C165" s="159"/>
      <c r="D165" s="160" t="s">
        <v>602</v>
      </c>
      <c r="E165" s="161" t="s">
        <v>557</v>
      </c>
      <c r="F165" s="162">
        <v>2481.9</v>
      </c>
      <c r="G165" s="161" t="s">
        <v>586</v>
      </c>
      <c r="H165" s="161">
        <v>2840</v>
      </c>
      <c r="I165" s="163">
        <v>2870</v>
      </c>
      <c r="J165" s="164" t="s">
        <v>603</v>
      </c>
      <c r="K165" s="165">
        <f t="shared" si="138"/>
        <v>358.09999999999991</v>
      </c>
      <c r="L165" s="166">
        <f t="shared" si="139"/>
        <v>0.14428462065353154</v>
      </c>
      <c r="M165" s="161" t="s">
        <v>555</v>
      </c>
      <c r="N165" s="167">
        <v>42017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8">
        <v>12</v>
      </c>
      <c r="B166" s="159">
        <v>41928</v>
      </c>
      <c r="C166" s="159"/>
      <c r="D166" s="160" t="s">
        <v>604</v>
      </c>
      <c r="E166" s="161" t="s">
        <v>557</v>
      </c>
      <c r="F166" s="162">
        <v>84.5</v>
      </c>
      <c r="G166" s="161" t="s">
        <v>586</v>
      </c>
      <c r="H166" s="161">
        <v>93</v>
      </c>
      <c r="I166" s="163">
        <v>110</v>
      </c>
      <c r="J166" s="164" t="s">
        <v>605</v>
      </c>
      <c r="K166" s="165">
        <f t="shared" si="138"/>
        <v>8.5</v>
      </c>
      <c r="L166" s="166">
        <f t="shared" si="139"/>
        <v>0.10059171597633136</v>
      </c>
      <c r="M166" s="161" t="s">
        <v>555</v>
      </c>
      <c r="N166" s="167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8">
        <v>13</v>
      </c>
      <c r="B167" s="159">
        <v>41928</v>
      </c>
      <c r="C167" s="159"/>
      <c r="D167" s="160" t="s">
        <v>606</v>
      </c>
      <c r="E167" s="161" t="s">
        <v>557</v>
      </c>
      <c r="F167" s="162">
        <v>401</v>
      </c>
      <c r="G167" s="161" t="s">
        <v>586</v>
      </c>
      <c r="H167" s="161">
        <v>428</v>
      </c>
      <c r="I167" s="163">
        <v>450</v>
      </c>
      <c r="J167" s="164" t="s">
        <v>607</v>
      </c>
      <c r="K167" s="165">
        <f t="shared" si="138"/>
        <v>27</v>
      </c>
      <c r="L167" s="166">
        <f t="shared" si="139"/>
        <v>6.7331670822942641E-2</v>
      </c>
      <c r="M167" s="161" t="s">
        <v>555</v>
      </c>
      <c r="N167" s="167">
        <v>42020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8">
        <v>14</v>
      </c>
      <c r="B168" s="159">
        <v>41928</v>
      </c>
      <c r="C168" s="159"/>
      <c r="D168" s="160" t="s">
        <v>608</v>
      </c>
      <c r="E168" s="161" t="s">
        <v>557</v>
      </c>
      <c r="F168" s="162">
        <v>101</v>
      </c>
      <c r="G168" s="161" t="s">
        <v>586</v>
      </c>
      <c r="H168" s="161">
        <v>112</v>
      </c>
      <c r="I168" s="163">
        <v>120</v>
      </c>
      <c r="J168" s="164" t="s">
        <v>609</v>
      </c>
      <c r="K168" s="165">
        <f t="shared" si="138"/>
        <v>11</v>
      </c>
      <c r="L168" s="166">
        <f t="shared" si="139"/>
        <v>0.10891089108910891</v>
      </c>
      <c r="M168" s="161" t="s">
        <v>555</v>
      </c>
      <c r="N168" s="167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8">
        <v>15</v>
      </c>
      <c r="B169" s="159">
        <v>41954</v>
      </c>
      <c r="C169" s="159"/>
      <c r="D169" s="160" t="s">
        <v>610</v>
      </c>
      <c r="E169" s="161" t="s">
        <v>557</v>
      </c>
      <c r="F169" s="162">
        <v>59</v>
      </c>
      <c r="G169" s="161" t="s">
        <v>586</v>
      </c>
      <c r="H169" s="161">
        <v>76</v>
      </c>
      <c r="I169" s="163">
        <v>76</v>
      </c>
      <c r="J169" s="164" t="s">
        <v>587</v>
      </c>
      <c r="K169" s="165">
        <f t="shared" si="138"/>
        <v>17</v>
      </c>
      <c r="L169" s="166">
        <f t="shared" si="139"/>
        <v>0.28813559322033899</v>
      </c>
      <c r="M169" s="161" t="s">
        <v>555</v>
      </c>
      <c r="N169" s="167">
        <v>43032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8">
        <v>16</v>
      </c>
      <c r="B170" s="159">
        <v>41954</v>
      </c>
      <c r="C170" s="159"/>
      <c r="D170" s="160" t="s">
        <v>599</v>
      </c>
      <c r="E170" s="161" t="s">
        <v>557</v>
      </c>
      <c r="F170" s="162">
        <v>99</v>
      </c>
      <c r="G170" s="161" t="s">
        <v>586</v>
      </c>
      <c r="H170" s="161">
        <v>120</v>
      </c>
      <c r="I170" s="163">
        <v>120</v>
      </c>
      <c r="J170" s="164" t="s">
        <v>568</v>
      </c>
      <c r="K170" s="165">
        <f t="shared" si="138"/>
        <v>21</v>
      </c>
      <c r="L170" s="166">
        <f t="shared" si="139"/>
        <v>0.21212121212121213</v>
      </c>
      <c r="M170" s="161" t="s">
        <v>555</v>
      </c>
      <c r="N170" s="167">
        <v>41960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8">
        <v>17</v>
      </c>
      <c r="B171" s="159">
        <v>41956</v>
      </c>
      <c r="C171" s="159"/>
      <c r="D171" s="160" t="s">
        <v>611</v>
      </c>
      <c r="E171" s="161" t="s">
        <v>557</v>
      </c>
      <c r="F171" s="162">
        <v>22</v>
      </c>
      <c r="G171" s="161" t="s">
        <v>586</v>
      </c>
      <c r="H171" s="161">
        <v>33.549999999999997</v>
      </c>
      <c r="I171" s="163">
        <v>32</v>
      </c>
      <c r="J171" s="164" t="s">
        <v>612</v>
      </c>
      <c r="K171" s="165">
        <f t="shared" si="138"/>
        <v>11.549999999999997</v>
      </c>
      <c r="L171" s="166">
        <f t="shared" si="139"/>
        <v>0.52499999999999991</v>
      </c>
      <c r="M171" s="161" t="s">
        <v>555</v>
      </c>
      <c r="N171" s="167">
        <v>42188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8">
        <v>18</v>
      </c>
      <c r="B172" s="159">
        <v>41976</v>
      </c>
      <c r="C172" s="159"/>
      <c r="D172" s="160" t="s">
        <v>613</v>
      </c>
      <c r="E172" s="161" t="s">
        <v>557</v>
      </c>
      <c r="F172" s="162">
        <v>440</v>
      </c>
      <c r="G172" s="161" t="s">
        <v>586</v>
      </c>
      <c r="H172" s="161">
        <v>520</v>
      </c>
      <c r="I172" s="163">
        <v>520</v>
      </c>
      <c r="J172" s="164" t="s">
        <v>614</v>
      </c>
      <c r="K172" s="165">
        <f t="shared" si="138"/>
        <v>80</v>
      </c>
      <c r="L172" s="166">
        <f t="shared" si="139"/>
        <v>0.18181818181818182</v>
      </c>
      <c r="M172" s="161" t="s">
        <v>555</v>
      </c>
      <c r="N172" s="167">
        <v>42208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8">
        <v>19</v>
      </c>
      <c r="B173" s="159">
        <v>41976</v>
      </c>
      <c r="C173" s="159"/>
      <c r="D173" s="160" t="s">
        <v>615</v>
      </c>
      <c r="E173" s="161" t="s">
        <v>557</v>
      </c>
      <c r="F173" s="162">
        <v>360</v>
      </c>
      <c r="G173" s="161" t="s">
        <v>586</v>
      </c>
      <c r="H173" s="161">
        <v>427</v>
      </c>
      <c r="I173" s="163">
        <v>425</v>
      </c>
      <c r="J173" s="164" t="s">
        <v>616</v>
      </c>
      <c r="K173" s="165">
        <f t="shared" si="138"/>
        <v>67</v>
      </c>
      <c r="L173" s="166">
        <f t="shared" si="139"/>
        <v>0.18611111111111112</v>
      </c>
      <c r="M173" s="161" t="s">
        <v>555</v>
      </c>
      <c r="N173" s="167">
        <v>42058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8">
        <v>20</v>
      </c>
      <c r="B174" s="159">
        <v>42012</v>
      </c>
      <c r="C174" s="159"/>
      <c r="D174" s="160" t="s">
        <v>617</v>
      </c>
      <c r="E174" s="161" t="s">
        <v>557</v>
      </c>
      <c r="F174" s="162">
        <v>360</v>
      </c>
      <c r="G174" s="161" t="s">
        <v>586</v>
      </c>
      <c r="H174" s="161">
        <v>455</v>
      </c>
      <c r="I174" s="163">
        <v>420</v>
      </c>
      <c r="J174" s="164" t="s">
        <v>618</v>
      </c>
      <c r="K174" s="165">
        <f t="shared" si="138"/>
        <v>95</v>
      </c>
      <c r="L174" s="166">
        <f t="shared" si="139"/>
        <v>0.2638888888888889</v>
      </c>
      <c r="M174" s="161" t="s">
        <v>555</v>
      </c>
      <c r="N174" s="167">
        <v>42024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8">
        <v>21</v>
      </c>
      <c r="B175" s="159">
        <v>42012</v>
      </c>
      <c r="C175" s="159"/>
      <c r="D175" s="160" t="s">
        <v>619</v>
      </c>
      <c r="E175" s="161" t="s">
        <v>557</v>
      </c>
      <c r="F175" s="162">
        <v>130</v>
      </c>
      <c r="G175" s="161"/>
      <c r="H175" s="161">
        <v>175.5</v>
      </c>
      <c r="I175" s="163">
        <v>165</v>
      </c>
      <c r="J175" s="164" t="s">
        <v>620</v>
      </c>
      <c r="K175" s="165">
        <f t="shared" si="138"/>
        <v>45.5</v>
      </c>
      <c r="L175" s="166">
        <f t="shared" si="139"/>
        <v>0.35</v>
      </c>
      <c r="M175" s="161" t="s">
        <v>555</v>
      </c>
      <c r="N175" s="167">
        <v>43088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8">
        <v>22</v>
      </c>
      <c r="B176" s="159">
        <v>42040</v>
      </c>
      <c r="C176" s="159"/>
      <c r="D176" s="160" t="s">
        <v>371</v>
      </c>
      <c r="E176" s="161" t="s">
        <v>585</v>
      </c>
      <c r="F176" s="162">
        <v>98</v>
      </c>
      <c r="G176" s="161"/>
      <c r="H176" s="161">
        <v>120</v>
      </c>
      <c r="I176" s="163">
        <v>120</v>
      </c>
      <c r="J176" s="164" t="s">
        <v>587</v>
      </c>
      <c r="K176" s="165">
        <f t="shared" si="138"/>
        <v>22</v>
      </c>
      <c r="L176" s="166">
        <f t="shared" si="139"/>
        <v>0.22448979591836735</v>
      </c>
      <c r="M176" s="161" t="s">
        <v>555</v>
      </c>
      <c r="N176" s="167">
        <v>42753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8">
        <v>23</v>
      </c>
      <c r="B177" s="159">
        <v>42040</v>
      </c>
      <c r="C177" s="159"/>
      <c r="D177" s="160" t="s">
        <v>621</v>
      </c>
      <c r="E177" s="161" t="s">
        <v>585</v>
      </c>
      <c r="F177" s="162">
        <v>196</v>
      </c>
      <c r="G177" s="161"/>
      <c r="H177" s="161">
        <v>262</v>
      </c>
      <c r="I177" s="163">
        <v>255</v>
      </c>
      <c r="J177" s="164" t="s">
        <v>587</v>
      </c>
      <c r="K177" s="165">
        <f t="shared" si="138"/>
        <v>66</v>
      </c>
      <c r="L177" s="166">
        <f t="shared" si="139"/>
        <v>0.33673469387755101</v>
      </c>
      <c r="M177" s="161" t="s">
        <v>555</v>
      </c>
      <c r="N177" s="167">
        <v>42599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68">
        <v>24</v>
      </c>
      <c r="B178" s="169">
        <v>42067</v>
      </c>
      <c r="C178" s="169"/>
      <c r="D178" s="170" t="s">
        <v>370</v>
      </c>
      <c r="E178" s="171" t="s">
        <v>585</v>
      </c>
      <c r="F178" s="172">
        <v>235</v>
      </c>
      <c r="G178" s="172"/>
      <c r="H178" s="173">
        <v>77</v>
      </c>
      <c r="I178" s="173" t="s">
        <v>622</v>
      </c>
      <c r="J178" s="174" t="s">
        <v>623</v>
      </c>
      <c r="K178" s="175">
        <f t="shared" si="138"/>
        <v>-158</v>
      </c>
      <c r="L178" s="176">
        <f t="shared" si="139"/>
        <v>-0.67234042553191486</v>
      </c>
      <c r="M178" s="172" t="s">
        <v>567</v>
      </c>
      <c r="N178" s="169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8">
        <v>25</v>
      </c>
      <c r="B179" s="159">
        <v>42067</v>
      </c>
      <c r="C179" s="159"/>
      <c r="D179" s="160" t="s">
        <v>624</v>
      </c>
      <c r="E179" s="161" t="s">
        <v>585</v>
      </c>
      <c r="F179" s="162">
        <v>185</v>
      </c>
      <c r="G179" s="161"/>
      <c r="H179" s="161">
        <v>224</v>
      </c>
      <c r="I179" s="163" t="s">
        <v>625</v>
      </c>
      <c r="J179" s="164" t="s">
        <v>587</v>
      </c>
      <c r="K179" s="165">
        <f t="shared" si="138"/>
        <v>39</v>
      </c>
      <c r="L179" s="166">
        <f t="shared" si="139"/>
        <v>0.21081081081081082</v>
      </c>
      <c r="M179" s="161" t="s">
        <v>555</v>
      </c>
      <c r="N179" s="167">
        <v>42647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8">
        <v>26</v>
      </c>
      <c r="B180" s="169">
        <v>42090</v>
      </c>
      <c r="C180" s="169"/>
      <c r="D180" s="177" t="s">
        <v>626</v>
      </c>
      <c r="E180" s="172" t="s">
        <v>585</v>
      </c>
      <c r="F180" s="172">
        <v>49.5</v>
      </c>
      <c r="G180" s="173"/>
      <c r="H180" s="173">
        <v>15.85</v>
      </c>
      <c r="I180" s="173">
        <v>67</v>
      </c>
      <c r="J180" s="174" t="s">
        <v>627</v>
      </c>
      <c r="K180" s="173">
        <f t="shared" si="138"/>
        <v>-33.65</v>
      </c>
      <c r="L180" s="178">
        <f t="shared" si="139"/>
        <v>-0.67979797979797973</v>
      </c>
      <c r="M180" s="172" t="s">
        <v>567</v>
      </c>
      <c r="N180" s="179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8">
        <v>27</v>
      </c>
      <c r="B181" s="159">
        <v>42093</v>
      </c>
      <c r="C181" s="159"/>
      <c r="D181" s="160" t="s">
        <v>628</v>
      </c>
      <c r="E181" s="161" t="s">
        <v>585</v>
      </c>
      <c r="F181" s="162">
        <v>183.5</v>
      </c>
      <c r="G181" s="161"/>
      <c r="H181" s="161">
        <v>219</v>
      </c>
      <c r="I181" s="163">
        <v>218</v>
      </c>
      <c r="J181" s="164" t="s">
        <v>629</v>
      </c>
      <c r="K181" s="165">
        <f t="shared" si="138"/>
        <v>35.5</v>
      </c>
      <c r="L181" s="166">
        <f t="shared" si="139"/>
        <v>0.19346049046321526</v>
      </c>
      <c r="M181" s="161" t="s">
        <v>555</v>
      </c>
      <c r="N181" s="167">
        <v>42103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8">
        <v>28</v>
      </c>
      <c r="B182" s="159">
        <v>42114</v>
      </c>
      <c r="C182" s="159"/>
      <c r="D182" s="160" t="s">
        <v>630</v>
      </c>
      <c r="E182" s="161" t="s">
        <v>585</v>
      </c>
      <c r="F182" s="162">
        <f>(227+237)/2</f>
        <v>232</v>
      </c>
      <c r="G182" s="161"/>
      <c r="H182" s="161">
        <v>298</v>
      </c>
      <c r="I182" s="163">
        <v>298</v>
      </c>
      <c r="J182" s="164" t="s">
        <v>587</v>
      </c>
      <c r="K182" s="165">
        <f t="shared" si="138"/>
        <v>66</v>
      </c>
      <c r="L182" s="166">
        <f t="shared" si="139"/>
        <v>0.28448275862068967</v>
      </c>
      <c r="M182" s="161" t="s">
        <v>555</v>
      </c>
      <c r="N182" s="167">
        <v>42823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8">
        <v>29</v>
      </c>
      <c r="B183" s="159">
        <v>42128</v>
      </c>
      <c r="C183" s="159"/>
      <c r="D183" s="160" t="s">
        <v>631</v>
      </c>
      <c r="E183" s="161" t="s">
        <v>557</v>
      </c>
      <c r="F183" s="162">
        <v>385</v>
      </c>
      <c r="G183" s="161"/>
      <c r="H183" s="161">
        <f>212.5+331</f>
        <v>543.5</v>
      </c>
      <c r="I183" s="163">
        <v>510</v>
      </c>
      <c r="J183" s="164" t="s">
        <v>632</v>
      </c>
      <c r="K183" s="165">
        <f t="shared" si="138"/>
        <v>158.5</v>
      </c>
      <c r="L183" s="166">
        <f t="shared" si="139"/>
        <v>0.41168831168831171</v>
      </c>
      <c r="M183" s="161" t="s">
        <v>555</v>
      </c>
      <c r="N183" s="167">
        <v>42235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8">
        <v>30</v>
      </c>
      <c r="B184" s="159">
        <v>42128</v>
      </c>
      <c r="C184" s="159"/>
      <c r="D184" s="160" t="s">
        <v>633</v>
      </c>
      <c r="E184" s="161" t="s">
        <v>557</v>
      </c>
      <c r="F184" s="162">
        <v>115.5</v>
      </c>
      <c r="G184" s="161"/>
      <c r="H184" s="161">
        <v>146</v>
      </c>
      <c r="I184" s="163">
        <v>142</v>
      </c>
      <c r="J184" s="164" t="s">
        <v>634</v>
      </c>
      <c r="K184" s="165">
        <f t="shared" si="138"/>
        <v>30.5</v>
      </c>
      <c r="L184" s="166">
        <f t="shared" si="139"/>
        <v>0.26406926406926406</v>
      </c>
      <c r="M184" s="161" t="s">
        <v>555</v>
      </c>
      <c r="N184" s="167">
        <v>42202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8">
        <v>31</v>
      </c>
      <c r="B185" s="159">
        <v>42151</v>
      </c>
      <c r="C185" s="159"/>
      <c r="D185" s="160" t="s">
        <v>635</v>
      </c>
      <c r="E185" s="161" t="s">
        <v>557</v>
      </c>
      <c r="F185" s="162">
        <v>237.5</v>
      </c>
      <c r="G185" s="161"/>
      <c r="H185" s="161">
        <v>279.5</v>
      </c>
      <c r="I185" s="163">
        <v>278</v>
      </c>
      <c r="J185" s="164" t="s">
        <v>587</v>
      </c>
      <c r="K185" s="165">
        <f t="shared" si="138"/>
        <v>42</v>
      </c>
      <c r="L185" s="166">
        <f t="shared" si="139"/>
        <v>0.17684210526315788</v>
      </c>
      <c r="M185" s="161" t="s">
        <v>555</v>
      </c>
      <c r="N185" s="167">
        <v>42222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8">
        <v>32</v>
      </c>
      <c r="B186" s="159">
        <v>42174</v>
      </c>
      <c r="C186" s="159"/>
      <c r="D186" s="160" t="s">
        <v>606</v>
      </c>
      <c r="E186" s="161" t="s">
        <v>585</v>
      </c>
      <c r="F186" s="162">
        <v>340</v>
      </c>
      <c r="G186" s="161"/>
      <c r="H186" s="161">
        <v>448</v>
      </c>
      <c r="I186" s="163">
        <v>448</v>
      </c>
      <c r="J186" s="164" t="s">
        <v>587</v>
      </c>
      <c r="K186" s="165">
        <f t="shared" si="138"/>
        <v>108</v>
      </c>
      <c r="L186" s="166">
        <f t="shared" si="139"/>
        <v>0.31764705882352939</v>
      </c>
      <c r="M186" s="161" t="s">
        <v>555</v>
      </c>
      <c r="N186" s="167">
        <v>43018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8">
        <v>33</v>
      </c>
      <c r="B187" s="159">
        <v>42191</v>
      </c>
      <c r="C187" s="159"/>
      <c r="D187" s="160" t="s">
        <v>636</v>
      </c>
      <c r="E187" s="161" t="s">
        <v>585</v>
      </c>
      <c r="F187" s="162">
        <v>390</v>
      </c>
      <c r="G187" s="161"/>
      <c r="H187" s="161">
        <v>460</v>
      </c>
      <c r="I187" s="163">
        <v>460</v>
      </c>
      <c r="J187" s="164" t="s">
        <v>587</v>
      </c>
      <c r="K187" s="165">
        <f t="shared" si="138"/>
        <v>70</v>
      </c>
      <c r="L187" s="166">
        <f t="shared" si="139"/>
        <v>0.17948717948717949</v>
      </c>
      <c r="M187" s="161" t="s">
        <v>555</v>
      </c>
      <c r="N187" s="167">
        <v>42478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8">
        <v>34</v>
      </c>
      <c r="B188" s="169">
        <v>42195</v>
      </c>
      <c r="C188" s="169"/>
      <c r="D188" s="170" t="s">
        <v>637</v>
      </c>
      <c r="E188" s="171" t="s">
        <v>585</v>
      </c>
      <c r="F188" s="172">
        <v>122.5</v>
      </c>
      <c r="G188" s="172"/>
      <c r="H188" s="173">
        <v>61</v>
      </c>
      <c r="I188" s="173">
        <v>172</v>
      </c>
      <c r="J188" s="174" t="s">
        <v>638</v>
      </c>
      <c r="K188" s="175">
        <f t="shared" si="138"/>
        <v>-61.5</v>
      </c>
      <c r="L188" s="176">
        <f t="shared" si="139"/>
        <v>-0.50204081632653064</v>
      </c>
      <c r="M188" s="172" t="s">
        <v>567</v>
      </c>
      <c r="N188" s="169">
        <v>43333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8">
        <v>35</v>
      </c>
      <c r="B189" s="159">
        <v>42219</v>
      </c>
      <c r="C189" s="159"/>
      <c r="D189" s="160" t="s">
        <v>639</v>
      </c>
      <c r="E189" s="161" t="s">
        <v>585</v>
      </c>
      <c r="F189" s="162">
        <v>297.5</v>
      </c>
      <c r="G189" s="161"/>
      <c r="H189" s="161">
        <v>350</v>
      </c>
      <c r="I189" s="163">
        <v>360</v>
      </c>
      <c r="J189" s="164" t="s">
        <v>640</v>
      </c>
      <c r="K189" s="165">
        <f t="shared" si="138"/>
        <v>52.5</v>
      </c>
      <c r="L189" s="166">
        <f t="shared" si="139"/>
        <v>0.17647058823529413</v>
      </c>
      <c r="M189" s="161" t="s">
        <v>555</v>
      </c>
      <c r="N189" s="167">
        <v>42232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8">
        <v>36</v>
      </c>
      <c r="B190" s="159">
        <v>42219</v>
      </c>
      <c r="C190" s="159"/>
      <c r="D190" s="160" t="s">
        <v>641</v>
      </c>
      <c r="E190" s="161" t="s">
        <v>585</v>
      </c>
      <c r="F190" s="162">
        <v>115.5</v>
      </c>
      <c r="G190" s="161"/>
      <c r="H190" s="161">
        <v>149</v>
      </c>
      <c r="I190" s="163">
        <v>140</v>
      </c>
      <c r="J190" s="164" t="s">
        <v>642</v>
      </c>
      <c r="K190" s="165">
        <f t="shared" si="138"/>
        <v>33.5</v>
      </c>
      <c r="L190" s="166">
        <f t="shared" si="139"/>
        <v>0.29004329004329005</v>
      </c>
      <c r="M190" s="161" t="s">
        <v>555</v>
      </c>
      <c r="N190" s="167">
        <v>42740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8">
        <v>37</v>
      </c>
      <c r="B191" s="159">
        <v>42251</v>
      </c>
      <c r="C191" s="159"/>
      <c r="D191" s="160" t="s">
        <v>635</v>
      </c>
      <c r="E191" s="161" t="s">
        <v>585</v>
      </c>
      <c r="F191" s="162">
        <v>226</v>
      </c>
      <c r="G191" s="161"/>
      <c r="H191" s="161">
        <v>292</v>
      </c>
      <c r="I191" s="163">
        <v>292</v>
      </c>
      <c r="J191" s="164" t="s">
        <v>643</v>
      </c>
      <c r="K191" s="165">
        <f t="shared" si="138"/>
        <v>66</v>
      </c>
      <c r="L191" s="166">
        <f t="shared" si="139"/>
        <v>0.29203539823008851</v>
      </c>
      <c r="M191" s="161" t="s">
        <v>555</v>
      </c>
      <c r="N191" s="167">
        <v>42286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8">
        <v>38</v>
      </c>
      <c r="B192" s="159">
        <v>42254</v>
      </c>
      <c r="C192" s="159"/>
      <c r="D192" s="160" t="s">
        <v>630</v>
      </c>
      <c r="E192" s="161" t="s">
        <v>585</v>
      </c>
      <c r="F192" s="162">
        <v>232.5</v>
      </c>
      <c r="G192" s="161"/>
      <c r="H192" s="161">
        <v>312.5</v>
      </c>
      <c r="I192" s="163">
        <v>310</v>
      </c>
      <c r="J192" s="164" t="s">
        <v>587</v>
      </c>
      <c r="K192" s="165">
        <f t="shared" si="138"/>
        <v>80</v>
      </c>
      <c r="L192" s="166">
        <f t="shared" si="139"/>
        <v>0.34408602150537637</v>
      </c>
      <c r="M192" s="161" t="s">
        <v>555</v>
      </c>
      <c r="N192" s="167">
        <v>42823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8">
        <v>39</v>
      </c>
      <c r="B193" s="159">
        <v>42268</v>
      </c>
      <c r="C193" s="159"/>
      <c r="D193" s="160" t="s">
        <v>644</v>
      </c>
      <c r="E193" s="161" t="s">
        <v>585</v>
      </c>
      <c r="F193" s="162">
        <v>196.5</v>
      </c>
      <c r="G193" s="161"/>
      <c r="H193" s="161">
        <v>238</v>
      </c>
      <c r="I193" s="163">
        <v>238</v>
      </c>
      <c r="J193" s="164" t="s">
        <v>643</v>
      </c>
      <c r="K193" s="165">
        <f t="shared" si="138"/>
        <v>41.5</v>
      </c>
      <c r="L193" s="166">
        <f t="shared" si="139"/>
        <v>0.21119592875318066</v>
      </c>
      <c r="M193" s="161" t="s">
        <v>555</v>
      </c>
      <c r="N193" s="167">
        <v>42291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8">
        <v>40</v>
      </c>
      <c r="B194" s="159">
        <v>42271</v>
      </c>
      <c r="C194" s="159"/>
      <c r="D194" s="160" t="s">
        <v>584</v>
      </c>
      <c r="E194" s="161" t="s">
        <v>585</v>
      </c>
      <c r="F194" s="162">
        <v>65</v>
      </c>
      <c r="G194" s="161"/>
      <c r="H194" s="161">
        <v>82</v>
      </c>
      <c r="I194" s="163">
        <v>82</v>
      </c>
      <c r="J194" s="164" t="s">
        <v>643</v>
      </c>
      <c r="K194" s="165">
        <f t="shared" si="138"/>
        <v>17</v>
      </c>
      <c r="L194" s="166">
        <f t="shared" si="139"/>
        <v>0.26153846153846155</v>
      </c>
      <c r="M194" s="161" t="s">
        <v>555</v>
      </c>
      <c r="N194" s="167">
        <v>42578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8">
        <v>41</v>
      </c>
      <c r="B195" s="159">
        <v>42291</v>
      </c>
      <c r="C195" s="159"/>
      <c r="D195" s="160" t="s">
        <v>645</v>
      </c>
      <c r="E195" s="161" t="s">
        <v>585</v>
      </c>
      <c r="F195" s="162">
        <v>144</v>
      </c>
      <c r="G195" s="161"/>
      <c r="H195" s="161">
        <v>182.5</v>
      </c>
      <c r="I195" s="163">
        <v>181</v>
      </c>
      <c r="J195" s="164" t="s">
        <v>643</v>
      </c>
      <c r="K195" s="165">
        <f t="shared" si="138"/>
        <v>38.5</v>
      </c>
      <c r="L195" s="166">
        <f t="shared" si="139"/>
        <v>0.2673611111111111</v>
      </c>
      <c r="M195" s="161" t="s">
        <v>555</v>
      </c>
      <c r="N195" s="167">
        <v>42817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8">
        <v>42</v>
      </c>
      <c r="B196" s="159">
        <v>42291</v>
      </c>
      <c r="C196" s="159"/>
      <c r="D196" s="160" t="s">
        <v>646</v>
      </c>
      <c r="E196" s="161" t="s">
        <v>585</v>
      </c>
      <c r="F196" s="162">
        <v>264</v>
      </c>
      <c r="G196" s="161"/>
      <c r="H196" s="161">
        <v>311</v>
      </c>
      <c r="I196" s="163">
        <v>311</v>
      </c>
      <c r="J196" s="164" t="s">
        <v>643</v>
      </c>
      <c r="K196" s="165">
        <f t="shared" si="138"/>
        <v>47</v>
      </c>
      <c r="L196" s="166">
        <f t="shared" si="139"/>
        <v>0.17803030303030304</v>
      </c>
      <c r="M196" s="161" t="s">
        <v>555</v>
      </c>
      <c r="N196" s="167">
        <v>42604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8">
        <v>43</v>
      </c>
      <c r="B197" s="159">
        <v>42318</v>
      </c>
      <c r="C197" s="159"/>
      <c r="D197" s="160" t="s">
        <v>647</v>
      </c>
      <c r="E197" s="161" t="s">
        <v>557</v>
      </c>
      <c r="F197" s="162">
        <v>549.5</v>
      </c>
      <c r="G197" s="161"/>
      <c r="H197" s="161">
        <v>630</v>
      </c>
      <c r="I197" s="163">
        <v>630</v>
      </c>
      <c r="J197" s="164" t="s">
        <v>643</v>
      </c>
      <c r="K197" s="165">
        <f t="shared" si="138"/>
        <v>80.5</v>
      </c>
      <c r="L197" s="166">
        <f t="shared" si="139"/>
        <v>0.1464968152866242</v>
      </c>
      <c r="M197" s="161" t="s">
        <v>555</v>
      </c>
      <c r="N197" s="167">
        <v>42419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8">
        <v>44</v>
      </c>
      <c r="B198" s="159">
        <v>42342</v>
      </c>
      <c r="C198" s="159"/>
      <c r="D198" s="160" t="s">
        <v>648</v>
      </c>
      <c r="E198" s="161" t="s">
        <v>585</v>
      </c>
      <c r="F198" s="162">
        <v>1027.5</v>
      </c>
      <c r="G198" s="161"/>
      <c r="H198" s="161">
        <v>1315</v>
      </c>
      <c r="I198" s="163">
        <v>1250</v>
      </c>
      <c r="J198" s="164" t="s">
        <v>643</v>
      </c>
      <c r="K198" s="165">
        <f t="shared" si="138"/>
        <v>287.5</v>
      </c>
      <c r="L198" s="166">
        <f t="shared" si="139"/>
        <v>0.27980535279805352</v>
      </c>
      <c r="M198" s="161" t="s">
        <v>555</v>
      </c>
      <c r="N198" s="167">
        <v>43244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8">
        <v>45</v>
      </c>
      <c r="B199" s="159">
        <v>42367</v>
      </c>
      <c r="C199" s="159"/>
      <c r="D199" s="160" t="s">
        <v>649</v>
      </c>
      <c r="E199" s="161" t="s">
        <v>585</v>
      </c>
      <c r="F199" s="162">
        <v>465</v>
      </c>
      <c r="G199" s="161"/>
      <c r="H199" s="161">
        <v>540</v>
      </c>
      <c r="I199" s="163">
        <v>540</v>
      </c>
      <c r="J199" s="164" t="s">
        <v>643</v>
      </c>
      <c r="K199" s="165">
        <f t="shared" si="138"/>
        <v>75</v>
      </c>
      <c r="L199" s="166">
        <f t="shared" si="139"/>
        <v>0.16129032258064516</v>
      </c>
      <c r="M199" s="161" t="s">
        <v>555</v>
      </c>
      <c r="N199" s="167">
        <v>42530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8">
        <v>46</v>
      </c>
      <c r="B200" s="159">
        <v>42380</v>
      </c>
      <c r="C200" s="159"/>
      <c r="D200" s="160" t="s">
        <v>371</v>
      </c>
      <c r="E200" s="161" t="s">
        <v>557</v>
      </c>
      <c r="F200" s="162">
        <v>81</v>
      </c>
      <c r="G200" s="161"/>
      <c r="H200" s="161">
        <v>110</v>
      </c>
      <c r="I200" s="163">
        <v>110</v>
      </c>
      <c r="J200" s="164" t="s">
        <v>643</v>
      </c>
      <c r="K200" s="165">
        <f t="shared" si="138"/>
        <v>29</v>
      </c>
      <c r="L200" s="166">
        <f t="shared" si="139"/>
        <v>0.35802469135802467</v>
      </c>
      <c r="M200" s="161" t="s">
        <v>555</v>
      </c>
      <c r="N200" s="167">
        <v>42745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8">
        <v>47</v>
      </c>
      <c r="B201" s="159">
        <v>42382</v>
      </c>
      <c r="C201" s="159"/>
      <c r="D201" s="160" t="s">
        <v>650</v>
      </c>
      <c r="E201" s="161" t="s">
        <v>557</v>
      </c>
      <c r="F201" s="162">
        <v>417.5</v>
      </c>
      <c r="G201" s="161"/>
      <c r="H201" s="161">
        <v>547</v>
      </c>
      <c r="I201" s="163">
        <v>535</v>
      </c>
      <c r="J201" s="164" t="s">
        <v>643</v>
      </c>
      <c r="K201" s="165">
        <f t="shared" si="138"/>
        <v>129.5</v>
      </c>
      <c r="L201" s="166">
        <f t="shared" si="139"/>
        <v>0.31017964071856285</v>
      </c>
      <c r="M201" s="161" t="s">
        <v>555</v>
      </c>
      <c r="N201" s="167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8">
        <v>48</v>
      </c>
      <c r="B202" s="159">
        <v>42408</v>
      </c>
      <c r="C202" s="159"/>
      <c r="D202" s="160" t="s">
        <v>651</v>
      </c>
      <c r="E202" s="161" t="s">
        <v>585</v>
      </c>
      <c r="F202" s="162">
        <v>650</v>
      </c>
      <c r="G202" s="161"/>
      <c r="H202" s="161">
        <v>800</v>
      </c>
      <c r="I202" s="163">
        <v>800</v>
      </c>
      <c r="J202" s="164" t="s">
        <v>643</v>
      </c>
      <c r="K202" s="165">
        <f t="shared" si="138"/>
        <v>150</v>
      </c>
      <c r="L202" s="166">
        <f t="shared" si="139"/>
        <v>0.23076923076923078</v>
      </c>
      <c r="M202" s="161" t="s">
        <v>555</v>
      </c>
      <c r="N202" s="167">
        <v>43154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8">
        <v>49</v>
      </c>
      <c r="B203" s="159">
        <v>42433</v>
      </c>
      <c r="C203" s="159"/>
      <c r="D203" s="160" t="s">
        <v>209</v>
      </c>
      <c r="E203" s="161" t="s">
        <v>585</v>
      </c>
      <c r="F203" s="162">
        <v>437.5</v>
      </c>
      <c r="G203" s="161"/>
      <c r="H203" s="161">
        <v>504.5</v>
      </c>
      <c r="I203" s="163">
        <v>522</v>
      </c>
      <c r="J203" s="164" t="s">
        <v>652</v>
      </c>
      <c r="K203" s="165">
        <f t="shared" si="138"/>
        <v>67</v>
      </c>
      <c r="L203" s="166">
        <f t="shared" si="139"/>
        <v>0.15314285714285714</v>
      </c>
      <c r="M203" s="161" t="s">
        <v>555</v>
      </c>
      <c r="N203" s="167">
        <v>42480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8">
        <v>50</v>
      </c>
      <c r="B204" s="159">
        <v>42438</v>
      </c>
      <c r="C204" s="159"/>
      <c r="D204" s="160" t="s">
        <v>653</v>
      </c>
      <c r="E204" s="161" t="s">
        <v>585</v>
      </c>
      <c r="F204" s="162">
        <v>189.5</v>
      </c>
      <c r="G204" s="161"/>
      <c r="H204" s="161">
        <v>218</v>
      </c>
      <c r="I204" s="163">
        <v>218</v>
      </c>
      <c r="J204" s="164" t="s">
        <v>643</v>
      </c>
      <c r="K204" s="165">
        <f t="shared" si="138"/>
        <v>28.5</v>
      </c>
      <c r="L204" s="166">
        <f t="shared" si="139"/>
        <v>0.15039577836411611</v>
      </c>
      <c r="M204" s="161" t="s">
        <v>555</v>
      </c>
      <c r="N204" s="167">
        <v>43034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51</v>
      </c>
      <c r="B205" s="169">
        <v>42471</v>
      </c>
      <c r="C205" s="169"/>
      <c r="D205" s="177" t="s">
        <v>654</v>
      </c>
      <c r="E205" s="172" t="s">
        <v>585</v>
      </c>
      <c r="F205" s="172">
        <v>36.5</v>
      </c>
      <c r="G205" s="173"/>
      <c r="H205" s="173">
        <v>15.85</v>
      </c>
      <c r="I205" s="173">
        <v>60</v>
      </c>
      <c r="J205" s="174" t="s">
        <v>655</v>
      </c>
      <c r="K205" s="175">
        <f t="shared" si="138"/>
        <v>-20.65</v>
      </c>
      <c r="L205" s="176">
        <f t="shared" si="139"/>
        <v>-0.5657534246575342</v>
      </c>
      <c r="M205" s="172" t="s">
        <v>567</v>
      </c>
      <c r="N205" s="180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8">
        <v>52</v>
      </c>
      <c r="B206" s="159">
        <v>42472</v>
      </c>
      <c r="C206" s="159"/>
      <c r="D206" s="160" t="s">
        <v>656</v>
      </c>
      <c r="E206" s="161" t="s">
        <v>585</v>
      </c>
      <c r="F206" s="162">
        <v>93</v>
      </c>
      <c r="G206" s="161"/>
      <c r="H206" s="161">
        <v>149</v>
      </c>
      <c r="I206" s="163">
        <v>140</v>
      </c>
      <c r="J206" s="164" t="s">
        <v>657</v>
      </c>
      <c r="K206" s="165">
        <f t="shared" si="138"/>
        <v>56</v>
      </c>
      <c r="L206" s="166">
        <f t="shared" si="139"/>
        <v>0.60215053763440862</v>
      </c>
      <c r="M206" s="161" t="s">
        <v>555</v>
      </c>
      <c r="N206" s="167">
        <v>42740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8">
        <v>53</v>
      </c>
      <c r="B207" s="159">
        <v>42472</v>
      </c>
      <c r="C207" s="159"/>
      <c r="D207" s="160" t="s">
        <v>658</v>
      </c>
      <c r="E207" s="161" t="s">
        <v>585</v>
      </c>
      <c r="F207" s="162">
        <v>130</v>
      </c>
      <c r="G207" s="161"/>
      <c r="H207" s="161">
        <v>150</v>
      </c>
      <c r="I207" s="163" t="s">
        <v>659</v>
      </c>
      <c r="J207" s="164" t="s">
        <v>643</v>
      </c>
      <c r="K207" s="165">
        <f t="shared" si="138"/>
        <v>20</v>
      </c>
      <c r="L207" s="166">
        <f t="shared" si="139"/>
        <v>0.15384615384615385</v>
      </c>
      <c r="M207" s="161" t="s">
        <v>555</v>
      </c>
      <c r="N207" s="167">
        <v>42564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8">
        <v>54</v>
      </c>
      <c r="B208" s="159">
        <v>42473</v>
      </c>
      <c r="C208" s="159"/>
      <c r="D208" s="160" t="s">
        <v>660</v>
      </c>
      <c r="E208" s="161" t="s">
        <v>585</v>
      </c>
      <c r="F208" s="162">
        <v>196</v>
      </c>
      <c r="G208" s="161"/>
      <c r="H208" s="161">
        <v>299</v>
      </c>
      <c r="I208" s="163">
        <v>299</v>
      </c>
      <c r="J208" s="164" t="s">
        <v>643</v>
      </c>
      <c r="K208" s="165">
        <v>103</v>
      </c>
      <c r="L208" s="166">
        <v>0.52551020408163296</v>
      </c>
      <c r="M208" s="161" t="s">
        <v>555</v>
      </c>
      <c r="N208" s="167">
        <v>42620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8">
        <v>55</v>
      </c>
      <c r="B209" s="159">
        <v>42473</v>
      </c>
      <c r="C209" s="159"/>
      <c r="D209" s="160" t="s">
        <v>661</v>
      </c>
      <c r="E209" s="161" t="s">
        <v>585</v>
      </c>
      <c r="F209" s="162">
        <v>88</v>
      </c>
      <c r="G209" s="161"/>
      <c r="H209" s="161">
        <v>103</v>
      </c>
      <c r="I209" s="163">
        <v>103</v>
      </c>
      <c r="J209" s="164" t="s">
        <v>643</v>
      </c>
      <c r="K209" s="165">
        <v>15</v>
      </c>
      <c r="L209" s="166">
        <v>0.170454545454545</v>
      </c>
      <c r="M209" s="161" t="s">
        <v>555</v>
      </c>
      <c r="N209" s="167">
        <v>42530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8">
        <v>56</v>
      </c>
      <c r="B210" s="159">
        <v>42492</v>
      </c>
      <c r="C210" s="159"/>
      <c r="D210" s="160" t="s">
        <v>662</v>
      </c>
      <c r="E210" s="161" t="s">
        <v>585</v>
      </c>
      <c r="F210" s="162">
        <v>127.5</v>
      </c>
      <c r="G210" s="161"/>
      <c r="H210" s="161">
        <v>148</v>
      </c>
      <c r="I210" s="163" t="s">
        <v>663</v>
      </c>
      <c r="J210" s="164" t="s">
        <v>643</v>
      </c>
      <c r="K210" s="165">
        <f>H210-F210</f>
        <v>20.5</v>
      </c>
      <c r="L210" s="166">
        <f>K210/F210</f>
        <v>0.16078431372549021</v>
      </c>
      <c r="M210" s="161" t="s">
        <v>555</v>
      </c>
      <c r="N210" s="167">
        <v>42564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8">
        <v>57</v>
      </c>
      <c r="B211" s="159">
        <v>42493</v>
      </c>
      <c r="C211" s="159"/>
      <c r="D211" s="160" t="s">
        <v>664</v>
      </c>
      <c r="E211" s="161" t="s">
        <v>585</v>
      </c>
      <c r="F211" s="162">
        <v>675</v>
      </c>
      <c r="G211" s="161"/>
      <c r="H211" s="161">
        <v>815</v>
      </c>
      <c r="I211" s="163" t="s">
        <v>665</v>
      </c>
      <c r="J211" s="164" t="s">
        <v>643</v>
      </c>
      <c r="K211" s="165">
        <f>H211-F211</f>
        <v>140</v>
      </c>
      <c r="L211" s="166">
        <f>K211/F211</f>
        <v>0.2074074074074074</v>
      </c>
      <c r="M211" s="161" t="s">
        <v>555</v>
      </c>
      <c r="N211" s="167">
        <v>43154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8">
        <v>58</v>
      </c>
      <c r="B212" s="169">
        <v>42522</v>
      </c>
      <c r="C212" s="169"/>
      <c r="D212" s="170" t="s">
        <v>666</v>
      </c>
      <c r="E212" s="171" t="s">
        <v>585</v>
      </c>
      <c r="F212" s="172">
        <v>500</v>
      </c>
      <c r="G212" s="172"/>
      <c r="H212" s="173">
        <v>232.5</v>
      </c>
      <c r="I212" s="173" t="s">
        <v>667</v>
      </c>
      <c r="J212" s="174" t="s">
        <v>668</v>
      </c>
      <c r="K212" s="175">
        <f>H212-F212</f>
        <v>-267.5</v>
      </c>
      <c r="L212" s="176">
        <f>K212/F212</f>
        <v>-0.53500000000000003</v>
      </c>
      <c r="M212" s="172" t="s">
        <v>567</v>
      </c>
      <c r="N212" s="169">
        <v>43735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8">
        <v>59</v>
      </c>
      <c r="B213" s="159">
        <v>42527</v>
      </c>
      <c r="C213" s="159"/>
      <c r="D213" s="160" t="s">
        <v>510</v>
      </c>
      <c r="E213" s="161" t="s">
        <v>585</v>
      </c>
      <c r="F213" s="162">
        <v>110</v>
      </c>
      <c r="G213" s="161"/>
      <c r="H213" s="161">
        <v>126.5</v>
      </c>
      <c r="I213" s="163">
        <v>125</v>
      </c>
      <c r="J213" s="164" t="s">
        <v>594</v>
      </c>
      <c r="K213" s="165">
        <f>H213-F213</f>
        <v>16.5</v>
      </c>
      <c r="L213" s="166">
        <f>K213/F213</f>
        <v>0.15</v>
      </c>
      <c r="M213" s="161" t="s">
        <v>555</v>
      </c>
      <c r="N213" s="167">
        <v>42552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8">
        <v>60</v>
      </c>
      <c r="B214" s="159">
        <v>42538</v>
      </c>
      <c r="C214" s="159"/>
      <c r="D214" s="160" t="s">
        <v>669</v>
      </c>
      <c r="E214" s="161" t="s">
        <v>585</v>
      </c>
      <c r="F214" s="162">
        <v>44</v>
      </c>
      <c r="G214" s="161"/>
      <c r="H214" s="161">
        <v>69.5</v>
      </c>
      <c r="I214" s="163">
        <v>69.5</v>
      </c>
      <c r="J214" s="164" t="s">
        <v>670</v>
      </c>
      <c r="K214" s="165">
        <f>H214-F214</f>
        <v>25.5</v>
      </c>
      <c r="L214" s="166">
        <f>K214/F214</f>
        <v>0.57954545454545459</v>
      </c>
      <c r="M214" s="161" t="s">
        <v>555</v>
      </c>
      <c r="N214" s="167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8">
        <v>61</v>
      </c>
      <c r="B215" s="159">
        <v>42549</v>
      </c>
      <c r="C215" s="159"/>
      <c r="D215" s="160" t="s">
        <v>671</v>
      </c>
      <c r="E215" s="161" t="s">
        <v>585</v>
      </c>
      <c r="F215" s="162">
        <v>262.5</v>
      </c>
      <c r="G215" s="161"/>
      <c r="H215" s="161">
        <v>340</v>
      </c>
      <c r="I215" s="163">
        <v>333</v>
      </c>
      <c r="J215" s="164" t="s">
        <v>672</v>
      </c>
      <c r="K215" s="165">
        <v>77.5</v>
      </c>
      <c r="L215" s="166">
        <v>0.29523809523809502</v>
      </c>
      <c r="M215" s="161" t="s">
        <v>555</v>
      </c>
      <c r="N215" s="167">
        <v>43017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8">
        <v>62</v>
      </c>
      <c r="B216" s="159">
        <v>42549</v>
      </c>
      <c r="C216" s="159"/>
      <c r="D216" s="160" t="s">
        <v>673</v>
      </c>
      <c r="E216" s="161" t="s">
        <v>585</v>
      </c>
      <c r="F216" s="162">
        <v>840</v>
      </c>
      <c r="G216" s="161"/>
      <c r="H216" s="161">
        <v>1230</v>
      </c>
      <c r="I216" s="163">
        <v>1230</v>
      </c>
      <c r="J216" s="164" t="s">
        <v>643</v>
      </c>
      <c r="K216" s="165">
        <v>390</v>
      </c>
      <c r="L216" s="166">
        <v>0.46428571428571402</v>
      </c>
      <c r="M216" s="161" t="s">
        <v>555</v>
      </c>
      <c r="N216" s="167">
        <v>42649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1">
        <v>63</v>
      </c>
      <c r="B217" s="182">
        <v>42556</v>
      </c>
      <c r="C217" s="182"/>
      <c r="D217" s="183" t="s">
        <v>674</v>
      </c>
      <c r="E217" s="184" t="s">
        <v>585</v>
      </c>
      <c r="F217" s="184">
        <v>395</v>
      </c>
      <c r="G217" s="185"/>
      <c r="H217" s="185">
        <f>(468.5+342.5)/2</f>
        <v>405.5</v>
      </c>
      <c r="I217" s="185">
        <v>510</v>
      </c>
      <c r="J217" s="186" t="s">
        <v>675</v>
      </c>
      <c r="K217" s="187">
        <f t="shared" ref="K217:K223" si="140">H217-F217</f>
        <v>10.5</v>
      </c>
      <c r="L217" s="188">
        <f t="shared" ref="L217:L223" si="141">K217/F217</f>
        <v>2.6582278481012658E-2</v>
      </c>
      <c r="M217" s="184" t="s">
        <v>676</v>
      </c>
      <c r="N217" s="182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8">
        <v>64</v>
      </c>
      <c r="B218" s="169">
        <v>42584</v>
      </c>
      <c r="C218" s="169"/>
      <c r="D218" s="170" t="s">
        <v>677</v>
      </c>
      <c r="E218" s="171" t="s">
        <v>557</v>
      </c>
      <c r="F218" s="172">
        <f>169.5-12.8</f>
        <v>156.69999999999999</v>
      </c>
      <c r="G218" s="172"/>
      <c r="H218" s="173">
        <v>77</v>
      </c>
      <c r="I218" s="173" t="s">
        <v>678</v>
      </c>
      <c r="J218" s="174" t="s">
        <v>679</v>
      </c>
      <c r="K218" s="175">
        <f t="shared" si="140"/>
        <v>-79.699999999999989</v>
      </c>
      <c r="L218" s="176">
        <f t="shared" si="141"/>
        <v>-0.50861518825781749</v>
      </c>
      <c r="M218" s="172" t="s">
        <v>567</v>
      </c>
      <c r="N218" s="169">
        <v>43522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8">
        <v>65</v>
      </c>
      <c r="B219" s="169">
        <v>42586</v>
      </c>
      <c r="C219" s="169"/>
      <c r="D219" s="170" t="s">
        <v>680</v>
      </c>
      <c r="E219" s="171" t="s">
        <v>585</v>
      </c>
      <c r="F219" s="172">
        <v>400</v>
      </c>
      <c r="G219" s="172"/>
      <c r="H219" s="173">
        <v>305</v>
      </c>
      <c r="I219" s="173">
        <v>475</v>
      </c>
      <c r="J219" s="174" t="s">
        <v>681</v>
      </c>
      <c r="K219" s="175">
        <f t="shared" si="140"/>
        <v>-95</v>
      </c>
      <c r="L219" s="176">
        <f t="shared" si="141"/>
        <v>-0.23749999999999999</v>
      </c>
      <c r="M219" s="172" t="s">
        <v>567</v>
      </c>
      <c r="N219" s="169">
        <v>43606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8">
        <v>66</v>
      </c>
      <c r="B220" s="159">
        <v>42593</v>
      </c>
      <c r="C220" s="159"/>
      <c r="D220" s="160" t="s">
        <v>682</v>
      </c>
      <c r="E220" s="161" t="s">
        <v>585</v>
      </c>
      <c r="F220" s="162">
        <v>86.5</v>
      </c>
      <c r="G220" s="161"/>
      <c r="H220" s="161">
        <v>130</v>
      </c>
      <c r="I220" s="163">
        <v>130</v>
      </c>
      <c r="J220" s="164" t="s">
        <v>683</v>
      </c>
      <c r="K220" s="165">
        <f t="shared" si="140"/>
        <v>43.5</v>
      </c>
      <c r="L220" s="166">
        <f t="shared" si="141"/>
        <v>0.50289017341040465</v>
      </c>
      <c r="M220" s="161" t="s">
        <v>555</v>
      </c>
      <c r="N220" s="167">
        <v>43091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8">
        <v>67</v>
      </c>
      <c r="B221" s="169">
        <v>42600</v>
      </c>
      <c r="C221" s="169"/>
      <c r="D221" s="170" t="s">
        <v>109</v>
      </c>
      <c r="E221" s="171" t="s">
        <v>585</v>
      </c>
      <c r="F221" s="172">
        <v>133.5</v>
      </c>
      <c r="G221" s="172"/>
      <c r="H221" s="173">
        <v>126.5</v>
      </c>
      <c r="I221" s="173">
        <v>178</v>
      </c>
      <c r="J221" s="174" t="s">
        <v>684</v>
      </c>
      <c r="K221" s="175">
        <f t="shared" si="140"/>
        <v>-7</v>
      </c>
      <c r="L221" s="176">
        <f t="shared" si="141"/>
        <v>-5.2434456928838954E-2</v>
      </c>
      <c r="M221" s="172" t="s">
        <v>567</v>
      </c>
      <c r="N221" s="169">
        <v>42615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8">
        <v>68</v>
      </c>
      <c r="B222" s="159">
        <v>42613</v>
      </c>
      <c r="C222" s="159"/>
      <c r="D222" s="160" t="s">
        <v>685</v>
      </c>
      <c r="E222" s="161" t="s">
        <v>585</v>
      </c>
      <c r="F222" s="162">
        <v>560</v>
      </c>
      <c r="G222" s="161"/>
      <c r="H222" s="161">
        <v>725</v>
      </c>
      <c r="I222" s="163">
        <v>725</v>
      </c>
      <c r="J222" s="164" t="s">
        <v>587</v>
      </c>
      <c r="K222" s="165">
        <f t="shared" si="140"/>
        <v>165</v>
      </c>
      <c r="L222" s="166">
        <f t="shared" si="141"/>
        <v>0.29464285714285715</v>
      </c>
      <c r="M222" s="161" t="s">
        <v>555</v>
      </c>
      <c r="N222" s="167">
        <v>42456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8">
        <v>69</v>
      </c>
      <c r="B223" s="159">
        <v>42614</v>
      </c>
      <c r="C223" s="159"/>
      <c r="D223" s="160" t="s">
        <v>686</v>
      </c>
      <c r="E223" s="161" t="s">
        <v>585</v>
      </c>
      <c r="F223" s="162">
        <v>160.5</v>
      </c>
      <c r="G223" s="161"/>
      <c r="H223" s="161">
        <v>210</v>
      </c>
      <c r="I223" s="163">
        <v>210</v>
      </c>
      <c r="J223" s="164" t="s">
        <v>587</v>
      </c>
      <c r="K223" s="165">
        <f t="shared" si="140"/>
        <v>49.5</v>
      </c>
      <c r="L223" s="166">
        <f t="shared" si="141"/>
        <v>0.30841121495327101</v>
      </c>
      <c r="M223" s="161" t="s">
        <v>555</v>
      </c>
      <c r="N223" s="167">
        <v>42871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8">
        <v>70</v>
      </c>
      <c r="B224" s="159">
        <v>42646</v>
      </c>
      <c r="C224" s="159"/>
      <c r="D224" s="160" t="s">
        <v>385</v>
      </c>
      <c r="E224" s="161" t="s">
        <v>585</v>
      </c>
      <c r="F224" s="162">
        <v>430</v>
      </c>
      <c r="G224" s="161"/>
      <c r="H224" s="161">
        <v>596</v>
      </c>
      <c r="I224" s="163">
        <v>575</v>
      </c>
      <c r="J224" s="164" t="s">
        <v>687</v>
      </c>
      <c r="K224" s="165">
        <v>166</v>
      </c>
      <c r="L224" s="166">
        <v>0.38604651162790699</v>
      </c>
      <c r="M224" s="161" t="s">
        <v>555</v>
      </c>
      <c r="N224" s="167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8">
        <v>71</v>
      </c>
      <c r="B225" s="159">
        <v>42657</v>
      </c>
      <c r="C225" s="159"/>
      <c r="D225" s="160" t="s">
        <v>688</v>
      </c>
      <c r="E225" s="161" t="s">
        <v>585</v>
      </c>
      <c r="F225" s="162">
        <v>280</v>
      </c>
      <c r="G225" s="161"/>
      <c r="H225" s="161">
        <v>345</v>
      </c>
      <c r="I225" s="163">
        <v>345</v>
      </c>
      <c r="J225" s="164" t="s">
        <v>587</v>
      </c>
      <c r="K225" s="165">
        <f t="shared" ref="K225:K230" si="142">H225-F225</f>
        <v>65</v>
      </c>
      <c r="L225" s="166">
        <f>K225/F225</f>
        <v>0.23214285714285715</v>
      </c>
      <c r="M225" s="161" t="s">
        <v>555</v>
      </c>
      <c r="N225" s="167">
        <v>42814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8">
        <v>72</v>
      </c>
      <c r="B226" s="159">
        <v>42657</v>
      </c>
      <c r="C226" s="159"/>
      <c r="D226" s="160" t="s">
        <v>689</v>
      </c>
      <c r="E226" s="161" t="s">
        <v>585</v>
      </c>
      <c r="F226" s="162">
        <v>245</v>
      </c>
      <c r="G226" s="161"/>
      <c r="H226" s="161">
        <v>325.5</v>
      </c>
      <c r="I226" s="163">
        <v>330</v>
      </c>
      <c r="J226" s="164" t="s">
        <v>690</v>
      </c>
      <c r="K226" s="165">
        <f t="shared" si="142"/>
        <v>80.5</v>
      </c>
      <c r="L226" s="166">
        <f>K226/F226</f>
        <v>0.32857142857142857</v>
      </c>
      <c r="M226" s="161" t="s">
        <v>555</v>
      </c>
      <c r="N226" s="167">
        <v>42769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8">
        <v>73</v>
      </c>
      <c r="B227" s="159">
        <v>42660</v>
      </c>
      <c r="C227" s="159"/>
      <c r="D227" s="160" t="s">
        <v>338</v>
      </c>
      <c r="E227" s="161" t="s">
        <v>585</v>
      </c>
      <c r="F227" s="162">
        <v>125</v>
      </c>
      <c r="G227" s="161"/>
      <c r="H227" s="161">
        <v>160</v>
      </c>
      <c r="I227" s="163">
        <v>160</v>
      </c>
      <c r="J227" s="164" t="s">
        <v>643</v>
      </c>
      <c r="K227" s="165">
        <f t="shared" si="142"/>
        <v>35</v>
      </c>
      <c r="L227" s="166">
        <v>0.28000000000000003</v>
      </c>
      <c r="M227" s="161" t="s">
        <v>555</v>
      </c>
      <c r="N227" s="167">
        <v>42803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8">
        <v>74</v>
      </c>
      <c r="B228" s="159">
        <v>42660</v>
      </c>
      <c r="C228" s="159"/>
      <c r="D228" s="160" t="s">
        <v>444</v>
      </c>
      <c r="E228" s="161" t="s">
        <v>585</v>
      </c>
      <c r="F228" s="162">
        <v>114</v>
      </c>
      <c r="G228" s="161"/>
      <c r="H228" s="161">
        <v>145</v>
      </c>
      <c r="I228" s="163">
        <v>145</v>
      </c>
      <c r="J228" s="164" t="s">
        <v>643</v>
      </c>
      <c r="K228" s="165">
        <f t="shared" si="142"/>
        <v>31</v>
      </c>
      <c r="L228" s="166">
        <f>K228/F228</f>
        <v>0.27192982456140352</v>
      </c>
      <c r="M228" s="161" t="s">
        <v>555</v>
      </c>
      <c r="N228" s="167">
        <v>42859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8">
        <v>75</v>
      </c>
      <c r="B229" s="159">
        <v>42660</v>
      </c>
      <c r="C229" s="159"/>
      <c r="D229" s="160" t="s">
        <v>691</v>
      </c>
      <c r="E229" s="161" t="s">
        <v>585</v>
      </c>
      <c r="F229" s="162">
        <v>212</v>
      </c>
      <c r="G229" s="161"/>
      <c r="H229" s="161">
        <v>280</v>
      </c>
      <c r="I229" s="163">
        <v>276</v>
      </c>
      <c r="J229" s="164" t="s">
        <v>692</v>
      </c>
      <c r="K229" s="165">
        <f t="shared" si="142"/>
        <v>68</v>
      </c>
      <c r="L229" s="166">
        <f>K229/F229</f>
        <v>0.32075471698113206</v>
      </c>
      <c r="M229" s="161" t="s">
        <v>555</v>
      </c>
      <c r="N229" s="167">
        <v>42858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8">
        <v>76</v>
      </c>
      <c r="B230" s="159">
        <v>42678</v>
      </c>
      <c r="C230" s="159"/>
      <c r="D230" s="160" t="s">
        <v>434</v>
      </c>
      <c r="E230" s="161" t="s">
        <v>585</v>
      </c>
      <c r="F230" s="162">
        <v>155</v>
      </c>
      <c r="G230" s="161"/>
      <c r="H230" s="161">
        <v>210</v>
      </c>
      <c r="I230" s="163">
        <v>210</v>
      </c>
      <c r="J230" s="164" t="s">
        <v>693</v>
      </c>
      <c r="K230" s="165">
        <f t="shared" si="142"/>
        <v>55</v>
      </c>
      <c r="L230" s="166">
        <f>K230/F230</f>
        <v>0.35483870967741937</v>
      </c>
      <c r="M230" s="161" t="s">
        <v>555</v>
      </c>
      <c r="N230" s="167">
        <v>42944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68">
        <v>77</v>
      </c>
      <c r="B231" s="169">
        <v>42710</v>
      </c>
      <c r="C231" s="169"/>
      <c r="D231" s="170" t="s">
        <v>694</v>
      </c>
      <c r="E231" s="171" t="s">
        <v>585</v>
      </c>
      <c r="F231" s="172">
        <v>150.5</v>
      </c>
      <c r="G231" s="172"/>
      <c r="H231" s="173">
        <v>72.5</v>
      </c>
      <c r="I231" s="173">
        <v>174</v>
      </c>
      <c r="J231" s="174" t="s">
        <v>695</v>
      </c>
      <c r="K231" s="175">
        <v>-78</v>
      </c>
      <c r="L231" s="176">
        <v>-0.51827242524916906</v>
      </c>
      <c r="M231" s="172" t="s">
        <v>567</v>
      </c>
      <c r="N231" s="169">
        <v>43333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8">
        <v>78</v>
      </c>
      <c r="B232" s="159">
        <v>42712</v>
      </c>
      <c r="C232" s="159"/>
      <c r="D232" s="160" t="s">
        <v>696</v>
      </c>
      <c r="E232" s="161" t="s">
        <v>585</v>
      </c>
      <c r="F232" s="162">
        <v>380</v>
      </c>
      <c r="G232" s="161"/>
      <c r="H232" s="161">
        <v>478</v>
      </c>
      <c r="I232" s="163">
        <v>468</v>
      </c>
      <c r="J232" s="164" t="s">
        <v>643</v>
      </c>
      <c r="K232" s="165">
        <f>H232-F232</f>
        <v>98</v>
      </c>
      <c r="L232" s="166">
        <f>K232/F232</f>
        <v>0.25789473684210529</v>
      </c>
      <c r="M232" s="161" t="s">
        <v>555</v>
      </c>
      <c r="N232" s="167">
        <v>43025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8">
        <v>79</v>
      </c>
      <c r="B233" s="159">
        <v>42734</v>
      </c>
      <c r="C233" s="159"/>
      <c r="D233" s="160" t="s">
        <v>108</v>
      </c>
      <c r="E233" s="161" t="s">
        <v>585</v>
      </c>
      <c r="F233" s="162">
        <v>305</v>
      </c>
      <c r="G233" s="161"/>
      <c r="H233" s="161">
        <v>375</v>
      </c>
      <c r="I233" s="163">
        <v>375</v>
      </c>
      <c r="J233" s="164" t="s">
        <v>643</v>
      </c>
      <c r="K233" s="165">
        <f>H233-F233</f>
        <v>70</v>
      </c>
      <c r="L233" s="166">
        <f>K233/F233</f>
        <v>0.22950819672131148</v>
      </c>
      <c r="M233" s="161" t="s">
        <v>555</v>
      </c>
      <c r="N233" s="167">
        <v>42768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8">
        <v>80</v>
      </c>
      <c r="B234" s="159">
        <v>42739</v>
      </c>
      <c r="C234" s="159"/>
      <c r="D234" s="160" t="s">
        <v>94</v>
      </c>
      <c r="E234" s="161" t="s">
        <v>585</v>
      </c>
      <c r="F234" s="162">
        <v>99.5</v>
      </c>
      <c r="G234" s="161"/>
      <c r="H234" s="161">
        <v>158</v>
      </c>
      <c r="I234" s="163">
        <v>158</v>
      </c>
      <c r="J234" s="164" t="s">
        <v>643</v>
      </c>
      <c r="K234" s="165">
        <f>H234-F234</f>
        <v>58.5</v>
      </c>
      <c r="L234" s="166">
        <f>K234/F234</f>
        <v>0.5879396984924623</v>
      </c>
      <c r="M234" s="161" t="s">
        <v>555</v>
      </c>
      <c r="N234" s="167">
        <v>42898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8">
        <v>81</v>
      </c>
      <c r="B235" s="159">
        <v>42739</v>
      </c>
      <c r="C235" s="159"/>
      <c r="D235" s="160" t="s">
        <v>94</v>
      </c>
      <c r="E235" s="161" t="s">
        <v>585</v>
      </c>
      <c r="F235" s="162">
        <v>99.5</v>
      </c>
      <c r="G235" s="161"/>
      <c r="H235" s="161">
        <v>158</v>
      </c>
      <c r="I235" s="163">
        <v>158</v>
      </c>
      <c r="J235" s="164" t="s">
        <v>643</v>
      </c>
      <c r="K235" s="165">
        <v>58.5</v>
      </c>
      <c r="L235" s="166">
        <v>0.58793969849246197</v>
      </c>
      <c r="M235" s="161" t="s">
        <v>555</v>
      </c>
      <c r="N235" s="167">
        <v>42898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8">
        <v>82</v>
      </c>
      <c r="B236" s="159">
        <v>42786</v>
      </c>
      <c r="C236" s="159"/>
      <c r="D236" s="160" t="s">
        <v>184</v>
      </c>
      <c r="E236" s="161" t="s">
        <v>585</v>
      </c>
      <c r="F236" s="162">
        <v>140.5</v>
      </c>
      <c r="G236" s="161"/>
      <c r="H236" s="161">
        <v>220</v>
      </c>
      <c r="I236" s="163">
        <v>220</v>
      </c>
      <c r="J236" s="164" t="s">
        <v>643</v>
      </c>
      <c r="K236" s="165">
        <f>H236-F236</f>
        <v>79.5</v>
      </c>
      <c r="L236" s="166">
        <f>K236/F236</f>
        <v>0.5658362989323843</v>
      </c>
      <c r="M236" s="161" t="s">
        <v>555</v>
      </c>
      <c r="N236" s="167">
        <v>42864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8">
        <v>83</v>
      </c>
      <c r="B237" s="159">
        <v>42786</v>
      </c>
      <c r="C237" s="159"/>
      <c r="D237" s="160" t="s">
        <v>697</v>
      </c>
      <c r="E237" s="161" t="s">
        <v>585</v>
      </c>
      <c r="F237" s="162">
        <v>202.5</v>
      </c>
      <c r="G237" s="161"/>
      <c r="H237" s="161">
        <v>234</v>
      </c>
      <c r="I237" s="163">
        <v>234</v>
      </c>
      <c r="J237" s="164" t="s">
        <v>643</v>
      </c>
      <c r="K237" s="165">
        <v>31.5</v>
      </c>
      <c r="L237" s="166">
        <v>0.155555555555556</v>
      </c>
      <c r="M237" s="161" t="s">
        <v>555</v>
      </c>
      <c r="N237" s="167">
        <v>42836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8">
        <v>84</v>
      </c>
      <c r="B238" s="159">
        <v>42818</v>
      </c>
      <c r="C238" s="159"/>
      <c r="D238" s="160" t="s">
        <v>698</v>
      </c>
      <c r="E238" s="161" t="s">
        <v>585</v>
      </c>
      <c r="F238" s="162">
        <v>300.5</v>
      </c>
      <c r="G238" s="161"/>
      <c r="H238" s="161">
        <v>417.5</v>
      </c>
      <c r="I238" s="163">
        <v>420</v>
      </c>
      <c r="J238" s="164" t="s">
        <v>699</v>
      </c>
      <c r="K238" s="165">
        <f>H238-F238</f>
        <v>117</v>
      </c>
      <c r="L238" s="166">
        <f>K238/F238</f>
        <v>0.38935108153078202</v>
      </c>
      <c r="M238" s="161" t="s">
        <v>555</v>
      </c>
      <c r="N238" s="167">
        <v>43070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8">
        <v>85</v>
      </c>
      <c r="B239" s="159">
        <v>42818</v>
      </c>
      <c r="C239" s="159"/>
      <c r="D239" s="160" t="s">
        <v>673</v>
      </c>
      <c r="E239" s="161" t="s">
        <v>585</v>
      </c>
      <c r="F239" s="162">
        <v>850</v>
      </c>
      <c r="G239" s="161"/>
      <c r="H239" s="161">
        <v>1042.5</v>
      </c>
      <c r="I239" s="163">
        <v>1023</v>
      </c>
      <c r="J239" s="164" t="s">
        <v>700</v>
      </c>
      <c r="K239" s="165">
        <v>192.5</v>
      </c>
      <c r="L239" s="166">
        <v>0.22647058823529401</v>
      </c>
      <c r="M239" s="161" t="s">
        <v>555</v>
      </c>
      <c r="N239" s="167">
        <v>42830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58">
        <v>86</v>
      </c>
      <c r="B240" s="159">
        <v>42830</v>
      </c>
      <c r="C240" s="159"/>
      <c r="D240" s="160" t="s">
        <v>463</v>
      </c>
      <c r="E240" s="161" t="s">
        <v>585</v>
      </c>
      <c r="F240" s="162">
        <v>785</v>
      </c>
      <c r="G240" s="161"/>
      <c r="H240" s="161">
        <v>930</v>
      </c>
      <c r="I240" s="163">
        <v>920</v>
      </c>
      <c r="J240" s="164" t="s">
        <v>701</v>
      </c>
      <c r="K240" s="165">
        <f>H240-F240</f>
        <v>145</v>
      </c>
      <c r="L240" s="166">
        <f>K240/F240</f>
        <v>0.18471337579617833</v>
      </c>
      <c r="M240" s="161" t="s">
        <v>555</v>
      </c>
      <c r="N240" s="167">
        <v>42976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8">
        <v>87</v>
      </c>
      <c r="B241" s="169">
        <v>42831</v>
      </c>
      <c r="C241" s="169"/>
      <c r="D241" s="170" t="s">
        <v>702</v>
      </c>
      <c r="E241" s="171" t="s">
        <v>585</v>
      </c>
      <c r="F241" s="172">
        <v>40</v>
      </c>
      <c r="G241" s="172"/>
      <c r="H241" s="173">
        <v>13.1</v>
      </c>
      <c r="I241" s="173">
        <v>60</v>
      </c>
      <c r="J241" s="174" t="s">
        <v>703</v>
      </c>
      <c r="K241" s="175">
        <v>-26.9</v>
      </c>
      <c r="L241" s="176">
        <v>-0.67249999999999999</v>
      </c>
      <c r="M241" s="172" t="s">
        <v>567</v>
      </c>
      <c r="N241" s="169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8">
        <v>88</v>
      </c>
      <c r="B242" s="159">
        <v>42837</v>
      </c>
      <c r="C242" s="159"/>
      <c r="D242" s="160" t="s">
        <v>93</v>
      </c>
      <c r="E242" s="161" t="s">
        <v>585</v>
      </c>
      <c r="F242" s="162">
        <v>289.5</v>
      </c>
      <c r="G242" s="161"/>
      <c r="H242" s="161">
        <v>354</v>
      </c>
      <c r="I242" s="163">
        <v>360</v>
      </c>
      <c r="J242" s="164" t="s">
        <v>704</v>
      </c>
      <c r="K242" s="165">
        <f t="shared" ref="K242:K250" si="143">H242-F242</f>
        <v>64.5</v>
      </c>
      <c r="L242" s="166">
        <f t="shared" ref="L242:L250" si="144">K242/F242</f>
        <v>0.22279792746113988</v>
      </c>
      <c r="M242" s="161" t="s">
        <v>555</v>
      </c>
      <c r="N242" s="167">
        <v>43040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8">
        <v>89</v>
      </c>
      <c r="B243" s="159">
        <v>42845</v>
      </c>
      <c r="C243" s="159"/>
      <c r="D243" s="160" t="s">
        <v>410</v>
      </c>
      <c r="E243" s="161" t="s">
        <v>585</v>
      </c>
      <c r="F243" s="162">
        <v>700</v>
      </c>
      <c r="G243" s="161"/>
      <c r="H243" s="161">
        <v>840</v>
      </c>
      <c r="I243" s="163">
        <v>840</v>
      </c>
      <c r="J243" s="164" t="s">
        <v>705</v>
      </c>
      <c r="K243" s="165">
        <f t="shared" si="143"/>
        <v>140</v>
      </c>
      <c r="L243" s="166">
        <f t="shared" si="144"/>
        <v>0.2</v>
      </c>
      <c r="M243" s="161" t="s">
        <v>555</v>
      </c>
      <c r="N243" s="167">
        <v>42893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8">
        <v>90</v>
      </c>
      <c r="B244" s="159">
        <v>42887</v>
      </c>
      <c r="C244" s="159"/>
      <c r="D244" s="160" t="s">
        <v>706</v>
      </c>
      <c r="E244" s="161" t="s">
        <v>585</v>
      </c>
      <c r="F244" s="162">
        <v>130</v>
      </c>
      <c r="G244" s="161"/>
      <c r="H244" s="161">
        <v>144.25</v>
      </c>
      <c r="I244" s="163">
        <v>170</v>
      </c>
      <c r="J244" s="164" t="s">
        <v>707</v>
      </c>
      <c r="K244" s="165">
        <f t="shared" si="143"/>
        <v>14.25</v>
      </c>
      <c r="L244" s="166">
        <f t="shared" si="144"/>
        <v>0.10961538461538461</v>
      </c>
      <c r="M244" s="161" t="s">
        <v>555</v>
      </c>
      <c r="N244" s="167">
        <v>43675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8">
        <v>91</v>
      </c>
      <c r="B245" s="159">
        <v>42901</v>
      </c>
      <c r="C245" s="159"/>
      <c r="D245" s="160" t="s">
        <v>708</v>
      </c>
      <c r="E245" s="161" t="s">
        <v>585</v>
      </c>
      <c r="F245" s="162">
        <v>214.5</v>
      </c>
      <c r="G245" s="161"/>
      <c r="H245" s="161">
        <v>262</v>
      </c>
      <c r="I245" s="163">
        <v>262</v>
      </c>
      <c r="J245" s="164" t="s">
        <v>709</v>
      </c>
      <c r="K245" s="165">
        <f t="shared" si="143"/>
        <v>47.5</v>
      </c>
      <c r="L245" s="166">
        <f t="shared" si="144"/>
        <v>0.22144522144522144</v>
      </c>
      <c r="M245" s="161" t="s">
        <v>555</v>
      </c>
      <c r="N245" s="167">
        <v>42977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92</v>
      </c>
      <c r="B246" s="190">
        <v>42933</v>
      </c>
      <c r="C246" s="190"/>
      <c r="D246" s="191" t="s">
        <v>710</v>
      </c>
      <c r="E246" s="192" t="s">
        <v>585</v>
      </c>
      <c r="F246" s="193">
        <v>370</v>
      </c>
      <c r="G246" s="192"/>
      <c r="H246" s="192">
        <v>447.5</v>
      </c>
      <c r="I246" s="194">
        <v>450</v>
      </c>
      <c r="J246" s="195" t="s">
        <v>643</v>
      </c>
      <c r="K246" s="165">
        <f t="shared" si="143"/>
        <v>77.5</v>
      </c>
      <c r="L246" s="196">
        <f t="shared" si="144"/>
        <v>0.20945945945945946</v>
      </c>
      <c r="M246" s="192" t="s">
        <v>555</v>
      </c>
      <c r="N246" s="197">
        <v>43035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93</v>
      </c>
      <c r="B247" s="190">
        <v>42943</v>
      </c>
      <c r="C247" s="190"/>
      <c r="D247" s="191" t="s">
        <v>182</v>
      </c>
      <c r="E247" s="192" t="s">
        <v>585</v>
      </c>
      <c r="F247" s="193">
        <v>657.5</v>
      </c>
      <c r="G247" s="192"/>
      <c r="H247" s="192">
        <v>825</v>
      </c>
      <c r="I247" s="194">
        <v>820</v>
      </c>
      <c r="J247" s="195" t="s">
        <v>643</v>
      </c>
      <c r="K247" s="165">
        <f t="shared" si="143"/>
        <v>167.5</v>
      </c>
      <c r="L247" s="196">
        <f t="shared" si="144"/>
        <v>0.25475285171102663</v>
      </c>
      <c r="M247" s="192" t="s">
        <v>555</v>
      </c>
      <c r="N247" s="197">
        <v>43090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8">
        <v>94</v>
      </c>
      <c r="B248" s="159">
        <v>42964</v>
      </c>
      <c r="C248" s="159"/>
      <c r="D248" s="160" t="s">
        <v>353</v>
      </c>
      <c r="E248" s="161" t="s">
        <v>585</v>
      </c>
      <c r="F248" s="162">
        <v>605</v>
      </c>
      <c r="G248" s="161"/>
      <c r="H248" s="161">
        <v>750</v>
      </c>
      <c r="I248" s="163">
        <v>750</v>
      </c>
      <c r="J248" s="164" t="s">
        <v>701</v>
      </c>
      <c r="K248" s="165">
        <f t="shared" si="143"/>
        <v>145</v>
      </c>
      <c r="L248" s="166">
        <f t="shared" si="144"/>
        <v>0.23966942148760331</v>
      </c>
      <c r="M248" s="161" t="s">
        <v>555</v>
      </c>
      <c r="N248" s="167">
        <v>43027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8">
        <v>95</v>
      </c>
      <c r="B249" s="169">
        <v>42979</v>
      </c>
      <c r="C249" s="169"/>
      <c r="D249" s="177" t="s">
        <v>711</v>
      </c>
      <c r="E249" s="172" t="s">
        <v>585</v>
      </c>
      <c r="F249" s="172">
        <v>255</v>
      </c>
      <c r="G249" s="173"/>
      <c r="H249" s="173">
        <v>217.25</v>
      </c>
      <c r="I249" s="173">
        <v>320</v>
      </c>
      <c r="J249" s="174" t="s">
        <v>712</v>
      </c>
      <c r="K249" s="175">
        <f t="shared" si="143"/>
        <v>-37.75</v>
      </c>
      <c r="L249" s="178">
        <f t="shared" si="144"/>
        <v>-0.14803921568627451</v>
      </c>
      <c r="M249" s="172" t="s">
        <v>567</v>
      </c>
      <c r="N249" s="169">
        <v>43661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8">
        <v>96</v>
      </c>
      <c r="B250" s="159">
        <v>42997</v>
      </c>
      <c r="C250" s="159"/>
      <c r="D250" s="160" t="s">
        <v>713</v>
      </c>
      <c r="E250" s="161" t="s">
        <v>585</v>
      </c>
      <c r="F250" s="162">
        <v>215</v>
      </c>
      <c r="G250" s="161"/>
      <c r="H250" s="161">
        <v>258</v>
      </c>
      <c r="I250" s="163">
        <v>258</v>
      </c>
      <c r="J250" s="164" t="s">
        <v>643</v>
      </c>
      <c r="K250" s="165">
        <f t="shared" si="143"/>
        <v>43</v>
      </c>
      <c r="L250" s="166">
        <f t="shared" si="144"/>
        <v>0.2</v>
      </c>
      <c r="M250" s="161" t="s">
        <v>555</v>
      </c>
      <c r="N250" s="167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8">
        <v>97</v>
      </c>
      <c r="B251" s="159">
        <v>42997</v>
      </c>
      <c r="C251" s="159"/>
      <c r="D251" s="160" t="s">
        <v>713</v>
      </c>
      <c r="E251" s="161" t="s">
        <v>585</v>
      </c>
      <c r="F251" s="162">
        <v>215</v>
      </c>
      <c r="G251" s="161"/>
      <c r="H251" s="161">
        <v>258</v>
      </c>
      <c r="I251" s="163">
        <v>258</v>
      </c>
      <c r="J251" s="195" t="s">
        <v>643</v>
      </c>
      <c r="K251" s="165">
        <v>43</v>
      </c>
      <c r="L251" s="166">
        <v>0.2</v>
      </c>
      <c r="M251" s="161" t="s">
        <v>555</v>
      </c>
      <c r="N251" s="167">
        <v>43040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98</v>
      </c>
      <c r="B252" s="190">
        <v>42998</v>
      </c>
      <c r="C252" s="190"/>
      <c r="D252" s="191" t="s">
        <v>714</v>
      </c>
      <c r="E252" s="192" t="s">
        <v>585</v>
      </c>
      <c r="F252" s="162">
        <v>75</v>
      </c>
      <c r="G252" s="192"/>
      <c r="H252" s="192">
        <v>90</v>
      </c>
      <c r="I252" s="194">
        <v>90</v>
      </c>
      <c r="J252" s="164" t="s">
        <v>715</v>
      </c>
      <c r="K252" s="165">
        <f t="shared" ref="K252:K257" si="145">H252-F252</f>
        <v>15</v>
      </c>
      <c r="L252" s="166">
        <f t="shared" ref="L252:L257" si="146">K252/F252</f>
        <v>0.2</v>
      </c>
      <c r="M252" s="161" t="s">
        <v>555</v>
      </c>
      <c r="N252" s="167">
        <v>43019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99</v>
      </c>
      <c r="B253" s="190">
        <v>43011</v>
      </c>
      <c r="C253" s="190"/>
      <c r="D253" s="191" t="s">
        <v>569</v>
      </c>
      <c r="E253" s="192" t="s">
        <v>585</v>
      </c>
      <c r="F253" s="193">
        <v>315</v>
      </c>
      <c r="G253" s="192"/>
      <c r="H253" s="192">
        <v>392</v>
      </c>
      <c r="I253" s="194">
        <v>384</v>
      </c>
      <c r="J253" s="195" t="s">
        <v>716</v>
      </c>
      <c r="K253" s="165">
        <f t="shared" si="145"/>
        <v>77</v>
      </c>
      <c r="L253" s="196">
        <f t="shared" si="146"/>
        <v>0.24444444444444444</v>
      </c>
      <c r="M253" s="192" t="s">
        <v>555</v>
      </c>
      <c r="N253" s="197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100</v>
      </c>
      <c r="B254" s="190">
        <v>43013</v>
      </c>
      <c r="C254" s="190"/>
      <c r="D254" s="191" t="s">
        <v>439</v>
      </c>
      <c r="E254" s="192" t="s">
        <v>585</v>
      </c>
      <c r="F254" s="193">
        <v>145</v>
      </c>
      <c r="G254" s="192"/>
      <c r="H254" s="192">
        <v>179</v>
      </c>
      <c r="I254" s="194">
        <v>180</v>
      </c>
      <c r="J254" s="195" t="s">
        <v>717</v>
      </c>
      <c r="K254" s="165">
        <f t="shared" si="145"/>
        <v>34</v>
      </c>
      <c r="L254" s="196">
        <f t="shared" si="146"/>
        <v>0.23448275862068965</v>
      </c>
      <c r="M254" s="192" t="s">
        <v>555</v>
      </c>
      <c r="N254" s="197">
        <v>43025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101</v>
      </c>
      <c r="B255" s="190">
        <v>43014</v>
      </c>
      <c r="C255" s="190"/>
      <c r="D255" s="191" t="s">
        <v>328</v>
      </c>
      <c r="E255" s="192" t="s">
        <v>585</v>
      </c>
      <c r="F255" s="193">
        <v>256</v>
      </c>
      <c r="G255" s="192"/>
      <c r="H255" s="192">
        <v>323</v>
      </c>
      <c r="I255" s="194">
        <v>320</v>
      </c>
      <c r="J255" s="195" t="s">
        <v>643</v>
      </c>
      <c r="K255" s="165">
        <f t="shared" si="145"/>
        <v>67</v>
      </c>
      <c r="L255" s="196">
        <f t="shared" si="146"/>
        <v>0.26171875</v>
      </c>
      <c r="M255" s="192" t="s">
        <v>555</v>
      </c>
      <c r="N255" s="197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102</v>
      </c>
      <c r="B256" s="190">
        <v>43017</v>
      </c>
      <c r="C256" s="190"/>
      <c r="D256" s="191" t="s">
        <v>343</v>
      </c>
      <c r="E256" s="192" t="s">
        <v>585</v>
      </c>
      <c r="F256" s="193">
        <v>137.5</v>
      </c>
      <c r="G256" s="192"/>
      <c r="H256" s="192">
        <v>184</v>
      </c>
      <c r="I256" s="194">
        <v>183</v>
      </c>
      <c r="J256" s="195" t="s">
        <v>718</v>
      </c>
      <c r="K256" s="165">
        <f t="shared" si="145"/>
        <v>46.5</v>
      </c>
      <c r="L256" s="196">
        <f t="shared" si="146"/>
        <v>0.33818181818181819</v>
      </c>
      <c r="M256" s="192" t="s">
        <v>555</v>
      </c>
      <c r="N256" s="197">
        <v>43108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103</v>
      </c>
      <c r="B257" s="190">
        <v>43018</v>
      </c>
      <c r="C257" s="190"/>
      <c r="D257" s="191" t="s">
        <v>719</v>
      </c>
      <c r="E257" s="192" t="s">
        <v>585</v>
      </c>
      <c r="F257" s="193">
        <v>125.5</v>
      </c>
      <c r="G257" s="192"/>
      <c r="H257" s="192">
        <v>158</v>
      </c>
      <c r="I257" s="194">
        <v>155</v>
      </c>
      <c r="J257" s="195" t="s">
        <v>720</v>
      </c>
      <c r="K257" s="165">
        <f t="shared" si="145"/>
        <v>32.5</v>
      </c>
      <c r="L257" s="196">
        <f t="shared" si="146"/>
        <v>0.25896414342629481</v>
      </c>
      <c r="M257" s="192" t="s">
        <v>555</v>
      </c>
      <c r="N257" s="197">
        <v>43067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104</v>
      </c>
      <c r="B258" s="190">
        <v>43018</v>
      </c>
      <c r="C258" s="190"/>
      <c r="D258" s="191" t="s">
        <v>721</v>
      </c>
      <c r="E258" s="192" t="s">
        <v>585</v>
      </c>
      <c r="F258" s="193">
        <v>895</v>
      </c>
      <c r="G258" s="192"/>
      <c r="H258" s="192">
        <v>1122.5</v>
      </c>
      <c r="I258" s="194">
        <v>1078</v>
      </c>
      <c r="J258" s="195" t="s">
        <v>722</v>
      </c>
      <c r="K258" s="165">
        <v>227.5</v>
      </c>
      <c r="L258" s="196">
        <v>0.25418994413407803</v>
      </c>
      <c r="M258" s="192" t="s">
        <v>555</v>
      </c>
      <c r="N258" s="197">
        <v>43117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105</v>
      </c>
      <c r="B259" s="190">
        <v>43020</v>
      </c>
      <c r="C259" s="190"/>
      <c r="D259" s="191" t="s">
        <v>337</v>
      </c>
      <c r="E259" s="192" t="s">
        <v>585</v>
      </c>
      <c r="F259" s="193">
        <v>525</v>
      </c>
      <c r="G259" s="192"/>
      <c r="H259" s="192">
        <v>629</v>
      </c>
      <c r="I259" s="194">
        <v>629</v>
      </c>
      <c r="J259" s="195" t="s">
        <v>643</v>
      </c>
      <c r="K259" s="165">
        <v>104</v>
      </c>
      <c r="L259" s="196">
        <v>0.19809523809523799</v>
      </c>
      <c r="M259" s="192" t="s">
        <v>555</v>
      </c>
      <c r="N259" s="197">
        <v>43119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106</v>
      </c>
      <c r="B260" s="190">
        <v>43046</v>
      </c>
      <c r="C260" s="190"/>
      <c r="D260" s="191" t="s">
        <v>376</v>
      </c>
      <c r="E260" s="192" t="s">
        <v>585</v>
      </c>
      <c r="F260" s="193">
        <v>740</v>
      </c>
      <c r="G260" s="192"/>
      <c r="H260" s="192">
        <v>892.5</v>
      </c>
      <c r="I260" s="194">
        <v>900</v>
      </c>
      <c r="J260" s="195" t="s">
        <v>723</v>
      </c>
      <c r="K260" s="165">
        <f>H260-F260</f>
        <v>152.5</v>
      </c>
      <c r="L260" s="196">
        <f>K260/F260</f>
        <v>0.20608108108108109</v>
      </c>
      <c r="M260" s="192" t="s">
        <v>555</v>
      </c>
      <c r="N260" s="197">
        <v>43052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8">
        <v>107</v>
      </c>
      <c r="B261" s="159">
        <v>43073</v>
      </c>
      <c r="C261" s="159"/>
      <c r="D261" s="160" t="s">
        <v>724</v>
      </c>
      <c r="E261" s="161" t="s">
        <v>585</v>
      </c>
      <c r="F261" s="162">
        <v>118.5</v>
      </c>
      <c r="G261" s="161"/>
      <c r="H261" s="161">
        <v>143.5</v>
      </c>
      <c r="I261" s="163">
        <v>145</v>
      </c>
      <c r="J261" s="164" t="s">
        <v>576</v>
      </c>
      <c r="K261" s="165">
        <f>H261-F261</f>
        <v>25</v>
      </c>
      <c r="L261" s="166">
        <f>K261/F261</f>
        <v>0.2109704641350211</v>
      </c>
      <c r="M261" s="161" t="s">
        <v>555</v>
      </c>
      <c r="N261" s="167">
        <v>43097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68">
        <v>108</v>
      </c>
      <c r="B262" s="169">
        <v>43090</v>
      </c>
      <c r="C262" s="169"/>
      <c r="D262" s="170" t="s">
        <v>415</v>
      </c>
      <c r="E262" s="171" t="s">
        <v>585</v>
      </c>
      <c r="F262" s="172">
        <v>715</v>
      </c>
      <c r="G262" s="172"/>
      <c r="H262" s="173">
        <v>500</v>
      </c>
      <c r="I262" s="173">
        <v>872</v>
      </c>
      <c r="J262" s="174" t="s">
        <v>725</v>
      </c>
      <c r="K262" s="175">
        <f>H262-F262</f>
        <v>-215</v>
      </c>
      <c r="L262" s="176">
        <f>K262/F262</f>
        <v>-0.30069930069930068</v>
      </c>
      <c r="M262" s="172" t="s">
        <v>567</v>
      </c>
      <c r="N262" s="169">
        <v>43670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58">
        <v>109</v>
      </c>
      <c r="B263" s="159">
        <v>43098</v>
      </c>
      <c r="C263" s="159"/>
      <c r="D263" s="160" t="s">
        <v>569</v>
      </c>
      <c r="E263" s="161" t="s">
        <v>585</v>
      </c>
      <c r="F263" s="162">
        <v>435</v>
      </c>
      <c r="G263" s="161"/>
      <c r="H263" s="161">
        <v>542.5</v>
      </c>
      <c r="I263" s="163">
        <v>539</v>
      </c>
      <c r="J263" s="164" t="s">
        <v>643</v>
      </c>
      <c r="K263" s="165">
        <v>107.5</v>
      </c>
      <c r="L263" s="166">
        <v>0.247126436781609</v>
      </c>
      <c r="M263" s="161" t="s">
        <v>555</v>
      </c>
      <c r="N263" s="167">
        <v>43206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8">
        <v>110</v>
      </c>
      <c r="B264" s="159">
        <v>43098</v>
      </c>
      <c r="C264" s="159"/>
      <c r="D264" s="160" t="s">
        <v>527</v>
      </c>
      <c r="E264" s="161" t="s">
        <v>585</v>
      </c>
      <c r="F264" s="162">
        <v>885</v>
      </c>
      <c r="G264" s="161"/>
      <c r="H264" s="161">
        <v>1090</v>
      </c>
      <c r="I264" s="163">
        <v>1084</v>
      </c>
      <c r="J264" s="164" t="s">
        <v>643</v>
      </c>
      <c r="K264" s="165">
        <v>205</v>
      </c>
      <c r="L264" s="166">
        <v>0.23163841807909599</v>
      </c>
      <c r="M264" s="161" t="s">
        <v>555</v>
      </c>
      <c r="N264" s="167">
        <v>43213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8">
        <v>111</v>
      </c>
      <c r="B265" s="199">
        <v>43192</v>
      </c>
      <c r="C265" s="199"/>
      <c r="D265" s="177" t="s">
        <v>726</v>
      </c>
      <c r="E265" s="172" t="s">
        <v>585</v>
      </c>
      <c r="F265" s="200">
        <v>478.5</v>
      </c>
      <c r="G265" s="172"/>
      <c r="H265" s="172">
        <v>442</v>
      </c>
      <c r="I265" s="173">
        <v>613</v>
      </c>
      <c r="J265" s="174" t="s">
        <v>727</v>
      </c>
      <c r="K265" s="175">
        <f>H265-F265</f>
        <v>-36.5</v>
      </c>
      <c r="L265" s="176">
        <f>K265/F265</f>
        <v>-7.6280041797283177E-2</v>
      </c>
      <c r="M265" s="172" t="s">
        <v>567</v>
      </c>
      <c r="N265" s="169">
        <v>43762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68">
        <v>112</v>
      </c>
      <c r="B266" s="169">
        <v>43194</v>
      </c>
      <c r="C266" s="169"/>
      <c r="D266" s="170" t="s">
        <v>728</v>
      </c>
      <c r="E266" s="171" t="s">
        <v>585</v>
      </c>
      <c r="F266" s="172">
        <f>141.5-7.3</f>
        <v>134.19999999999999</v>
      </c>
      <c r="G266" s="172"/>
      <c r="H266" s="173">
        <v>77</v>
      </c>
      <c r="I266" s="173">
        <v>180</v>
      </c>
      <c r="J266" s="174" t="s">
        <v>729</v>
      </c>
      <c r="K266" s="175">
        <f>H266-F266</f>
        <v>-57.199999999999989</v>
      </c>
      <c r="L266" s="176">
        <f>K266/F266</f>
        <v>-0.42622950819672129</v>
      </c>
      <c r="M266" s="172" t="s">
        <v>567</v>
      </c>
      <c r="N266" s="169">
        <v>43522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68">
        <v>113</v>
      </c>
      <c r="B267" s="169">
        <v>43209</v>
      </c>
      <c r="C267" s="169"/>
      <c r="D267" s="170" t="s">
        <v>730</v>
      </c>
      <c r="E267" s="171" t="s">
        <v>585</v>
      </c>
      <c r="F267" s="172">
        <v>430</v>
      </c>
      <c r="G267" s="172"/>
      <c r="H267" s="173">
        <v>220</v>
      </c>
      <c r="I267" s="173">
        <v>537</v>
      </c>
      <c r="J267" s="174" t="s">
        <v>731</v>
      </c>
      <c r="K267" s="175">
        <f>H267-F267</f>
        <v>-210</v>
      </c>
      <c r="L267" s="176">
        <f>K267/F267</f>
        <v>-0.48837209302325579</v>
      </c>
      <c r="M267" s="172" t="s">
        <v>567</v>
      </c>
      <c r="N267" s="169">
        <v>43252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114</v>
      </c>
      <c r="B268" s="190">
        <v>43220</v>
      </c>
      <c r="C268" s="190"/>
      <c r="D268" s="191" t="s">
        <v>377</v>
      </c>
      <c r="E268" s="192" t="s">
        <v>585</v>
      </c>
      <c r="F268" s="192">
        <v>153.5</v>
      </c>
      <c r="G268" s="192"/>
      <c r="H268" s="192">
        <v>196</v>
      </c>
      <c r="I268" s="194">
        <v>196</v>
      </c>
      <c r="J268" s="164" t="s">
        <v>732</v>
      </c>
      <c r="K268" s="165">
        <f>H268-F268</f>
        <v>42.5</v>
      </c>
      <c r="L268" s="166">
        <f>K268/F268</f>
        <v>0.27687296416938112</v>
      </c>
      <c r="M268" s="161" t="s">
        <v>555</v>
      </c>
      <c r="N268" s="167">
        <v>43605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68">
        <v>115</v>
      </c>
      <c r="B269" s="169">
        <v>43306</v>
      </c>
      <c r="C269" s="169"/>
      <c r="D269" s="170" t="s">
        <v>702</v>
      </c>
      <c r="E269" s="171" t="s">
        <v>585</v>
      </c>
      <c r="F269" s="172">
        <v>27.5</v>
      </c>
      <c r="G269" s="172"/>
      <c r="H269" s="173">
        <v>13.1</v>
      </c>
      <c r="I269" s="173">
        <v>60</v>
      </c>
      <c r="J269" s="174" t="s">
        <v>733</v>
      </c>
      <c r="K269" s="175">
        <v>-14.4</v>
      </c>
      <c r="L269" s="176">
        <v>-0.52363636363636401</v>
      </c>
      <c r="M269" s="172" t="s">
        <v>567</v>
      </c>
      <c r="N269" s="169">
        <v>43138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116</v>
      </c>
      <c r="B270" s="199">
        <v>43318</v>
      </c>
      <c r="C270" s="199"/>
      <c r="D270" s="177" t="s">
        <v>734</v>
      </c>
      <c r="E270" s="172" t="s">
        <v>585</v>
      </c>
      <c r="F270" s="172">
        <v>148.5</v>
      </c>
      <c r="G270" s="172"/>
      <c r="H270" s="172">
        <v>102</v>
      </c>
      <c r="I270" s="173">
        <v>182</v>
      </c>
      <c r="J270" s="174" t="s">
        <v>735</v>
      </c>
      <c r="K270" s="175">
        <f>H270-F270</f>
        <v>-46.5</v>
      </c>
      <c r="L270" s="176">
        <f>K270/F270</f>
        <v>-0.31313131313131315</v>
      </c>
      <c r="M270" s="172" t="s">
        <v>567</v>
      </c>
      <c r="N270" s="169">
        <v>43661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58">
        <v>117</v>
      </c>
      <c r="B271" s="159">
        <v>43335</v>
      </c>
      <c r="C271" s="159"/>
      <c r="D271" s="160" t="s">
        <v>736</v>
      </c>
      <c r="E271" s="161" t="s">
        <v>585</v>
      </c>
      <c r="F271" s="192">
        <v>285</v>
      </c>
      <c r="G271" s="161"/>
      <c r="H271" s="161">
        <v>355</v>
      </c>
      <c r="I271" s="163">
        <v>364</v>
      </c>
      <c r="J271" s="164" t="s">
        <v>737</v>
      </c>
      <c r="K271" s="165">
        <v>70</v>
      </c>
      <c r="L271" s="166">
        <v>0.24561403508771901</v>
      </c>
      <c r="M271" s="161" t="s">
        <v>555</v>
      </c>
      <c r="N271" s="167">
        <v>43455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58">
        <v>118</v>
      </c>
      <c r="B272" s="159">
        <v>43341</v>
      </c>
      <c r="C272" s="159"/>
      <c r="D272" s="160" t="s">
        <v>365</v>
      </c>
      <c r="E272" s="161" t="s">
        <v>585</v>
      </c>
      <c r="F272" s="192">
        <v>525</v>
      </c>
      <c r="G272" s="161"/>
      <c r="H272" s="161">
        <v>585</v>
      </c>
      <c r="I272" s="163">
        <v>635</v>
      </c>
      <c r="J272" s="164" t="s">
        <v>738</v>
      </c>
      <c r="K272" s="165">
        <f t="shared" ref="K272:K289" si="147">H272-F272</f>
        <v>60</v>
      </c>
      <c r="L272" s="166">
        <f t="shared" ref="L272:L289" si="148">K272/F272</f>
        <v>0.11428571428571428</v>
      </c>
      <c r="M272" s="161" t="s">
        <v>555</v>
      </c>
      <c r="N272" s="167">
        <v>43662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58">
        <v>119</v>
      </c>
      <c r="B273" s="159">
        <v>43395</v>
      </c>
      <c r="C273" s="159"/>
      <c r="D273" s="160" t="s">
        <v>353</v>
      </c>
      <c r="E273" s="161" t="s">
        <v>585</v>
      </c>
      <c r="F273" s="192">
        <v>475</v>
      </c>
      <c r="G273" s="161"/>
      <c r="H273" s="161">
        <v>574</v>
      </c>
      <c r="I273" s="163">
        <v>570</v>
      </c>
      <c r="J273" s="164" t="s">
        <v>643</v>
      </c>
      <c r="K273" s="165">
        <f t="shared" si="147"/>
        <v>99</v>
      </c>
      <c r="L273" s="166">
        <f t="shared" si="148"/>
        <v>0.20842105263157895</v>
      </c>
      <c r="M273" s="161" t="s">
        <v>555</v>
      </c>
      <c r="N273" s="167">
        <v>43403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120</v>
      </c>
      <c r="B274" s="190">
        <v>43397</v>
      </c>
      <c r="C274" s="190"/>
      <c r="D274" s="191" t="s">
        <v>372</v>
      </c>
      <c r="E274" s="192" t="s">
        <v>585</v>
      </c>
      <c r="F274" s="192">
        <v>707.5</v>
      </c>
      <c r="G274" s="192"/>
      <c r="H274" s="192">
        <v>872</v>
      </c>
      <c r="I274" s="194">
        <v>872</v>
      </c>
      <c r="J274" s="195" t="s">
        <v>643</v>
      </c>
      <c r="K274" s="165">
        <f t="shared" si="147"/>
        <v>164.5</v>
      </c>
      <c r="L274" s="196">
        <f t="shared" si="148"/>
        <v>0.23250883392226149</v>
      </c>
      <c r="M274" s="192" t="s">
        <v>555</v>
      </c>
      <c r="N274" s="197">
        <v>43482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121</v>
      </c>
      <c r="B275" s="190">
        <v>43398</v>
      </c>
      <c r="C275" s="190"/>
      <c r="D275" s="191" t="s">
        <v>739</v>
      </c>
      <c r="E275" s="192" t="s">
        <v>585</v>
      </c>
      <c r="F275" s="192">
        <v>162</v>
      </c>
      <c r="G275" s="192"/>
      <c r="H275" s="192">
        <v>204</v>
      </c>
      <c r="I275" s="194">
        <v>209</v>
      </c>
      <c r="J275" s="195" t="s">
        <v>740</v>
      </c>
      <c r="K275" s="165">
        <f t="shared" si="147"/>
        <v>42</v>
      </c>
      <c r="L275" s="196">
        <f t="shared" si="148"/>
        <v>0.25925925925925924</v>
      </c>
      <c r="M275" s="192" t="s">
        <v>555</v>
      </c>
      <c r="N275" s="197">
        <v>43539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122</v>
      </c>
      <c r="B276" s="190">
        <v>43399</v>
      </c>
      <c r="C276" s="190"/>
      <c r="D276" s="191" t="s">
        <v>456</v>
      </c>
      <c r="E276" s="192" t="s">
        <v>585</v>
      </c>
      <c r="F276" s="192">
        <v>240</v>
      </c>
      <c r="G276" s="192"/>
      <c r="H276" s="192">
        <v>297</v>
      </c>
      <c r="I276" s="194">
        <v>297</v>
      </c>
      <c r="J276" s="195" t="s">
        <v>643</v>
      </c>
      <c r="K276" s="201">
        <f t="shared" si="147"/>
        <v>57</v>
      </c>
      <c r="L276" s="196">
        <f t="shared" si="148"/>
        <v>0.23749999999999999</v>
      </c>
      <c r="M276" s="192" t="s">
        <v>555</v>
      </c>
      <c r="N276" s="197">
        <v>43417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8">
        <v>123</v>
      </c>
      <c r="B277" s="159">
        <v>43439</v>
      </c>
      <c r="C277" s="159"/>
      <c r="D277" s="160" t="s">
        <v>741</v>
      </c>
      <c r="E277" s="161" t="s">
        <v>585</v>
      </c>
      <c r="F277" s="161">
        <v>202.5</v>
      </c>
      <c r="G277" s="161"/>
      <c r="H277" s="161">
        <v>255</v>
      </c>
      <c r="I277" s="163">
        <v>252</v>
      </c>
      <c r="J277" s="164" t="s">
        <v>643</v>
      </c>
      <c r="K277" s="165">
        <f t="shared" si="147"/>
        <v>52.5</v>
      </c>
      <c r="L277" s="166">
        <f t="shared" si="148"/>
        <v>0.25925925925925924</v>
      </c>
      <c r="M277" s="161" t="s">
        <v>555</v>
      </c>
      <c r="N277" s="167">
        <v>43542</v>
      </c>
      <c r="O277" s="1"/>
      <c r="P277" s="1"/>
      <c r="Q277" s="1"/>
      <c r="R277" s="6" t="s">
        <v>742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124</v>
      </c>
      <c r="B278" s="190">
        <v>43465</v>
      </c>
      <c r="C278" s="159"/>
      <c r="D278" s="191" t="s">
        <v>402</v>
      </c>
      <c r="E278" s="192" t="s">
        <v>585</v>
      </c>
      <c r="F278" s="192">
        <v>710</v>
      </c>
      <c r="G278" s="192"/>
      <c r="H278" s="192">
        <v>866</v>
      </c>
      <c r="I278" s="194">
        <v>866</v>
      </c>
      <c r="J278" s="195" t="s">
        <v>643</v>
      </c>
      <c r="K278" s="165">
        <f t="shared" si="147"/>
        <v>156</v>
      </c>
      <c r="L278" s="166">
        <f t="shared" si="148"/>
        <v>0.21971830985915494</v>
      </c>
      <c r="M278" s="161" t="s">
        <v>555</v>
      </c>
      <c r="N278" s="167">
        <v>43553</v>
      </c>
      <c r="O278" s="1"/>
      <c r="P278" s="1"/>
      <c r="Q278" s="1"/>
      <c r="R278" s="6" t="s">
        <v>742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9">
        <v>125</v>
      </c>
      <c r="B279" s="190">
        <v>43522</v>
      </c>
      <c r="C279" s="190"/>
      <c r="D279" s="191" t="s">
        <v>152</v>
      </c>
      <c r="E279" s="192" t="s">
        <v>585</v>
      </c>
      <c r="F279" s="192">
        <v>337.25</v>
      </c>
      <c r="G279" s="192"/>
      <c r="H279" s="192">
        <v>398.5</v>
      </c>
      <c r="I279" s="194">
        <v>411</v>
      </c>
      <c r="J279" s="164" t="s">
        <v>743</v>
      </c>
      <c r="K279" s="165">
        <f t="shared" si="147"/>
        <v>61.25</v>
      </c>
      <c r="L279" s="166">
        <f t="shared" si="148"/>
        <v>0.1816160118606375</v>
      </c>
      <c r="M279" s="161" t="s">
        <v>555</v>
      </c>
      <c r="N279" s="167">
        <v>43760</v>
      </c>
      <c r="O279" s="1"/>
      <c r="P279" s="1"/>
      <c r="Q279" s="1"/>
      <c r="R279" s="6" t="s">
        <v>742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02">
        <v>126</v>
      </c>
      <c r="B280" s="203">
        <v>43559</v>
      </c>
      <c r="C280" s="203"/>
      <c r="D280" s="204" t="s">
        <v>744</v>
      </c>
      <c r="E280" s="205" t="s">
        <v>585</v>
      </c>
      <c r="F280" s="205">
        <v>130</v>
      </c>
      <c r="G280" s="205"/>
      <c r="H280" s="205">
        <v>65</v>
      </c>
      <c r="I280" s="206">
        <v>158</v>
      </c>
      <c r="J280" s="174" t="s">
        <v>745</v>
      </c>
      <c r="K280" s="175">
        <f t="shared" si="147"/>
        <v>-65</v>
      </c>
      <c r="L280" s="176">
        <f t="shared" si="148"/>
        <v>-0.5</v>
      </c>
      <c r="M280" s="172" t="s">
        <v>567</v>
      </c>
      <c r="N280" s="169">
        <v>43726</v>
      </c>
      <c r="O280" s="1"/>
      <c r="P280" s="1"/>
      <c r="Q280" s="1"/>
      <c r="R280" s="6" t="s">
        <v>746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127</v>
      </c>
      <c r="B281" s="190">
        <v>43017</v>
      </c>
      <c r="C281" s="190"/>
      <c r="D281" s="191" t="s">
        <v>184</v>
      </c>
      <c r="E281" s="192" t="s">
        <v>585</v>
      </c>
      <c r="F281" s="192">
        <v>141.5</v>
      </c>
      <c r="G281" s="192"/>
      <c r="H281" s="192">
        <v>183.5</v>
      </c>
      <c r="I281" s="194">
        <v>210</v>
      </c>
      <c r="J281" s="164" t="s">
        <v>740</v>
      </c>
      <c r="K281" s="165">
        <f t="shared" si="147"/>
        <v>42</v>
      </c>
      <c r="L281" s="166">
        <f t="shared" si="148"/>
        <v>0.29681978798586572</v>
      </c>
      <c r="M281" s="161" t="s">
        <v>555</v>
      </c>
      <c r="N281" s="167">
        <v>43042</v>
      </c>
      <c r="O281" s="1"/>
      <c r="P281" s="1"/>
      <c r="Q281" s="1"/>
      <c r="R281" s="6" t="s">
        <v>746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02">
        <v>128</v>
      </c>
      <c r="B282" s="203">
        <v>43074</v>
      </c>
      <c r="C282" s="203"/>
      <c r="D282" s="204" t="s">
        <v>747</v>
      </c>
      <c r="E282" s="205" t="s">
        <v>585</v>
      </c>
      <c r="F282" s="200">
        <v>172</v>
      </c>
      <c r="G282" s="205"/>
      <c r="H282" s="205">
        <v>155.25</v>
      </c>
      <c r="I282" s="206">
        <v>230</v>
      </c>
      <c r="J282" s="174" t="s">
        <v>748</v>
      </c>
      <c r="K282" s="175">
        <f t="shared" si="147"/>
        <v>-16.75</v>
      </c>
      <c r="L282" s="176">
        <f t="shared" si="148"/>
        <v>-9.7383720930232565E-2</v>
      </c>
      <c r="M282" s="172" t="s">
        <v>567</v>
      </c>
      <c r="N282" s="169">
        <v>43787</v>
      </c>
      <c r="O282" s="1"/>
      <c r="P282" s="1"/>
      <c r="Q282" s="1"/>
      <c r="R282" s="6" t="s">
        <v>746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9">
        <v>129</v>
      </c>
      <c r="B283" s="190">
        <v>43398</v>
      </c>
      <c r="C283" s="190"/>
      <c r="D283" s="191" t="s">
        <v>107</v>
      </c>
      <c r="E283" s="192" t="s">
        <v>585</v>
      </c>
      <c r="F283" s="192">
        <v>698.5</v>
      </c>
      <c r="G283" s="192"/>
      <c r="H283" s="192">
        <v>890</v>
      </c>
      <c r="I283" s="194">
        <v>890</v>
      </c>
      <c r="J283" s="164" t="s">
        <v>815</v>
      </c>
      <c r="K283" s="165">
        <f t="shared" si="147"/>
        <v>191.5</v>
      </c>
      <c r="L283" s="166">
        <f t="shared" si="148"/>
        <v>0.27415891195418757</v>
      </c>
      <c r="M283" s="161" t="s">
        <v>555</v>
      </c>
      <c r="N283" s="167">
        <v>44328</v>
      </c>
      <c r="O283" s="1"/>
      <c r="P283" s="1"/>
      <c r="Q283" s="1"/>
      <c r="R283" s="6" t="s">
        <v>742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130</v>
      </c>
      <c r="B284" s="190">
        <v>42877</v>
      </c>
      <c r="C284" s="190"/>
      <c r="D284" s="191" t="s">
        <v>364</v>
      </c>
      <c r="E284" s="192" t="s">
        <v>585</v>
      </c>
      <c r="F284" s="192">
        <v>127.6</v>
      </c>
      <c r="G284" s="192"/>
      <c r="H284" s="192">
        <v>138</v>
      </c>
      <c r="I284" s="194">
        <v>190</v>
      </c>
      <c r="J284" s="164" t="s">
        <v>749</v>
      </c>
      <c r="K284" s="165">
        <f t="shared" si="147"/>
        <v>10.400000000000006</v>
      </c>
      <c r="L284" s="166">
        <f t="shared" si="148"/>
        <v>8.1504702194357417E-2</v>
      </c>
      <c r="M284" s="161" t="s">
        <v>555</v>
      </c>
      <c r="N284" s="167">
        <v>43774</v>
      </c>
      <c r="O284" s="1"/>
      <c r="P284" s="1"/>
      <c r="Q284" s="1"/>
      <c r="R284" s="6" t="s">
        <v>746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9">
        <v>131</v>
      </c>
      <c r="B285" s="190">
        <v>43158</v>
      </c>
      <c r="C285" s="190"/>
      <c r="D285" s="191" t="s">
        <v>750</v>
      </c>
      <c r="E285" s="192" t="s">
        <v>585</v>
      </c>
      <c r="F285" s="192">
        <v>317</v>
      </c>
      <c r="G285" s="192"/>
      <c r="H285" s="192">
        <v>382.5</v>
      </c>
      <c r="I285" s="194">
        <v>398</v>
      </c>
      <c r="J285" s="164" t="s">
        <v>751</v>
      </c>
      <c r="K285" s="165">
        <f t="shared" si="147"/>
        <v>65.5</v>
      </c>
      <c r="L285" s="166">
        <f t="shared" si="148"/>
        <v>0.20662460567823343</v>
      </c>
      <c r="M285" s="161" t="s">
        <v>555</v>
      </c>
      <c r="N285" s="167">
        <v>44238</v>
      </c>
      <c r="O285" s="1"/>
      <c r="P285" s="1"/>
      <c r="Q285" s="1"/>
      <c r="R285" s="6" t="s">
        <v>746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02">
        <v>132</v>
      </c>
      <c r="B286" s="203">
        <v>43164</v>
      </c>
      <c r="C286" s="203"/>
      <c r="D286" s="204" t="s">
        <v>144</v>
      </c>
      <c r="E286" s="205" t="s">
        <v>585</v>
      </c>
      <c r="F286" s="200">
        <f>510-14.4</f>
        <v>495.6</v>
      </c>
      <c r="G286" s="205"/>
      <c r="H286" s="205">
        <v>350</v>
      </c>
      <c r="I286" s="206">
        <v>672</v>
      </c>
      <c r="J286" s="174" t="s">
        <v>752</v>
      </c>
      <c r="K286" s="175">
        <f t="shared" si="147"/>
        <v>-145.60000000000002</v>
      </c>
      <c r="L286" s="176">
        <f t="shared" si="148"/>
        <v>-0.29378531073446329</v>
      </c>
      <c r="M286" s="172" t="s">
        <v>567</v>
      </c>
      <c r="N286" s="169">
        <v>43887</v>
      </c>
      <c r="O286" s="1"/>
      <c r="P286" s="1"/>
      <c r="Q286" s="1"/>
      <c r="R286" s="6" t="s">
        <v>742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02">
        <v>133</v>
      </c>
      <c r="B287" s="203">
        <v>43237</v>
      </c>
      <c r="C287" s="203"/>
      <c r="D287" s="204" t="s">
        <v>448</v>
      </c>
      <c r="E287" s="205" t="s">
        <v>585</v>
      </c>
      <c r="F287" s="200">
        <v>230.3</v>
      </c>
      <c r="G287" s="205"/>
      <c r="H287" s="205">
        <v>102.5</v>
      </c>
      <c r="I287" s="206">
        <v>348</v>
      </c>
      <c r="J287" s="174" t="s">
        <v>753</v>
      </c>
      <c r="K287" s="175">
        <f t="shared" si="147"/>
        <v>-127.80000000000001</v>
      </c>
      <c r="L287" s="176">
        <f t="shared" si="148"/>
        <v>-0.55492835432045162</v>
      </c>
      <c r="M287" s="172" t="s">
        <v>567</v>
      </c>
      <c r="N287" s="169">
        <v>43896</v>
      </c>
      <c r="O287" s="1"/>
      <c r="P287" s="1"/>
      <c r="Q287" s="1"/>
      <c r="R287" s="6" t="s">
        <v>742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134</v>
      </c>
      <c r="B288" s="190">
        <v>43258</v>
      </c>
      <c r="C288" s="190"/>
      <c r="D288" s="191" t="s">
        <v>419</v>
      </c>
      <c r="E288" s="192" t="s">
        <v>585</v>
      </c>
      <c r="F288" s="192">
        <f>342.5-5.1</f>
        <v>337.4</v>
      </c>
      <c r="G288" s="192"/>
      <c r="H288" s="192">
        <v>412.5</v>
      </c>
      <c r="I288" s="194">
        <v>439</v>
      </c>
      <c r="J288" s="164" t="s">
        <v>754</v>
      </c>
      <c r="K288" s="165">
        <f t="shared" si="147"/>
        <v>75.100000000000023</v>
      </c>
      <c r="L288" s="166">
        <f t="shared" si="148"/>
        <v>0.22258446947243635</v>
      </c>
      <c r="M288" s="161" t="s">
        <v>555</v>
      </c>
      <c r="N288" s="167">
        <v>44230</v>
      </c>
      <c r="O288" s="1"/>
      <c r="P288" s="1"/>
      <c r="Q288" s="1"/>
      <c r="R288" s="6" t="s">
        <v>746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3">
        <v>135</v>
      </c>
      <c r="B289" s="182">
        <v>43285</v>
      </c>
      <c r="C289" s="182"/>
      <c r="D289" s="183" t="s">
        <v>55</v>
      </c>
      <c r="E289" s="184" t="s">
        <v>585</v>
      </c>
      <c r="F289" s="184">
        <f>127.5-5.53</f>
        <v>121.97</v>
      </c>
      <c r="G289" s="185"/>
      <c r="H289" s="185">
        <v>122.5</v>
      </c>
      <c r="I289" s="185">
        <v>170</v>
      </c>
      <c r="J289" s="186" t="s">
        <v>783</v>
      </c>
      <c r="K289" s="187">
        <f t="shared" si="147"/>
        <v>0.53000000000000114</v>
      </c>
      <c r="L289" s="188">
        <f t="shared" si="148"/>
        <v>4.3453308190538747E-3</v>
      </c>
      <c r="M289" s="184" t="s">
        <v>676</v>
      </c>
      <c r="N289" s="182">
        <v>44431</v>
      </c>
      <c r="O289" s="1"/>
      <c r="P289" s="1"/>
      <c r="Q289" s="1"/>
      <c r="R289" s="6" t="s">
        <v>742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02">
        <v>136</v>
      </c>
      <c r="B290" s="203">
        <v>43294</v>
      </c>
      <c r="C290" s="203"/>
      <c r="D290" s="204" t="s">
        <v>355</v>
      </c>
      <c r="E290" s="205" t="s">
        <v>585</v>
      </c>
      <c r="F290" s="200">
        <v>46.5</v>
      </c>
      <c r="G290" s="205"/>
      <c r="H290" s="205">
        <v>17</v>
      </c>
      <c r="I290" s="206">
        <v>59</v>
      </c>
      <c r="J290" s="174" t="s">
        <v>755</v>
      </c>
      <c r="K290" s="175">
        <f t="shared" ref="K290:K298" si="149">H290-F290</f>
        <v>-29.5</v>
      </c>
      <c r="L290" s="176">
        <f t="shared" ref="L290:L298" si="150">K290/F290</f>
        <v>-0.63440860215053763</v>
      </c>
      <c r="M290" s="172" t="s">
        <v>567</v>
      </c>
      <c r="N290" s="169">
        <v>43887</v>
      </c>
      <c r="O290" s="1"/>
      <c r="P290" s="1"/>
      <c r="Q290" s="1"/>
      <c r="R290" s="6" t="s">
        <v>742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9">
        <v>137</v>
      </c>
      <c r="B291" s="190">
        <v>43396</v>
      </c>
      <c r="C291" s="190"/>
      <c r="D291" s="191" t="s">
        <v>404</v>
      </c>
      <c r="E291" s="192" t="s">
        <v>585</v>
      </c>
      <c r="F291" s="192">
        <v>156.5</v>
      </c>
      <c r="G291" s="192"/>
      <c r="H291" s="192">
        <v>207.5</v>
      </c>
      <c r="I291" s="194">
        <v>191</v>
      </c>
      <c r="J291" s="164" t="s">
        <v>643</v>
      </c>
      <c r="K291" s="165">
        <f t="shared" si="149"/>
        <v>51</v>
      </c>
      <c r="L291" s="166">
        <f t="shared" si="150"/>
        <v>0.32587859424920129</v>
      </c>
      <c r="M291" s="161" t="s">
        <v>555</v>
      </c>
      <c r="N291" s="167">
        <v>44369</v>
      </c>
      <c r="O291" s="1"/>
      <c r="P291" s="1"/>
      <c r="Q291" s="1"/>
      <c r="R291" s="6" t="s">
        <v>742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9">
        <v>138</v>
      </c>
      <c r="B292" s="190">
        <v>43439</v>
      </c>
      <c r="C292" s="190"/>
      <c r="D292" s="191" t="s">
        <v>318</v>
      </c>
      <c r="E292" s="192" t="s">
        <v>585</v>
      </c>
      <c r="F292" s="192">
        <v>259.5</v>
      </c>
      <c r="G292" s="192"/>
      <c r="H292" s="192">
        <v>320</v>
      </c>
      <c r="I292" s="194">
        <v>320</v>
      </c>
      <c r="J292" s="164" t="s">
        <v>643</v>
      </c>
      <c r="K292" s="165">
        <f t="shared" si="149"/>
        <v>60.5</v>
      </c>
      <c r="L292" s="166">
        <f t="shared" si="150"/>
        <v>0.23314065510597304</v>
      </c>
      <c r="M292" s="161" t="s">
        <v>555</v>
      </c>
      <c r="N292" s="167">
        <v>44323</v>
      </c>
      <c r="O292" s="1"/>
      <c r="P292" s="1"/>
      <c r="Q292" s="1"/>
      <c r="R292" s="6" t="s">
        <v>742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02">
        <v>139</v>
      </c>
      <c r="B293" s="203">
        <v>43439</v>
      </c>
      <c r="C293" s="203"/>
      <c r="D293" s="204" t="s">
        <v>756</v>
      </c>
      <c r="E293" s="205" t="s">
        <v>585</v>
      </c>
      <c r="F293" s="205">
        <v>715</v>
      </c>
      <c r="G293" s="205"/>
      <c r="H293" s="205">
        <v>445</v>
      </c>
      <c r="I293" s="206">
        <v>840</v>
      </c>
      <c r="J293" s="174" t="s">
        <v>757</v>
      </c>
      <c r="K293" s="175">
        <f t="shared" si="149"/>
        <v>-270</v>
      </c>
      <c r="L293" s="176">
        <f t="shared" si="150"/>
        <v>-0.3776223776223776</v>
      </c>
      <c r="M293" s="172" t="s">
        <v>567</v>
      </c>
      <c r="N293" s="169">
        <v>43800</v>
      </c>
      <c r="O293" s="1"/>
      <c r="P293" s="1"/>
      <c r="Q293" s="1"/>
      <c r="R293" s="6" t="s">
        <v>742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140</v>
      </c>
      <c r="B294" s="190">
        <v>43469</v>
      </c>
      <c r="C294" s="190"/>
      <c r="D294" s="191" t="s">
        <v>157</v>
      </c>
      <c r="E294" s="192" t="s">
        <v>585</v>
      </c>
      <c r="F294" s="192">
        <v>875</v>
      </c>
      <c r="G294" s="192"/>
      <c r="H294" s="192">
        <v>1165</v>
      </c>
      <c r="I294" s="194">
        <v>1185</v>
      </c>
      <c r="J294" s="164" t="s">
        <v>758</v>
      </c>
      <c r="K294" s="165">
        <f t="shared" si="149"/>
        <v>290</v>
      </c>
      <c r="L294" s="166">
        <f t="shared" si="150"/>
        <v>0.33142857142857141</v>
      </c>
      <c r="M294" s="161" t="s">
        <v>555</v>
      </c>
      <c r="N294" s="167">
        <v>43847</v>
      </c>
      <c r="O294" s="1"/>
      <c r="P294" s="1"/>
      <c r="Q294" s="1"/>
      <c r="R294" s="6" t="s">
        <v>742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141</v>
      </c>
      <c r="B295" s="190">
        <v>43559</v>
      </c>
      <c r="C295" s="190"/>
      <c r="D295" s="191" t="s">
        <v>334</v>
      </c>
      <c r="E295" s="192" t="s">
        <v>585</v>
      </c>
      <c r="F295" s="192">
        <f>387-14.63</f>
        <v>372.37</v>
      </c>
      <c r="G295" s="192"/>
      <c r="H295" s="192">
        <v>490</v>
      </c>
      <c r="I295" s="194">
        <v>490</v>
      </c>
      <c r="J295" s="164" t="s">
        <v>643</v>
      </c>
      <c r="K295" s="165">
        <f t="shared" si="149"/>
        <v>117.63</v>
      </c>
      <c r="L295" s="166">
        <f t="shared" si="150"/>
        <v>0.31589548030185027</v>
      </c>
      <c r="M295" s="161" t="s">
        <v>555</v>
      </c>
      <c r="N295" s="167">
        <v>43850</v>
      </c>
      <c r="O295" s="1"/>
      <c r="P295" s="1"/>
      <c r="Q295" s="1"/>
      <c r="R295" s="6" t="s">
        <v>742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02">
        <v>142</v>
      </c>
      <c r="B296" s="203">
        <v>43578</v>
      </c>
      <c r="C296" s="203"/>
      <c r="D296" s="204" t="s">
        <v>759</v>
      </c>
      <c r="E296" s="205" t="s">
        <v>557</v>
      </c>
      <c r="F296" s="205">
        <v>220</v>
      </c>
      <c r="G296" s="205"/>
      <c r="H296" s="205">
        <v>127.5</v>
      </c>
      <c r="I296" s="206">
        <v>284</v>
      </c>
      <c r="J296" s="174" t="s">
        <v>760</v>
      </c>
      <c r="K296" s="175">
        <f t="shared" si="149"/>
        <v>-92.5</v>
      </c>
      <c r="L296" s="176">
        <f t="shared" si="150"/>
        <v>-0.42045454545454547</v>
      </c>
      <c r="M296" s="172" t="s">
        <v>567</v>
      </c>
      <c r="N296" s="169">
        <v>43896</v>
      </c>
      <c r="O296" s="1"/>
      <c r="P296" s="1"/>
      <c r="Q296" s="1"/>
      <c r="R296" s="6" t="s">
        <v>742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143</v>
      </c>
      <c r="B297" s="190">
        <v>43622</v>
      </c>
      <c r="C297" s="190"/>
      <c r="D297" s="191" t="s">
        <v>457</v>
      </c>
      <c r="E297" s="192" t="s">
        <v>557</v>
      </c>
      <c r="F297" s="192">
        <v>332.8</v>
      </c>
      <c r="G297" s="192"/>
      <c r="H297" s="192">
        <v>405</v>
      </c>
      <c r="I297" s="194">
        <v>419</v>
      </c>
      <c r="J297" s="164" t="s">
        <v>761</v>
      </c>
      <c r="K297" s="165">
        <f t="shared" si="149"/>
        <v>72.199999999999989</v>
      </c>
      <c r="L297" s="166">
        <f t="shared" si="150"/>
        <v>0.21694711538461534</v>
      </c>
      <c r="M297" s="161" t="s">
        <v>555</v>
      </c>
      <c r="N297" s="167">
        <v>43860</v>
      </c>
      <c r="O297" s="1"/>
      <c r="P297" s="1"/>
      <c r="Q297" s="1"/>
      <c r="R297" s="6" t="s">
        <v>746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3">
        <v>144</v>
      </c>
      <c r="B298" s="182">
        <v>43641</v>
      </c>
      <c r="C298" s="182"/>
      <c r="D298" s="183" t="s">
        <v>150</v>
      </c>
      <c r="E298" s="184" t="s">
        <v>585</v>
      </c>
      <c r="F298" s="184">
        <v>386</v>
      </c>
      <c r="G298" s="185"/>
      <c r="H298" s="185">
        <v>395</v>
      </c>
      <c r="I298" s="185">
        <v>452</v>
      </c>
      <c r="J298" s="186" t="s">
        <v>762</v>
      </c>
      <c r="K298" s="187">
        <f t="shared" si="149"/>
        <v>9</v>
      </c>
      <c r="L298" s="188">
        <f t="shared" si="150"/>
        <v>2.3316062176165803E-2</v>
      </c>
      <c r="M298" s="184" t="s">
        <v>676</v>
      </c>
      <c r="N298" s="182">
        <v>43868</v>
      </c>
      <c r="O298" s="1"/>
      <c r="P298" s="1"/>
      <c r="Q298" s="1"/>
      <c r="R298" s="6" t="s">
        <v>746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3">
        <v>145</v>
      </c>
      <c r="B299" s="182">
        <v>43707</v>
      </c>
      <c r="C299" s="182"/>
      <c r="D299" s="183" t="s">
        <v>130</v>
      </c>
      <c r="E299" s="184" t="s">
        <v>585</v>
      </c>
      <c r="F299" s="184">
        <v>137.5</v>
      </c>
      <c r="G299" s="185"/>
      <c r="H299" s="185">
        <v>138.5</v>
      </c>
      <c r="I299" s="185">
        <v>190</v>
      </c>
      <c r="J299" s="186" t="s">
        <v>782</v>
      </c>
      <c r="K299" s="187">
        <f>H299-F299</f>
        <v>1</v>
      </c>
      <c r="L299" s="188">
        <f>K299/F299</f>
        <v>7.2727272727272727E-3</v>
      </c>
      <c r="M299" s="184" t="s">
        <v>676</v>
      </c>
      <c r="N299" s="182">
        <v>44432</v>
      </c>
      <c r="O299" s="1"/>
      <c r="P299" s="1"/>
      <c r="Q299" s="1"/>
      <c r="R299" s="6" t="s">
        <v>742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146</v>
      </c>
      <c r="B300" s="190">
        <v>43731</v>
      </c>
      <c r="C300" s="190"/>
      <c r="D300" s="191" t="s">
        <v>412</v>
      </c>
      <c r="E300" s="192" t="s">
        <v>585</v>
      </c>
      <c r="F300" s="192">
        <v>235</v>
      </c>
      <c r="G300" s="192"/>
      <c r="H300" s="192">
        <v>295</v>
      </c>
      <c r="I300" s="194">
        <v>296</v>
      </c>
      <c r="J300" s="164" t="s">
        <v>763</v>
      </c>
      <c r="K300" s="165">
        <f t="shared" ref="K300:K306" si="151">H300-F300</f>
        <v>60</v>
      </c>
      <c r="L300" s="166">
        <f t="shared" ref="L300:L306" si="152">K300/F300</f>
        <v>0.25531914893617019</v>
      </c>
      <c r="M300" s="161" t="s">
        <v>555</v>
      </c>
      <c r="N300" s="167">
        <v>43844</v>
      </c>
      <c r="O300" s="1"/>
      <c r="P300" s="1"/>
      <c r="Q300" s="1"/>
      <c r="R300" s="6" t="s">
        <v>746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147</v>
      </c>
      <c r="B301" s="190">
        <v>43752</v>
      </c>
      <c r="C301" s="190"/>
      <c r="D301" s="191" t="s">
        <v>764</v>
      </c>
      <c r="E301" s="192" t="s">
        <v>585</v>
      </c>
      <c r="F301" s="192">
        <v>277.5</v>
      </c>
      <c r="G301" s="192"/>
      <c r="H301" s="192">
        <v>333</v>
      </c>
      <c r="I301" s="194">
        <v>333</v>
      </c>
      <c r="J301" s="164" t="s">
        <v>765</v>
      </c>
      <c r="K301" s="165">
        <f t="shared" si="151"/>
        <v>55.5</v>
      </c>
      <c r="L301" s="166">
        <f t="shared" si="152"/>
        <v>0.2</v>
      </c>
      <c r="M301" s="161" t="s">
        <v>555</v>
      </c>
      <c r="N301" s="167">
        <v>43846</v>
      </c>
      <c r="O301" s="1"/>
      <c r="P301" s="1"/>
      <c r="Q301" s="1"/>
      <c r="R301" s="6" t="s">
        <v>742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148</v>
      </c>
      <c r="B302" s="190">
        <v>43752</v>
      </c>
      <c r="C302" s="190"/>
      <c r="D302" s="191" t="s">
        <v>766</v>
      </c>
      <c r="E302" s="192" t="s">
        <v>585</v>
      </c>
      <c r="F302" s="192">
        <v>930</v>
      </c>
      <c r="G302" s="192"/>
      <c r="H302" s="192">
        <v>1165</v>
      </c>
      <c r="I302" s="194">
        <v>1200</v>
      </c>
      <c r="J302" s="164" t="s">
        <v>767</v>
      </c>
      <c r="K302" s="165">
        <f t="shared" si="151"/>
        <v>235</v>
      </c>
      <c r="L302" s="166">
        <f t="shared" si="152"/>
        <v>0.25268817204301075</v>
      </c>
      <c r="M302" s="161" t="s">
        <v>555</v>
      </c>
      <c r="N302" s="167">
        <v>43847</v>
      </c>
      <c r="O302" s="1"/>
      <c r="P302" s="1"/>
      <c r="Q302" s="1"/>
      <c r="R302" s="6" t="s">
        <v>746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9">
        <v>149</v>
      </c>
      <c r="B303" s="190">
        <v>43753</v>
      </c>
      <c r="C303" s="190"/>
      <c r="D303" s="191" t="s">
        <v>768</v>
      </c>
      <c r="E303" s="192" t="s">
        <v>585</v>
      </c>
      <c r="F303" s="162">
        <v>111</v>
      </c>
      <c r="G303" s="192"/>
      <c r="H303" s="192">
        <v>141</v>
      </c>
      <c r="I303" s="194">
        <v>141</v>
      </c>
      <c r="J303" s="164" t="s">
        <v>570</v>
      </c>
      <c r="K303" s="165">
        <f t="shared" si="151"/>
        <v>30</v>
      </c>
      <c r="L303" s="166">
        <f t="shared" si="152"/>
        <v>0.27027027027027029</v>
      </c>
      <c r="M303" s="161" t="s">
        <v>555</v>
      </c>
      <c r="N303" s="167">
        <v>44328</v>
      </c>
      <c r="O303" s="1"/>
      <c r="P303" s="1"/>
      <c r="Q303" s="1"/>
      <c r="R303" s="6" t="s">
        <v>746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150</v>
      </c>
      <c r="B304" s="190">
        <v>43753</v>
      </c>
      <c r="C304" s="190"/>
      <c r="D304" s="191" t="s">
        <v>769</v>
      </c>
      <c r="E304" s="192" t="s">
        <v>585</v>
      </c>
      <c r="F304" s="162">
        <v>296</v>
      </c>
      <c r="G304" s="192"/>
      <c r="H304" s="192">
        <v>370</v>
      </c>
      <c r="I304" s="194">
        <v>370</v>
      </c>
      <c r="J304" s="164" t="s">
        <v>643</v>
      </c>
      <c r="K304" s="165">
        <f t="shared" si="151"/>
        <v>74</v>
      </c>
      <c r="L304" s="166">
        <f t="shared" si="152"/>
        <v>0.25</v>
      </c>
      <c r="M304" s="161" t="s">
        <v>555</v>
      </c>
      <c r="N304" s="167">
        <v>43853</v>
      </c>
      <c r="O304" s="1"/>
      <c r="P304" s="1"/>
      <c r="Q304" s="1"/>
      <c r="R304" s="6" t="s">
        <v>746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89">
        <v>151</v>
      </c>
      <c r="B305" s="190">
        <v>43754</v>
      </c>
      <c r="C305" s="190"/>
      <c r="D305" s="191" t="s">
        <v>770</v>
      </c>
      <c r="E305" s="192" t="s">
        <v>585</v>
      </c>
      <c r="F305" s="162">
        <v>300</v>
      </c>
      <c r="G305" s="192"/>
      <c r="H305" s="192">
        <v>382.5</v>
      </c>
      <c r="I305" s="194">
        <v>344</v>
      </c>
      <c r="J305" s="164" t="s">
        <v>819</v>
      </c>
      <c r="K305" s="165">
        <f t="shared" si="151"/>
        <v>82.5</v>
      </c>
      <c r="L305" s="166">
        <f t="shared" si="152"/>
        <v>0.27500000000000002</v>
      </c>
      <c r="M305" s="161" t="s">
        <v>555</v>
      </c>
      <c r="N305" s="167">
        <v>44238</v>
      </c>
      <c r="O305" s="1"/>
      <c r="P305" s="1"/>
      <c r="Q305" s="1"/>
      <c r="R305" s="6" t="s">
        <v>746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9">
        <v>152</v>
      </c>
      <c r="B306" s="190">
        <v>43832</v>
      </c>
      <c r="C306" s="190"/>
      <c r="D306" s="191" t="s">
        <v>771</v>
      </c>
      <c r="E306" s="192" t="s">
        <v>585</v>
      </c>
      <c r="F306" s="162">
        <v>495</v>
      </c>
      <c r="G306" s="192"/>
      <c r="H306" s="192">
        <v>595</v>
      </c>
      <c r="I306" s="194">
        <v>590</v>
      </c>
      <c r="J306" s="164" t="s">
        <v>818</v>
      </c>
      <c r="K306" s="165">
        <f t="shared" si="151"/>
        <v>100</v>
      </c>
      <c r="L306" s="166">
        <f t="shared" si="152"/>
        <v>0.20202020202020202</v>
      </c>
      <c r="M306" s="161" t="s">
        <v>555</v>
      </c>
      <c r="N306" s="167">
        <v>44589</v>
      </c>
      <c r="O306" s="1"/>
      <c r="P306" s="1"/>
      <c r="Q306" s="1"/>
      <c r="R306" s="6" t="s">
        <v>746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89">
        <v>153</v>
      </c>
      <c r="B307" s="190">
        <v>43966</v>
      </c>
      <c r="C307" s="190"/>
      <c r="D307" s="191" t="s">
        <v>71</v>
      </c>
      <c r="E307" s="192" t="s">
        <v>585</v>
      </c>
      <c r="F307" s="162">
        <v>67.5</v>
      </c>
      <c r="G307" s="192"/>
      <c r="H307" s="192">
        <v>86</v>
      </c>
      <c r="I307" s="194">
        <v>86</v>
      </c>
      <c r="J307" s="164" t="s">
        <v>772</v>
      </c>
      <c r="K307" s="165">
        <f t="shared" ref="K307:K314" si="153">H307-F307</f>
        <v>18.5</v>
      </c>
      <c r="L307" s="166">
        <f t="shared" ref="L307:L314" si="154">K307/F307</f>
        <v>0.27407407407407408</v>
      </c>
      <c r="M307" s="161" t="s">
        <v>555</v>
      </c>
      <c r="N307" s="167">
        <v>44008</v>
      </c>
      <c r="O307" s="1"/>
      <c r="P307" s="1"/>
      <c r="Q307" s="1"/>
      <c r="R307" s="6" t="s">
        <v>746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89">
        <v>154</v>
      </c>
      <c r="B308" s="190">
        <v>44035</v>
      </c>
      <c r="C308" s="190"/>
      <c r="D308" s="191" t="s">
        <v>456</v>
      </c>
      <c r="E308" s="192" t="s">
        <v>585</v>
      </c>
      <c r="F308" s="162">
        <v>231</v>
      </c>
      <c r="G308" s="192"/>
      <c r="H308" s="192">
        <v>281</v>
      </c>
      <c r="I308" s="194">
        <v>281</v>
      </c>
      <c r="J308" s="164" t="s">
        <v>643</v>
      </c>
      <c r="K308" s="165">
        <f t="shared" si="153"/>
        <v>50</v>
      </c>
      <c r="L308" s="166">
        <f t="shared" si="154"/>
        <v>0.21645021645021645</v>
      </c>
      <c r="M308" s="161" t="s">
        <v>555</v>
      </c>
      <c r="N308" s="167">
        <v>44358</v>
      </c>
      <c r="O308" s="1"/>
      <c r="P308" s="1"/>
      <c r="Q308" s="1"/>
      <c r="R308" s="6" t="s">
        <v>746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89">
        <v>155</v>
      </c>
      <c r="B309" s="190">
        <v>44092</v>
      </c>
      <c r="C309" s="190"/>
      <c r="D309" s="191" t="s">
        <v>394</v>
      </c>
      <c r="E309" s="192" t="s">
        <v>585</v>
      </c>
      <c r="F309" s="192">
        <v>206</v>
      </c>
      <c r="G309" s="192"/>
      <c r="H309" s="192">
        <v>248</v>
      </c>
      <c r="I309" s="194">
        <v>248</v>
      </c>
      <c r="J309" s="164" t="s">
        <v>643</v>
      </c>
      <c r="K309" s="165">
        <f t="shared" si="153"/>
        <v>42</v>
      </c>
      <c r="L309" s="166">
        <f t="shared" si="154"/>
        <v>0.20388349514563106</v>
      </c>
      <c r="M309" s="161" t="s">
        <v>555</v>
      </c>
      <c r="N309" s="167">
        <v>44214</v>
      </c>
      <c r="O309" s="1"/>
      <c r="P309" s="1"/>
      <c r="Q309" s="1"/>
      <c r="R309" s="6" t="s">
        <v>746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89">
        <v>156</v>
      </c>
      <c r="B310" s="190">
        <v>44140</v>
      </c>
      <c r="C310" s="190"/>
      <c r="D310" s="191" t="s">
        <v>394</v>
      </c>
      <c r="E310" s="192" t="s">
        <v>585</v>
      </c>
      <c r="F310" s="192">
        <v>182.5</v>
      </c>
      <c r="G310" s="192"/>
      <c r="H310" s="192">
        <v>248</v>
      </c>
      <c r="I310" s="194">
        <v>248</v>
      </c>
      <c r="J310" s="164" t="s">
        <v>643</v>
      </c>
      <c r="K310" s="165">
        <f t="shared" si="153"/>
        <v>65.5</v>
      </c>
      <c r="L310" s="166">
        <f t="shared" si="154"/>
        <v>0.35890410958904112</v>
      </c>
      <c r="M310" s="161" t="s">
        <v>555</v>
      </c>
      <c r="N310" s="167">
        <v>44214</v>
      </c>
      <c r="O310" s="1"/>
      <c r="P310" s="1"/>
      <c r="Q310" s="1"/>
      <c r="R310" s="6" t="s">
        <v>746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89">
        <v>157</v>
      </c>
      <c r="B311" s="190">
        <v>44140</v>
      </c>
      <c r="C311" s="190"/>
      <c r="D311" s="191" t="s">
        <v>318</v>
      </c>
      <c r="E311" s="192" t="s">
        <v>585</v>
      </c>
      <c r="F311" s="192">
        <v>247.5</v>
      </c>
      <c r="G311" s="192"/>
      <c r="H311" s="192">
        <v>320</v>
      </c>
      <c r="I311" s="194">
        <v>320</v>
      </c>
      <c r="J311" s="164" t="s">
        <v>643</v>
      </c>
      <c r="K311" s="165">
        <f t="shared" si="153"/>
        <v>72.5</v>
      </c>
      <c r="L311" s="166">
        <f t="shared" si="154"/>
        <v>0.29292929292929293</v>
      </c>
      <c r="M311" s="161" t="s">
        <v>555</v>
      </c>
      <c r="N311" s="167">
        <v>44323</v>
      </c>
      <c r="O311" s="1"/>
      <c r="P311" s="1"/>
      <c r="Q311" s="1"/>
      <c r="R311" s="6" t="s">
        <v>746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89">
        <v>158</v>
      </c>
      <c r="B312" s="190">
        <v>44140</v>
      </c>
      <c r="C312" s="190"/>
      <c r="D312" s="191" t="s">
        <v>270</v>
      </c>
      <c r="E312" s="192" t="s">
        <v>585</v>
      </c>
      <c r="F312" s="162">
        <v>925</v>
      </c>
      <c r="G312" s="192"/>
      <c r="H312" s="192">
        <v>1095</v>
      </c>
      <c r="I312" s="194">
        <v>1093</v>
      </c>
      <c r="J312" s="164" t="s">
        <v>773</v>
      </c>
      <c r="K312" s="165">
        <f t="shared" si="153"/>
        <v>170</v>
      </c>
      <c r="L312" s="166">
        <f t="shared" si="154"/>
        <v>0.18378378378378379</v>
      </c>
      <c r="M312" s="161" t="s">
        <v>555</v>
      </c>
      <c r="N312" s="167">
        <v>44201</v>
      </c>
      <c r="O312" s="1"/>
      <c r="P312" s="1"/>
      <c r="Q312" s="1"/>
      <c r="R312" s="6" t="s">
        <v>746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89">
        <v>159</v>
      </c>
      <c r="B313" s="190">
        <v>44140</v>
      </c>
      <c r="C313" s="190"/>
      <c r="D313" s="191" t="s">
        <v>334</v>
      </c>
      <c r="E313" s="192" t="s">
        <v>585</v>
      </c>
      <c r="F313" s="162">
        <v>332.5</v>
      </c>
      <c r="G313" s="192"/>
      <c r="H313" s="192">
        <v>393</v>
      </c>
      <c r="I313" s="194">
        <v>406</v>
      </c>
      <c r="J313" s="164" t="s">
        <v>774</v>
      </c>
      <c r="K313" s="165">
        <f t="shared" si="153"/>
        <v>60.5</v>
      </c>
      <c r="L313" s="166">
        <f t="shared" si="154"/>
        <v>0.18195488721804512</v>
      </c>
      <c r="M313" s="161" t="s">
        <v>555</v>
      </c>
      <c r="N313" s="167">
        <v>44256</v>
      </c>
      <c r="O313" s="1"/>
      <c r="P313" s="1"/>
      <c r="Q313" s="1"/>
      <c r="R313" s="6" t="s">
        <v>746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89">
        <v>160</v>
      </c>
      <c r="B314" s="190">
        <v>44141</v>
      </c>
      <c r="C314" s="190"/>
      <c r="D314" s="191" t="s">
        <v>456</v>
      </c>
      <c r="E314" s="192" t="s">
        <v>585</v>
      </c>
      <c r="F314" s="162">
        <v>231</v>
      </c>
      <c r="G314" s="192"/>
      <c r="H314" s="192">
        <v>281</v>
      </c>
      <c r="I314" s="194">
        <v>281</v>
      </c>
      <c r="J314" s="164" t="s">
        <v>643</v>
      </c>
      <c r="K314" s="165">
        <f t="shared" si="153"/>
        <v>50</v>
      </c>
      <c r="L314" s="166">
        <f t="shared" si="154"/>
        <v>0.21645021645021645</v>
      </c>
      <c r="M314" s="161" t="s">
        <v>555</v>
      </c>
      <c r="N314" s="167">
        <v>44358</v>
      </c>
      <c r="O314" s="1"/>
      <c r="P314" s="1"/>
      <c r="Q314" s="1"/>
      <c r="R314" s="6" t="s">
        <v>746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15">
        <v>161</v>
      </c>
      <c r="B315" s="208">
        <v>44187</v>
      </c>
      <c r="C315" s="208"/>
      <c r="D315" s="209" t="s">
        <v>431</v>
      </c>
      <c r="E315" s="53" t="s">
        <v>585</v>
      </c>
      <c r="F315" s="210" t="s">
        <v>775</v>
      </c>
      <c r="G315" s="53"/>
      <c r="H315" s="53"/>
      <c r="I315" s="211">
        <v>239</v>
      </c>
      <c r="J315" s="207" t="s">
        <v>558</v>
      </c>
      <c r="K315" s="207"/>
      <c r="L315" s="212"/>
      <c r="M315" s="213"/>
      <c r="N315" s="214"/>
      <c r="O315" s="1"/>
      <c r="P315" s="1"/>
      <c r="Q315" s="1"/>
      <c r="R315" s="6" t="s">
        <v>746</v>
      </c>
    </row>
    <row r="316" spans="1:26" ht="12.75" customHeight="1">
      <c r="A316" s="189">
        <v>162</v>
      </c>
      <c r="B316" s="190">
        <v>44258</v>
      </c>
      <c r="C316" s="190"/>
      <c r="D316" s="191" t="s">
        <v>771</v>
      </c>
      <c r="E316" s="192" t="s">
        <v>585</v>
      </c>
      <c r="F316" s="162">
        <v>495</v>
      </c>
      <c r="G316" s="192"/>
      <c r="H316" s="192">
        <v>595</v>
      </c>
      <c r="I316" s="194">
        <v>590</v>
      </c>
      <c r="J316" s="164" t="s">
        <v>818</v>
      </c>
      <c r="K316" s="165">
        <f>H316-F316</f>
        <v>100</v>
      </c>
      <c r="L316" s="166">
        <f>K316/F316</f>
        <v>0.20202020202020202</v>
      </c>
      <c r="M316" s="161" t="s">
        <v>555</v>
      </c>
      <c r="N316" s="167">
        <v>44589</v>
      </c>
      <c r="O316" s="1"/>
      <c r="P316" s="1"/>
      <c r="R316" s="6" t="s">
        <v>746</v>
      </c>
    </row>
    <row r="317" spans="1:26" ht="12.75" customHeight="1">
      <c r="A317" s="189">
        <v>163</v>
      </c>
      <c r="B317" s="190">
        <v>44274</v>
      </c>
      <c r="C317" s="190"/>
      <c r="D317" s="191" t="s">
        <v>334</v>
      </c>
      <c r="E317" s="192" t="s">
        <v>585</v>
      </c>
      <c r="F317" s="162">
        <v>355</v>
      </c>
      <c r="G317" s="192"/>
      <c r="H317" s="192">
        <v>422.5</v>
      </c>
      <c r="I317" s="194">
        <v>420</v>
      </c>
      <c r="J317" s="164" t="s">
        <v>776</v>
      </c>
      <c r="K317" s="165">
        <f>H317-F317</f>
        <v>67.5</v>
      </c>
      <c r="L317" s="166">
        <f>K317/F317</f>
        <v>0.19014084507042253</v>
      </c>
      <c r="M317" s="161" t="s">
        <v>555</v>
      </c>
      <c r="N317" s="167">
        <v>44361</v>
      </c>
      <c r="O317" s="1"/>
      <c r="R317" s="216" t="s">
        <v>746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89">
        <v>164</v>
      </c>
      <c r="B318" s="190">
        <v>44295</v>
      </c>
      <c r="C318" s="190"/>
      <c r="D318" s="191" t="s">
        <v>777</v>
      </c>
      <c r="E318" s="192" t="s">
        <v>585</v>
      </c>
      <c r="F318" s="162">
        <v>555</v>
      </c>
      <c r="G318" s="192"/>
      <c r="H318" s="192">
        <v>663</v>
      </c>
      <c r="I318" s="194">
        <v>663</v>
      </c>
      <c r="J318" s="164" t="s">
        <v>778</v>
      </c>
      <c r="K318" s="165">
        <f>H318-F318</f>
        <v>108</v>
      </c>
      <c r="L318" s="166">
        <f>K318/F318</f>
        <v>0.19459459459459461</v>
      </c>
      <c r="M318" s="161" t="s">
        <v>555</v>
      </c>
      <c r="N318" s="167">
        <v>44321</v>
      </c>
      <c r="O318" s="1"/>
      <c r="P318" s="1"/>
      <c r="Q318" s="1"/>
      <c r="R318" s="216" t="s">
        <v>746</v>
      </c>
    </row>
    <row r="319" spans="1:26" ht="12.75" customHeight="1">
      <c r="A319" s="189">
        <v>165</v>
      </c>
      <c r="B319" s="190">
        <v>44308</v>
      </c>
      <c r="C319" s="190"/>
      <c r="D319" s="191" t="s">
        <v>364</v>
      </c>
      <c r="E319" s="192" t="s">
        <v>585</v>
      </c>
      <c r="F319" s="162">
        <v>126.5</v>
      </c>
      <c r="G319" s="192"/>
      <c r="H319" s="192">
        <v>155</v>
      </c>
      <c r="I319" s="194">
        <v>155</v>
      </c>
      <c r="J319" s="164" t="s">
        <v>643</v>
      </c>
      <c r="K319" s="165">
        <f>H319-F319</f>
        <v>28.5</v>
      </c>
      <c r="L319" s="166">
        <f>K319/F319</f>
        <v>0.22529644268774704</v>
      </c>
      <c r="M319" s="161" t="s">
        <v>555</v>
      </c>
      <c r="N319" s="167">
        <v>44362</v>
      </c>
      <c r="O319" s="1"/>
      <c r="R319" s="216" t="s">
        <v>746</v>
      </c>
    </row>
    <row r="320" spans="1:26" ht="12.75" customHeight="1">
      <c r="A320" s="246">
        <v>166</v>
      </c>
      <c r="B320" s="247">
        <v>44368</v>
      </c>
      <c r="C320" s="247"/>
      <c r="D320" s="248" t="s">
        <v>382</v>
      </c>
      <c r="E320" s="249" t="s">
        <v>585</v>
      </c>
      <c r="F320" s="250">
        <v>287.5</v>
      </c>
      <c r="G320" s="249"/>
      <c r="H320" s="249">
        <v>245</v>
      </c>
      <c r="I320" s="251">
        <v>344</v>
      </c>
      <c r="J320" s="174" t="s">
        <v>813</v>
      </c>
      <c r="K320" s="175">
        <f>H320-F320</f>
        <v>-42.5</v>
      </c>
      <c r="L320" s="176">
        <f>K320/F320</f>
        <v>-0.14782608695652175</v>
      </c>
      <c r="M320" s="172" t="s">
        <v>567</v>
      </c>
      <c r="N320" s="169">
        <v>44508</v>
      </c>
      <c r="O320" s="1"/>
      <c r="R320" s="216" t="s">
        <v>746</v>
      </c>
    </row>
    <row r="321" spans="1:18" ht="12.75" customHeight="1">
      <c r="A321" s="215">
        <v>167</v>
      </c>
      <c r="B321" s="208">
        <v>44368</v>
      </c>
      <c r="C321" s="208"/>
      <c r="D321" s="209" t="s">
        <v>456</v>
      </c>
      <c r="E321" s="53" t="s">
        <v>585</v>
      </c>
      <c r="F321" s="210" t="s">
        <v>779</v>
      </c>
      <c r="G321" s="53"/>
      <c r="H321" s="53"/>
      <c r="I321" s="211">
        <v>320</v>
      </c>
      <c r="J321" s="207" t="s">
        <v>558</v>
      </c>
      <c r="K321" s="215"/>
      <c r="L321" s="208"/>
      <c r="M321" s="208"/>
      <c r="N321" s="209"/>
      <c r="O321" s="41"/>
      <c r="R321" s="216" t="s">
        <v>746</v>
      </c>
    </row>
    <row r="322" spans="1:18" ht="12.75" customHeight="1">
      <c r="A322" s="189">
        <v>168</v>
      </c>
      <c r="B322" s="190">
        <v>44406</v>
      </c>
      <c r="C322" s="190"/>
      <c r="D322" s="191" t="s">
        <v>364</v>
      </c>
      <c r="E322" s="192" t="s">
        <v>585</v>
      </c>
      <c r="F322" s="162">
        <v>162.5</v>
      </c>
      <c r="G322" s="192"/>
      <c r="H322" s="192">
        <v>200</v>
      </c>
      <c r="I322" s="194">
        <v>200</v>
      </c>
      <c r="J322" s="164" t="s">
        <v>643</v>
      </c>
      <c r="K322" s="165">
        <f>H322-F322</f>
        <v>37.5</v>
      </c>
      <c r="L322" s="166">
        <f>K322/F322</f>
        <v>0.23076923076923078</v>
      </c>
      <c r="M322" s="161" t="s">
        <v>555</v>
      </c>
      <c r="N322" s="167">
        <v>44571</v>
      </c>
      <c r="O322" s="1"/>
      <c r="R322" s="216" t="s">
        <v>746</v>
      </c>
    </row>
    <row r="323" spans="1:18" ht="12.75" customHeight="1">
      <c r="A323" s="189">
        <v>169</v>
      </c>
      <c r="B323" s="190">
        <v>44462</v>
      </c>
      <c r="C323" s="190"/>
      <c r="D323" s="191" t="s">
        <v>784</v>
      </c>
      <c r="E323" s="192" t="s">
        <v>585</v>
      </c>
      <c r="F323" s="162">
        <v>1235</v>
      </c>
      <c r="G323" s="192"/>
      <c r="H323" s="192">
        <v>1505</v>
      </c>
      <c r="I323" s="194">
        <v>1500</v>
      </c>
      <c r="J323" s="164" t="s">
        <v>643</v>
      </c>
      <c r="K323" s="165">
        <f>H323-F323</f>
        <v>270</v>
      </c>
      <c r="L323" s="166">
        <f>K323/F323</f>
        <v>0.21862348178137653</v>
      </c>
      <c r="M323" s="161" t="s">
        <v>555</v>
      </c>
      <c r="N323" s="167">
        <v>44564</v>
      </c>
      <c r="O323" s="1"/>
      <c r="R323" s="216" t="s">
        <v>746</v>
      </c>
    </row>
    <row r="324" spans="1:18" ht="12.75" customHeight="1">
      <c r="A324" s="230">
        <v>170</v>
      </c>
      <c r="B324" s="231">
        <v>44480</v>
      </c>
      <c r="C324" s="231"/>
      <c r="D324" s="232" t="s">
        <v>786</v>
      </c>
      <c r="E324" s="233" t="s">
        <v>585</v>
      </c>
      <c r="F324" s="234" t="s">
        <v>790</v>
      </c>
      <c r="G324" s="233"/>
      <c r="H324" s="233"/>
      <c r="I324" s="233">
        <v>145</v>
      </c>
      <c r="J324" s="235" t="s">
        <v>558</v>
      </c>
      <c r="K324" s="230"/>
      <c r="L324" s="231"/>
      <c r="M324" s="231"/>
      <c r="N324" s="232"/>
      <c r="O324" s="41"/>
      <c r="R324" s="216" t="s">
        <v>746</v>
      </c>
    </row>
    <row r="325" spans="1:18" ht="12.75" customHeight="1">
      <c r="A325" s="236">
        <v>171</v>
      </c>
      <c r="B325" s="237">
        <v>44481</v>
      </c>
      <c r="C325" s="237"/>
      <c r="D325" s="238" t="s">
        <v>259</v>
      </c>
      <c r="E325" s="239" t="s">
        <v>585</v>
      </c>
      <c r="F325" s="240" t="s">
        <v>788</v>
      </c>
      <c r="G325" s="239"/>
      <c r="H325" s="239"/>
      <c r="I325" s="239">
        <v>380</v>
      </c>
      <c r="J325" s="241" t="s">
        <v>558</v>
      </c>
      <c r="K325" s="236"/>
      <c r="L325" s="237"/>
      <c r="M325" s="237"/>
      <c r="N325" s="238"/>
      <c r="O325" s="41"/>
      <c r="R325" s="216" t="s">
        <v>746</v>
      </c>
    </row>
    <row r="326" spans="1:18" ht="12.75" customHeight="1">
      <c r="A326" s="236">
        <v>172</v>
      </c>
      <c r="B326" s="237">
        <v>44481</v>
      </c>
      <c r="C326" s="237"/>
      <c r="D326" s="238" t="s">
        <v>389</v>
      </c>
      <c r="E326" s="239" t="s">
        <v>585</v>
      </c>
      <c r="F326" s="240" t="s">
        <v>789</v>
      </c>
      <c r="G326" s="239"/>
      <c r="H326" s="239"/>
      <c r="I326" s="239">
        <v>56</v>
      </c>
      <c r="J326" s="241" t="s">
        <v>558</v>
      </c>
      <c r="K326" s="236"/>
      <c r="L326" s="237"/>
      <c r="M326" s="237"/>
      <c r="N326" s="238"/>
      <c r="O326" s="41"/>
      <c r="R326" s="216"/>
    </row>
    <row r="327" spans="1:18" ht="12.75" customHeight="1">
      <c r="A327" s="189">
        <v>173</v>
      </c>
      <c r="B327" s="190">
        <v>44551</v>
      </c>
      <c r="C327" s="190"/>
      <c r="D327" s="191" t="s">
        <v>118</v>
      </c>
      <c r="E327" s="192" t="s">
        <v>585</v>
      </c>
      <c r="F327" s="162">
        <v>2300</v>
      </c>
      <c r="G327" s="192"/>
      <c r="H327" s="192">
        <f>(2820+2200)/2</f>
        <v>2510</v>
      </c>
      <c r="I327" s="194">
        <v>3000</v>
      </c>
      <c r="J327" s="164" t="s">
        <v>828</v>
      </c>
      <c r="K327" s="165">
        <f>H327-F327</f>
        <v>210</v>
      </c>
      <c r="L327" s="166">
        <f>K327/F327</f>
        <v>9.1304347826086957E-2</v>
      </c>
      <c r="M327" s="161" t="s">
        <v>555</v>
      </c>
      <c r="N327" s="167">
        <v>44649</v>
      </c>
      <c r="O327" s="1"/>
      <c r="R327" s="216"/>
    </row>
    <row r="328" spans="1:18" ht="12.75" customHeight="1">
      <c r="A328" s="242">
        <v>174</v>
      </c>
      <c r="B328" s="237">
        <v>44606</v>
      </c>
      <c r="C328" s="242"/>
      <c r="D328" s="242" t="s">
        <v>410</v>
      </c>
      <c r="E328" s="239" t="s">
        <v>585</v>
      </c>
      <c r="F328" s="239" t="s">
        <v>821</v>
      </c>
      <c r="G328" s="239"/>
      <c r="H328" s="239"/>
      <c r="I328" s="239">
        <v>764</v>
      </c>
      <c r="J328" s="239" t="s">
        <v>558</v>
      </c>
      <c r="K328" s="239"/>
      <c r="L328" s="239"/>
      <c r="M328" s="239"/>
      <c r="N328" s="242"/>
      <c r="O328" s="41"/>
      <c r="R328" s="216"/>
    </row>
    <row r="329" spans="1:18" ht="12.75" customHeight="1">
      <c r="A329" s="242">
        <v>175</v>
      </c>
      <c r="B329" s="237">
        <v>44613</v>
      </c>
      <c r="C329" s="242"/>
      <c r="D329" s="242" t="s">
        <v>784</v>
      </c>
      <c r="E329" s="239" t="s">
        <v>585</v>
      </c>
      <c r="F329" s="239" t="s">
        <v>822</v>
      </c>
      <c r="G329" s="239"/>
      <c r="H329" s="239"/>
      <c r="I329" s="239">
        <v>1510</v>
      </c>
      <c r="J329" s="239" t="s">
        <v>558</v>
      </c>
      <c r="K329" s="239"/>
      <c r="L329" s="239"/>
      <c r="M329" s="239"/>
      <c r="N329" s="242"/>
      <c r="O329" s="41"/>
      <c r="R329" s="216"/>
    </row>
    <row r="330" spans="1:18" ht="12.75" customHeight="1">
      <c r="A330">
        <v>176</v>
      </c>
      <c r="B330" s="237">
        <v>44670</v>
      </c>
      <c r="C330" s="237"/>
      <c r="D330" s="242" t="s">
        <v>519</v>
      </c>
      <c r="E330" s="288" t="s">
        <v>585</v>
      </c>
      <c r="F330" s="239" t="s">
        <v>830</v>
      </c>
      <c r="G330" s="239"/>
      <c r="H330" s="239"/>
      <c r="I330" s="239">
        <v>553</v>
      </c>
      <c r="J330" s="239" t="s">
        <v>558</v>
      </c>
      <c r="K330" s="239"/>
      <c r="L330" s="239"/>
      <c r="M330" s="239"/>
      <c r="N330" s="239"/>
      <c r="O330" s="41"/>
      <c r="R330" s="216"/>
    </row>
    <row r="331" spans="1:18" ht="12.75" customHeight="1">
      <c r="A331" s="189">
        <v>177</v>
      </c>
      <c r="B331" s="190">
        <v>44746</v>
      </c>
      <c r="C331" s="190"/>
      <c r="D331" s="191" t="s">
        <v>869</v>
      </c>
      <c r="E331" s="192" t="s">
        <v>585</v>
      </c>
      <c r="F331" s="162">
        <v>207.5</v>
      </c>
      <c r="G331" s="192"/>
      <c r="H331" s="192">
        <v>254</v>
      </c>
      <c r="I331" s="194">
        <v>254</v>
      </c>
      <c r="J331" s="164" t="s">
        <v>643</v>
      </c>
      <c r="K331" s="165">
        <f>H331-F331</f>
        <v>46.5</v>
      </c>
      <c r="L331" s="166">
        <f>K331/F331</f>
        <v>0.22409638554216868</v>
      </c>
      <c r="M331" s="161" t="s">
        <v>555</v>
      </c>
      <c r="N331" s="167">
        <v>44792</v>
      </c>
      <c r="O331" s="1"/>
      <c r="R331" s="216"/>
    </row>
    <row r="332" spans="1:18" ht="12.75" customHeight="1">
      <c r="A332" s="215">
        <v>178</v>
      </c>
      <c r="B332" s="237">
        <v>44775</v>
      </c>
      <c r="D332" s="333" t="s">
        <v>458</v>
      </c>
      <c r="E332" s="332" t="s">
        <v>585</v>
      </c>
      <c r="F332" s="239" t="s">
        <v>903</v>
      </c>
      <c r="G332" s="239"/>
      <c r="H332" s="239"/>
      <c r="I332" s="239">
        <v>38</v>
      </c>
      <c r="J332" s="239" t="s">
        <v>558</v>
      </c>
      <c r="K332" s="239"/>
      <c r="L332" s="239"/>
      <c r="M332" s="239"/>
      <c r="N332" s="239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B334" s="217" t="s">
        <v>780</v>
      </c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A341" s="218"/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A342" s="218"/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A343" s="53"/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</sheetData>
  <autoFilter ref="R1:R339"/>
  <mergeCells count="16">
    <mergeCell ref="O121:O122"/>
    <mergeCell ref="P121:P122"/>
    <mergeCell ref="N61:N62"/>
    <mergeCell ref="O61:O62"/>
    <mergeCell ref="P61:P62"/>
    <mergeCell ref="A121:A122"/>
    <mergeCell ref="J121:J122"/>
    <mergeCell ref="I121:I122"/>
    <mergeCell ref="A61:A62"/>
    <mergeCell ref="N121:N122"/>
    <mergeCell ref="M61:M62"/>
    <mergeCell ref="B61:B62"/>
    <mergeCell ref="M121:M122"/>
    <mergeCell ref="G61:G62"/>
    <mergeCell ref="I61:I62"/>
    <mergeCell ref="J61:J62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60 K65 L35 K1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2022-08-29T02:38:02Z</dcterms:modified>
</cp:coreProperties>
</file>