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5" i="7"/>
  <c r="K129" l="1"/>
  <c r="M129" s="1"/>
  <c r="L113"/>
  <c r="L90"/>
  <c r="K90"/>
  <c r="L89"/>
  <c r="K89"/>
  <c r="K85"/>
  <c r="L27"/>
  <c r="K27"/>
  <c r="M27" s="1"/>
  <c r="L88"/>
  <c r="K88"/>
  <c r="K128"/>
  <c r="M128" s="1"/>
  <c r="L84"/>
  <c r="K84"/>
  <c r="M84" s="1"/>
  <c r="L87"/>
  <c r="K87"/>
  <c r="L86"/>
  <c r="K86"/>
  <c r="K127"/>
  <c r="M127" s="1"/>
  <c r="K125"/>
  <c r="M125" s="1"/>
  <c r="L39"/>
  <c r="K39"/>
  <c r="L83"/>
  <c r="K83"/>
  <c r="K126"/>
  <c r="M126" s="1"/>
  <c r="L74"/>
  <c r="K74"/>
  <c r="L82"/>
  <c r="K82"/>
  <c r="L81"/>
  <c r="K81"/>
  <c r="L80"/>
  <c r="K80"/>
  <c r="L79"/>
  <c r="K79"/>
  <c r="L78"/>
  <c r="K78"/>
  <c r="L75"/>
  <c r="K75"/>
  <c r="L77"/>
  <c r="K77"/>
  <c r="L76"/>
  <c r="K76"/>
  <c r="L110"/>
  <c r="K124"/>
  <c r="M124" s="1"/>
  <c r="L70"/>
  <c r="K70"/>
  <c r="L36"/>
  <c r="K36"/>
  <c r="L23"/>
  <c r="K23"/>
  <c r="L37"/>
  <c r="K37"/>
  <c r="L73"/>
  <c r="K73"/>
  <c r="L31"/>
  <c r="K31"/>
  <c r="L72"/>
  <c r="K72"/>
  <c r="L59"/>
  <c r="K59"/>
  <c r="L69"/>
  <c r="K69"/>
  <c r="L71"/>
  <c r="K71"/>
  <c r="L34"/>
  <c r="K34"/>
  <c r="L22"/>
  <c r="K22"/>
  <c r="L106"/>
  <c r="L68"/>
  <c r="K68"/>
  <c r="L67"/>
  <c r="K67"/>
  <c r="L66"/>
  <c r="K66"/>
  <c r="L65"/>
  <c r="K65"/>
  <c r="L35"/>
  <c r="K35"/>
  <c r="L26"/>
  <c r="K26"/>
  <c r="L32"/>
  <c r="K32"/>
  <c r="L102"/>
  <c r="L100"/>
  <c r="L64"/>
  <c r="L63"/>
  <c r="K64"/>
  <c r="L28"/>
  <c r="K28"/>
  <c r="L104"/>
  <c r="M89" l="1"/>
  <c r="M90"/>
  <c r="M88"/>
  <c r="M85"/>
  <c r="M86"/>
  <c r="M87"/>
  <c r="M83"/>
  <c r="M39"/>
  <c r="M70"/>
  <c r="M74"/>
  <c r="M82"/>
  <c r="M81"/>
  <c r="M78"/>
  <c r="M79"/>
  <c r="M75"/>
  <c r="M80"/>
  <c r="M36"/>
  <c r="M77"/>
  <c r="M76"/>
  <c r="M23"/>
  <c r="M37"/>
  <c r="M73"/>
  <c r="M31"/>
  <c r="M34"/>
  <c r="M72"/>
  <c r="M59"/>
  <c r="M69"/>
  <c r="M26"/>
  <c r="M71"/>
  <c r="M68"/>
  <c r="M22"/>
  <c r="M28"/>
  <c r="M67"/>
  <c r="M65"/>
  <c r="M66"/>
  <c r="M35"/>
  <c r="M32"/>
  <c r="M64"/>
  <c r="M100"/>
  <c r="M121"/>
  <c r="K63"/>
  <c r="L62"/>
  <c r="K62"/>
  <c r="L61"/>
  <c r="K61"/>
  <c r="L60"/>
  <c r="K60"/>
  <c r="L58"/>
  <c r="M58" s="1"/>
  <c r="L57"/>
  <c r="L56"/>
  <c r="L55"/>
  <c r="L54"/>
  <c r="L53"/>
  <c r="L52"/>
  <c r="L11"/>
  <c r="L12"/>
  <c r="L13"/>
  <c r="L14"/>
  <c r="L15"/>
  <c r="L16"/>
  <c r="L17"/>
  <c r="L18"/>
  <c r="L19"/>
  <c r="L20"/>
  <c r="L24"/>
  <c r="L25"/>
  <c r="L29"/>
  <c r="L30"/>
  <c r="L10"/>
  <c r="K57"/>
  <c r="K56"/>
  <c r="K123"/>
  <c r="M123" s="1"/>
  <c r="K30"/>
  <c r="K29"/>
  <c r="K120"/>
  <c r="M120" s="1"/>
  <c r="K54"/>
  <c r="K25"/>
  <c r="K24"/>
  <c r="K19"/>
  <c r="K53"/>
  <c r="K20"/>
  <c r="K17"/>
  <c r="K18"/>
  <c r="K15"/>
  <c r="K16"/>
  <c r="K11"/>
  <c r="K55"/>
  <c r="K14"/>
  <c r="K10"/>
  <c r="M19" l="1"/>
  <c r="M20"/>
  <c r="M30"/>
  <c r="M14"/>
  <c r="M16"/>
  <c r="M63"/>
  <c r="M25"/>
  <c r="M11"/>
  <c r="M15"/>
  <c r="M29"/>
  <c r="M24"/>
  <c r="M61"/>
  <c r="M18"/>
  <c r="M17"/>
  <c r="M54"/>
  <c r="M10"/>
  <c r="M62"/>
  <c r="M57"/>
  <c r="M60"/>
  <c r="M55"/>
  <c r="M56"/>
  <c r="M53"/>
  <c r="K52"/>
  <c r="M52" s="1"/>
  <c r="K13" l="1"/>
  <c r="M13" s="1"/>
  <c r="K12"/>
  <c r="M12" s="1"/>
  <c r="K296"/>
  <c r="L296" s="1"/>
  <c r="M7" l="1"/>
  <c r="F284" l="1"/>
  <c r="K285"/>
  <c r="L285" s="1"/>
  <c r="K276"/>
  <c r="L276" s="1"/>
  <c r="K279"/>
  <c r="L279" s="1"/>
  <c r="K287" l="1"/>
  <c r="L287" s="1"/>
  <c r="F278"/>
  <c r="F277"/>
  <c r="F275"/>
  <c r="K275" s="1"/>
  <c r="L275" s="1"/>
  <c r="F255"/>
  <c r="F207"/>
  <c r="K286" l="1"/>
  <c r="L286" s="1"/>
  <c r="K284"/>
  <c r="L284" s="1"/>
  <c r="K290"/>
  <c r="L290" s="1"/>
  <c r="K291"/>
  <c r="L291" s="1"/>
  <c r="K283"/>
  <c r="L283" s="1"/>
  <c r="K293"/>
  <c r="L293" s="1"/>
  <c r="K289"/>
  <c r="L289" s="1"/>
  <c r="K282" l="1"/>
  <c r="L282" s="1"/>
  <c r="K271"/>
  <c r="L271" s="1"/>
  <c r="K273"/>
  <c r="L273" s="1"/>
  <c r="K270"/>
  <c r="L270" s="1"/>
  <c r="K272"/>
  <c r="L272" s="1"/>
  <c r="K201"/>
  <c r="L201" s="1"/>
  <c r="K254"/>
  <c r="L254" s="1"/>
  <c r="K268"/>
  <c r="L268" s="1"/>
  <c r="K269"/>
  <c r="L269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7"/>
  <c r="L257" s="1"/>
  <c r="K256"/>
  <c r="L256" s="1"/>
  <c r="K255"/>
  <c r="L255" s="1"/>
  <c r="K251"/>
  <c r="L251" s="1"/>
  <c r="K250"/>
  <c r="L250" s="1"/>
  <c r="K249"/>
  <c r="L249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5"/>
  <c r="L225" s="1"/>
  <c r="K223"/>
  <c r="L223" s="1"/>
  <c r="K222"/>
  <c r="L222" s="1"/>
  <c r="K221"/>
  <c r="L221" s="1"/>
  <c r="K219"/>
  <c r="L219" s="1"/>
  <c r="K218"/>
  <c r="L218" s="1"/>
  <c r="K217"/>
  <c r="L217" s="1"/>
  <c r="K216"/>
  <c r="K215"/>
  <c r="L215" s="1"/>
  <c r="K214"/>
  <c r="L214" s="1"/>
  <c r="K212"/>
  <c r="L212" s="1"/>
  <c r="K211"/>
  <c r="L211" s="1"/>
  <c r="K210"/>
  <c r="L210" s="1"/>
  <c r="K209"/>
  <c r="L209" s="1"/>
  <c r="K208"/>
  <c r="L208" s="1"/>
  <c r="K207"/>
  <c r="L207" s="1"/>
  <c r="H206"/>
  <c r="K206" s="1"/>
  <c r="L206" s="1"/>
  <c r="K203"/>
  <c r="L203" s="1"/>
  <c r="K202"/>
  <c r="L202" s="1"/>
  <c r="K200"/>
  <c r="L200" s="1"/>
  <c r="K199"/>
  <c r="L199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H172"/>
  <c r="K172" s="1"/>
  <c r="L172" s="1"/>
  <c r="F171"/>
  <c r="K171" s="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D7" i="6"/>
  <c r="K6" i="4"/>
  <c r="K6" i="3"/>
  <c r="L6" i="2"/>
</calcChain>
</file>

<file path=xl/sharedStrings.xml><?xml version="1.0" encoding="utf-8"?>
<sst xmlns="http://schemas.openxmlformats.org/spreadsheetml/2006/main" count="7612" uniqueCount="3864">
  <si>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</si>
  <si>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</si>
  <si>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</si>
  <si>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</si>
  <si>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</si>
  <si>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</si>
  <si>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</si>
  <si>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</si>
  <si>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</si>
  <si>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</si>
  <si>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</si>
  <si>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</si>
  <si>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</si>
  <si>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</si>
  <si>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</si>
  <si>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</si>
  <si>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</si>
  <si>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</si>
  <si>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</si>
  <si>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</si>
  <si>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</si>
  <si>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</si>
  <si>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</si>
  <si>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</si>
  <si>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</si>
  <si>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</si>
  <si>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</si>
  <si>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</si>
  <si>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</si>
  <si>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</si>
  <si>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</si>
  <si>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</si>
  <si>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</si>
  <si>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</si>
  <si>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</si>
  <si>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</si>
  <si>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</si>
  <si>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</si>
  <si>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</si>
  <si>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</si>
  <si>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</si>
  <si>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</si>
  <si>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</si>
  <si>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</si>
  <si>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</si>
  <si>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</si>
  <si>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</si>
  <si>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</si>
  <si>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</si>
  <si>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</si>
  <si>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</si>
  <si>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</si>
  <si>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</si>
  <si>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</si>
  <si>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</si>
  <si>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</si>
  <si>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</si>
  <si>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</si>
  <si>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</si>
  <si>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</si>
  <si>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</si>
  <si>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</si>
  <si>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</si>
  <si>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</si>
  <si>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</si>
  <si>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</si>
  <si>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</si>
  <si>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</si>
  <si>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</si>
  <si>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</si>
  <si>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</si>
  <si>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</si>
  <si>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</si>
  <si>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</si>
  <si>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</si>
  <si>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</si>
  <si>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</si>
  <si>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</si>
  <si>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</si>
  <si>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</si>
  <si>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</si>
  <si>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</si>
  <si>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</si>
  <si>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</si>
  <si>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</si>
  <si>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</si>
  <si>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</si>
  <si>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</si>
  <si>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</si>
  <si>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</si>
  <si>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</si>
  <si>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</si>
  <si>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</si>
  <si>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</si>
  <si>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</si>
  <si>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</si>
  <si>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</si>
  <si>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</si>
  <si>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</si>
  <si>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</si>
  <si>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</si>
  <si>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</si>
  <si>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</si>
  <si>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</si>
  <si>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</si>
  <si>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</si>
  <si>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</si>
  <si>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</si>
  <si>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</si>
  <si>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</si>
  <si>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</si>
  <si>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</si>
  <si>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</si>
  <si>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</si>
  <si>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</si>
  <si>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</si>
  <si>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</si>
  <si>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</si>
  <si>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</si>
  <si>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</si>
  <si>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</si>
  <si>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</si>
  <si>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</si>
  <si>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</si>
  <si>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</si>
  <si>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</si>
  <si>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</si>
  <si>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</si>
  <si>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</si>
  <si>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</si>
  <si>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</si>
  <si>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</si>
  <si>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</si>
  <si>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</si>
  <si>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</si>
  <si>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</si>
  <si>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</si>
  <si>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</si>
  <si>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</si>
  <si>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</si>
  <si>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</si>
  <si>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</si>
  <si>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</si>
  <si>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</si>
  <si>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</si>
  <si>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</si>
  <si>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</si>
  <si>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</si>
  <si>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</si>
  <si>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</si>
  <si>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</si>
  <si>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</si>
  <si>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</si>
  <si>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</si>
  <si>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</si>
  <si>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</si>
  <si>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</si>
  <si>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</si>
  <si>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</si>
  <si>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</si>
  <si>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</si>
  <si>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</si>
  <si>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</si>
  <si>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</si>
  <si>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</si>
  <si>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</si>
  <si>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</si>
  <si>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</si>
  <si>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</si>
  <si>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</si>
  <si>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</si>
  <si>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</si>
  <si>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</si>
  <si>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</si>
  <si>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</si>
  <si>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</si>
  <si>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</si>
  <si>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</si>
  <si>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</si>
  <si>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</si>
  <si>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</si>
  <si>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</si>
  <si>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</si>
  <si>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</si>
  <si>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</si>
  <si>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</si>
  <si>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</si>
  <si>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</si>
  <si>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</si>
  <si>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</si>
  <si>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</si>
  <si>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</si>
  <si>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</si>
  <si>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</si>
  <si>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</si>
  <si>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</si>
  <si>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</si>
  <si>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</si>
  <si>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</si>
  <si>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</si>
  <si>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</si>
  <si>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</si>
  <si>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</si>
  <si>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</si>
  <si>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</si>
  <si>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</si>
  <si>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</si>
  <si>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</si>
  <si>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</si>
  <si>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</si>
  <si>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</si>
  <si>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</si>
  <si>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</si>
  <si>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</si>
  <si>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</si>
  <si>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</si>
  <si>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</si>
  <si>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</si>
  <si>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</si>
  <si>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</si>
  <si>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</si>
  <si>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</si>
  <si>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</si>
  <si>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</si>
  <si>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</si>
  <si>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</si>
  <si>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</si>
  <si>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</si>
  <si>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</si>
  <si>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</si>
  <si>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</si>
  <si>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</si>
  <si>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</si>
  <si>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</si>
  <si>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</si>
  <si>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</si>
  <si>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</si>
  <si>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</si>
  <si>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</si>
  <si>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</si>
  <si>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</si>
  <si>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</si>
  <si>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</si>
  <si>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</si>
  <si>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</si>
  <si>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</si>
  <si>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</si>
  <si>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</si>
  <si>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</si>
  <si>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</si>
  <si>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</si>
  <si>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</si>
  <si>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</si>
  <si>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</si>
  <si>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</si>
  <si>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</si>
  <si>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</si>
  <si>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</si>
  <si>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</si>
  <si>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</si>
  <si>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</si>
  <si>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</si>
  <si>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</si>
  <si>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</si>
  <si>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</si>
  <si>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</si>
  <si>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</si>
  <si>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</si>
  <si>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</si>
  <si>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</si>
  <si>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</si>
  <si>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</si>
  <si>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</si>
  <si>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</si>
  <si>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</si>
  <si>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</si>
  <si>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</si>
  <si>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</si>
  <si>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</si>
  <si>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</si>
  <si>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</si>
  <si>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</si>
  <si>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</si>
  <si>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</si>
  <si>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</si>
  <si>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</si>
  <si>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</si>
  <si>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</si>
  <si>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</si>
  <si>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</si>
  <si>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</si>
  <si>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</si>
  <si>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</si>
  <si>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</si>
  <si>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</si>
  <si>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</si>
  <si>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</si>
  <si>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</si>
  <si>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</si>
  <si>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</si>
  <si>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</si>
  <si>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</si>
  <si>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</si>
  <si>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</si>
  <si>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</si>
  <si>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</si>
  <si>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</si>
  <si>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</si>
  <si>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</si>
  <si>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</si>
  <si>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</si>
  <si>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</si>
  <si>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</si>
  <si>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</si>
  <si>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</si>
  <si>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</si>
  <si>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</si>
  <si>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</si>
  <si>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</si>
  <si>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</si>
  <si>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</si>
  <si>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</si>
  <si>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</si>
  <si>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</si>
  <si>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</si>
  <si>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</si>
  <si>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</si>
  <si>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</si>
  <si>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</si>
  <si>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</si>
  <si>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</si>
  <si>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</si>
  <si>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</si>
  <si>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</si>
  <si>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</si>
  <si>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</si>
  <si>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</si>
  <si>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</si>
  <si>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</si>
  <si>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</si>
  <si>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</si>
  <si>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</si>
  <si>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</si>
  <si>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</si>
  <si>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</si>
  <si>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</si>
  <si>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</si>
  <si>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</si>
  <si>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</si>
  <si>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</si>
  <si>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</si>
  <si>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</si>
  <si>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</si>
  <si>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</si>
  <si>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</si>
  <si>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</si>
  <si>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</si>
  <si>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</si>
  <si>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</si>
  <si>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</si>
  <si>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</si>
  <si>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</si>
  <si>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</si>
  <si>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</si>
  <si>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</si>
  <si>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</si>
  <si>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</si>
  <si>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</si>
  <si>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</si>
  <si>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</si>
  <si>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</si>
  <si>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</si>
  <si>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</si>
  <si>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</si>
  <si>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</si>
  <si>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</si>
  <si>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</si>
  <si>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</si>
  <si>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</si>
  <si>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</si>
  <si>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</si>
  <si>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</si>
  <si>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</si>
  <si>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</si>
  <si>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</si>
  <si>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</si>
  <si>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</si>
  <si>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</si>
  <si>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</si>
  <si>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</si>
  <si>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</si>
  <si>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</si>
  <si>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</si>
  <si>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</si>
  <si>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</si>
  <si>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</si>
  <si>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</si>
  <si>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</si>
  <si>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</si>
  <si>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</si>
  <si>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</si>
  <si>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</si>
  <si>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</si>
  <si>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</si>
  <si>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</si>
  <si>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</si>
  <si>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</si>
  <si>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</si>
  <si>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</si>
  <si>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</si>
  <si>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</si>
  <si>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</si>
  <si>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</si>
  <si>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</si>
  <si>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</si>
  <si>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</si>
  <si>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</si>
  <si>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</si>
  <si>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</si>
  <si>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</si>
  <si>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</si>
  <si>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</si>
  <si>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</si>
  <si>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</si>
  <si>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</si>
  <si>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</si>
  <si>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</si>
  <si>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</si>
  <si>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</si>
  <si>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</si>
  <si>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</si>
  <si>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</si>
  <si>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</si>
  <si>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</si>
  <si>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</si>
  <si>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</si>
  <si>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</si>
  <si>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</si>
  <si>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</si>
  <si>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</si>
  <si>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</si>
  <si>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</si>
  <si>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</si>
  <si>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</si>
  <si>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</si>
  <si>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</si>
  <si>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</si>
  <si>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</si>
  <si>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</si>
  <si>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</si>
  <si>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</si>
  <si>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</si>
  <si>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</si>
  <si>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</si>
  <si>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</si>
  <si>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</si>
  <si>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</si>
  <si>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</si>
  <si>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</si>
  <si>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</si>
  <si>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</si>
  <si>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</si>
  <si>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</si>
  <si>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</si>
  <si>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</si>
  <si>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</si>
  <si>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</si>
  <si>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</si>
  <si>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</si>
  <si>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</si>
  <si>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</si>
  <si>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</si>
  <si>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</si>
  <si>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</si>
  <si>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</si>
  <si>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</si>
  <si>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</si>
  <si>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</si>
  <si>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</si>
  <si>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</si>
  <si>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</si>
  <si>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</si>
  <si>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</si>
  <si>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</si>
  <si>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</si>
  <si>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</si>
  <si>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</si>
  <si>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</si>
  <si>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</si>
  <si>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</si>
  <si>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</si>
  <si>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</si>
  <si>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</si>
  <si>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</si>
  <si>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</si>
  <si>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</si>
  <si>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</si>
  <si>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</si>
  <si>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</si>
  <si>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</si>
  <si>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</si>
  <si>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</si>
  <si>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</si>
  <si>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</si>
  <si>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</si>
  <si>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</si>
  <si>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</si>
  <si>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</si>
  <si>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</si>
  <si>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</si>
  <si>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</si>
  <si>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</si>
  <si>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</si>
  <si>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</si>
  <si>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</si>
  <si>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</si>
  <si>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</si>
  <si>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</si>
  <si>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</si>
  <si>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</si>
  <si>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</si>
  <si>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</si>
  <si>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</si>
  <si>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</si>
  <si>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</si>
  <si>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</si>
  <si>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</si>
  <si>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</si>
  <si>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</si>
  <si>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</si>
  <si>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</si>
  <si>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</si>
  <si>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</si>
  <si>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</si>
  <si>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</si>
  <si>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</si>
  <si>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</si>
  <si>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</si>
  <si>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</si>
  <si>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</si>
  <si>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</si>
  <si>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</si>
  <si>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</si>
  <si>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</si>
  <si>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</si>
  <si>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</si>
  <si>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</si>
  <si>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</si>
  <si>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</si>
  <si>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</si>
  <si>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</si>
  <si>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</si>
  <si>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</si>
  <si>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</si>
  <si>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</si>
  <si>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</si>
  <si>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</si>
  <si>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</si>
  <si>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</si>
  <si>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</si>
  <si>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</si>
  <si>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</si>
  <si>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</si>
  <si>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</si>
  <si>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</si>
  <si>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</si>
  <si>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</si>
  <si>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</si>
  <si>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</si>
  <si>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</si>
  <si>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</si>
  <si>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</si>
  <si>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</si>
  <si>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</si>
  <si>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</si>
  <si>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</si>
  <si>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</si>
  <si>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</si>
  <si>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</si>
  <si>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</si>
  <si>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</si>
  <si>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</si>
  <si>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</si>
  <si>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</si>
  <si>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</si>
  <si>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</si>
  <si>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</si>
  <si>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</si>
  <si>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</si>
  <si>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</si>
  <si>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</si>
  <si>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</si>
  <si>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</si>
  <si>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</si>
  <si>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</si>
  <si>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</si>
  <si>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</si>
  <si>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</si>
  <si>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</si>
  <si>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</si>
  <si>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</si>
  <si>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</si>
  <si>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</si>
  <si>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</si>
  <si>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</si>
  <si>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</si>
  <si>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</si>
  <si>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</si>
  <si>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</si>
  <si>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</si>
  <si>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</si>
  <si>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</si>
  <si>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</si>
  <si>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</si>
  <si>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</si>
  <si>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</si>
  <si>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</si>
  <si>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</si>
  <si>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</si>
  <si>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</si>
  <si>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</si>
  <si>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</si>
  <si>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</si>
  <si>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</si>
  <si>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</si>
  <si>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</si>
  <si>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</si>
  <si>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</si>
  <si>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</si>
  <si>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</si>
  <si>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</si>
  <si>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</si>
  <si>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</si>
  <si>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</si>
  <si>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</si>
  <si>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</si>
  <si>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</si>
  <si>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</si>
  <si>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</si>
  <si>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</si>
  <si>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</si>
  <si>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</si>
  <si>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</si>
  <si>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</si>
  <si>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</si>
  <si>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</si>
  <si>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</si>
  <si>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</si>
  <si>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</si>
  <si>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</si>
  <si>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</si>
  <si>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</si>
  <si>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</si>
  <si>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</si>
  <si>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</si>
  <si>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</si>
  <si>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</si>
  <si>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</si>
  <si>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</si>
  <si>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</si>
  <si>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</si>
  <si>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</si>
  <si>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</si>
  <si>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</si>
  <si>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</si>
  <si>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</si>
  <si>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</si>
  <si>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</si>
  <si>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</si>
  <si>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</si>
  <si>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</si>
  <si>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</si>
  <si>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</si>
  <si>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</si>
  <si>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</si>
  <si>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</si>
  <si>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</si>
  <si>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</si>
  <si>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</si>
  <si>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</si>
  <si>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</si>
  <si>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</si>
  <si>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</si>
  <si>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</si>
  <si>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</si>
  <si>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</si>
  <si>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</si>
  <si>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</si>
  <si>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</si>
  <si>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</si>
  <si>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</si>
  <si>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</si>
  <si>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</si>
  <si>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</si>
  <si>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</si>
  <si>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</si>
  <si>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</si>
  <si>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</si>
  <si>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</si>
  <si>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</si>
  <si>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</si>
  <si>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</si>
  <si>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</si>
  <si>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</si>
  <si>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</si>
  <si>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</si>
  <si>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</si>
  <si>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</si>
  <si>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</si>
  <si>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</si>
  <si>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</si>
  <si>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</si>
  <si>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</si>
  <si>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</si>
  <si>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</si>
  <si>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</si>
  <si>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</si>
  <si>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</si>
  <si>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</si>
  <si>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</si>
  <si>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</si>
  <si>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</si>
  <si>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</si>
  <si>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</si>
  <si>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</si>
  <si>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</si>
  <si>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</si>
  <si>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</si>
  <si>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</si>
  <si>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</si>
  <si>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</si>
  <si>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</si>
  <si>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</si>
  <si>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</si>
  <si>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</si>
  <si>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</si>
  <si>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</si>
  <si>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</si>
  <si>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</si>
  <si>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</si>
  <si>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</si>
  <si>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</si>
  <si>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</si>
  <si>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</si>
  <si>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</si>
  <si>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</si>
  <si>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</si>
  <si>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</si>
  <si>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</si>
  <si>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</si>
  <si>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</si>
  <si>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</si>
  <si>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</si>
  <si>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</si>
  <si>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</si>
  <si>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</si>
  <si>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</si>
  <si>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</si>
  <si>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</si>
  <si>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</si>
  <si>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</si>
  <si>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</si>
  <si>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</si>
  <si>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</si>
  <si>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</si>
  <si>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</si>
  <si>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</si>
  <si>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</si>
  <si>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</si>
  <si>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</si>
  <si>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</si>
  <si>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</si>
  <si>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</si>
  <si>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</si>
  <si>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</si>
  <si>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</si>
  <si>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</si>
  <si>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</si>
  <si>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</si>
  <si>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</si>
  <si>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</si>
  <si>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</si>
  <si>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</si>
  <si>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</si>
  <si>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</si>
  <si>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</si>
  <si>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</si>
  <si>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</si>
  <si>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</si>
  <si>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</si>
  <si>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</si>
  <si>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</si>
  <si>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</si>
  <si>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</si>
  <si>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</si>
  <si>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</si>
  <si>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</si>
  <si>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</si>
  <si>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</si>
  <si>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</si>
  <si>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</si>
  <si>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</si>
  <si>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</si>
  <si>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</si>
  <si>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</si>
  <si>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</si>
  <si>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</si>
  <si>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</si>
  <si>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</si>
  <si>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</si>
  <si>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</si>
  <si>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</si>
  <si>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</si>
  <si>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</si>
  <si>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</si>
  <si>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</si>
  <si>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</si>
  <si>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</si>
  <si>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</si>
  <si>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</si>
  <si>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</si>
  <si>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</si>
  <si>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</si>
  <si>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</si>
  <si>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</si>
  <si>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</si>
  <si>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</si>
  <si>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</si>
  <si>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</si>
  <si>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</si>
  <si>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</si>
  <si>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</si>
  <si>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</si>
  <si>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</si>
  <si>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</si>
  <si>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</si>
  <si>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</si>
  <si>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</si>
  <si>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</si>
  <si>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</si>
  <si>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</si>
  <si>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</si>
  <si>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</si>
  <si>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</si>
  <si>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</si>
  <si>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</si>
  <si>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</si>
  <si>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</si>
  <si>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</si>
  <si>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</si>
  <si>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</si>
  <si>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</si>
  <si>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</si>
  <si>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</si>
  <si>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</si>
  <si>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</si>
  <si>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</si>
  <si>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</si>
  <si>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</si>
  <si>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</si>
  <si>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</si>
  <si>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</si>
  <si>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</si>
  <si>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</si>
  <si>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</si>
  <si>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</si>
  <si>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</si>
  <si>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</si>
  <si>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</si>
  <si>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</si>
  <si>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</si>
  <si>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</si>
  <si>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</si>
  <si>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</si>
  <si>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</si>
  <si>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</si>
  <si>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</si>
  <si>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</si>
  <si>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</si>
  <si>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</si>
  <si>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</si>
  <si>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</si>
  <si>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</si>
  <si>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</si>
  <si>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</si>
  <si>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</si>
  <si>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</si>
  <si>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</si>
  <si>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</si>
  <si>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</si>
  <si>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</si>
  <si>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</si>
  <si>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</si>
  <si>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</si>
  <si>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</si>
  <si>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</si>
  <si>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</si>
  <si>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</si>
  <si>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</si>
  <si>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</si>
  <si>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</si>
  <si>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</si>
  <si>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</si>
  <si>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</si>
  <si>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</si>
  <si>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</si>
  <si>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</si>
  <si>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</si>
  <si>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</si>
  <si>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</si>
  <si>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</si>
  <si>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</si>
  <si>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</si>
  <si>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</si>
  <si>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</si>
  <si>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</si>
  <si>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</si>
  <si>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</si>
  <si>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</si>
  <si>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</si>
  <si>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</si>
  <si>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</si>
  <si>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</si>
  <si>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</si>
  <si>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</si>
  <si>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</si>
  <si>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</si>
  <si>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</si>
  <si>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</si>
  <si>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</si>
  <si>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</si>
  <si>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</si>
  <si>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</si>
  <si>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</si>
  <si>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</si>
  <si>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</si>
  <si>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</si>
  <si>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</si>
  <si>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</si>
  <si>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</si>
  <si>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</si>
  <si>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</si>
  <si>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</si>
  <si>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</si>
  <si>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</si>
  <si>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</si>
  <si>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</si>
  <si>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</si>
  <si>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</si>
  <si>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</si>
  <si>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</si>
  <si>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</si>
  <si>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</si>
  <si>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</si>
  <si>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</si>
  <si>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</si>
  <si>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</si>
  <si>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</si>
  <si>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</si>
  <si>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</si>
  <si>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</si>
  <si>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</si>
  <si>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</si>
  <si>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</si>
  <si>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</si>
  <si>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</si>
  <si>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</si>
  <si>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</si>
  <si>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</si>
  <si>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</si>
  <si>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</si>
  <si>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</si>
  <si>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</si>
  <si>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</si>
  <si>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</si>
  <si>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</si>
  <si>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</si>
  <si>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</si>
  <si>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</si>
  <si>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</si>
  <si>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</si>
  <si>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</si>
  <si>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</si>
  <si>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</si>
  <si>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</si>
  <si>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</si>
  <si>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</si>
  <si>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</si>
  <si>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</si>
  <si>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</si>
  <si>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</si>
  <si>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</si>
  <si>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</si>
  <si>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</si>
  <si>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</si>
  <si>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</si>
  <si>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</si>
  <si>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</si>
  <si>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</si>
  <si>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</si>
  <si>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</si>
  <si>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</si>
  <si>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</si>
  <si>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</si>
  <si>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</si>
  <si>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</si>
  <si>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</si>
  <si>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</si>
  <si>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</si>
  <si>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</si>
  <si>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</si>
  <si>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</si>
  <si>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</si>
  <si>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</si>
  <si>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</si>
  <si>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</si>
  <si>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</si>
  <si>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</si>
  <si>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</si>
  <si>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</si>
  <si>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</si>
  <si>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</si>
  <si>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</si>
  <si>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</si>
  <si>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</si>
  <si>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</si>
  <si>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</si>
  <si>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</si>
  <si>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</si>
  <si>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</si>
  <si>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</si>
  <si>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</si>
  <si>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</si>
  <si>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</si>
  <si>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</si>
  <si>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</si>
  <si>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</si>
  <si>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</si>
  <si>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</si>
  <si>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</si>
  <si>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</si>
  <si>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</si>
  <si>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</si>
  <si>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</si>
  <si>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</si>
  <si>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</si>
  <si>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</si>
  <si>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</si>
  <si>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</si>
  <si>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</si>
  <si>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</si>
  <si>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</si>
  <si>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</si>
  <si>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</si>
  <si>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</si>
  <si>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</si>
  <si>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</si>
  <si>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</si>
  <si>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</si>
  <si>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</si>
  <si>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</si>
  <si>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</si>
  <si>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</si>
  <si>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</si>
  <si>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</si>
  <si>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</si>
  <si>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</si>
  <si>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</si>
  <si>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</si>
  <si>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</si>
  <si>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</si>
  <si>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</si>
  <si>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</si>
  <si>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</si>
  <si>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</si>
  <si>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</si>
  <si>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</si>
  <si>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</si>
  <si>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</si>
  <si>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</si>
  <si>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</si>
  <si>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</si>
  <si>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</si>
  <si>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</si>
  <si>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</si>
  <si>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</si>
  <si>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</si>
  <si>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</si>
  <si>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</si>
  <si>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</si>
  <si>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</si>
  <si>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</si>
  <si>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</si>
  <si>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</si>
  <si>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</si>
  <si>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</si>
  <si>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</si>
  <si>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</si>
  <si>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</si>
  <si>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</si>
  <si>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</si>
  <si>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</si>
  <si>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</si>
  <si>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</si>
  <si>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</si>
  <si>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</si>
  <si>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</si>
  <si>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</si>
  <si>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</si>
  <si>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</si>
  <si>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</si>
  <si>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</si>
  <si>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</si>
  <si>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</si>
  <si>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</si>
  <si>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</si>
  <si>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</si>
  <si>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</si>
  <si>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</si>
  <si>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</si>
  <si>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</si>
  <si>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</si>
  <si>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</si>
  <si>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</si>
  <si>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</si>
  <si>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</si>
  <si>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</si>
  <si>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</si>
  <si>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</si>
  <si>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</si>
  <si>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</si>
  <si>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</si>
  <si>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</si>
  <si>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</si>
  <si>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</si>
  <si>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</si>
  <si>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</si>
  <si>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</si>
  <si>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</si>
  <si>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</si>
  <si>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</si>
  <si>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</si>
  <si>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</si>
  <si>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</si>
  <si>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</si>
  <si>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</si>
  <si>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</si>
  <si>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</si>
  <si>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</si>
  <si>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</si>
  <si>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</si>
  <si>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</si>
  <si>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</si>
  <si>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</si>
  <si>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</si>
  <si>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</si>
  <si>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</si>
  <si>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</si>
  <si>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</si>
  <si>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</si>
  <si>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</si>
  <si>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</si>
  <si>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</si>
  <si>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</si>
  <si>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</si>
  <si>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</si>
  <si>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</si>
  <si>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</si>
  <si>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</si>
  <si>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</si>
  <si>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</si>
  <si>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</si>
  <si>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</si>
  <si>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</si>
  <si>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</si>
  <si>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</si>
  <si>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</si>
  <si>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</si>
  <si>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</si>
  <si>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</si>
  <si>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</si>
  <si>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</si>
  <si>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</si>
  <si>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</si>
  <si>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</si>
  <si>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</si>
  <si>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</si>
  <si>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</si>
  <si>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</si>
  <si>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</si>
  <si>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</si>
  <si>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</si>
  <si>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</si>
  <si>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</si>
  <si>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</si>
  <si>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</si>
  <si>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</si>
  <si>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</si>
  <si>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</si>
  <si>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</si>
  <si>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</si>
  <si>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</si>
  <si>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</si>
  <si>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</si>
  <si>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</si>
  <si>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</si>
  <si>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</si>
  <si>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</si>
  <si>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</si>
  <si>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</si>
  <si>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</si>
  <si>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</si>
  <si>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</si>
  <si>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</si>
  <si>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</si>
  <si>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</si>
  <si>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</si>
  <si>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</si>
  <si>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</si>
  <si>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</si>
  <si>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</si>
  <si>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</si>
  <si>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</si>
  <si>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</si>
  <si>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</si>
  <si>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</si>
  <si>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</si>
  <si>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</si>
  <si>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</si>
  <si>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</si>
  <si>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</si>
  <si>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</si>
  <si>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</si>
  <si>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</si>
  <si>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</si>
  <si>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</si>
  <si>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</si>
  <si>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</si>
  <si>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</si>
  <si>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</si>
  <si>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</si>
  <si>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</si>
  <si>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</si>
  <si>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</si>
  <si>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</si>
  <si>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</si>
  <si>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</si>
  <si>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</si>
  <si>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</si>
  <si>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</si>
  <si>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</si>
  <si>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</si>
  <si>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</si>
  <si>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</si>
  <si>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</si>
  <si>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</si>
  <si>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</si>
  <si>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</si>
  <si>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</si>
  <si>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</si>
  <si>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</si>
  <si>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</si>
  <si>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</si>
  <si>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</si>
  <si>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</si>
  <si>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</si>
  <si>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</si>
  <si>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</si>
  <si>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</si>
  <si>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</si>
  <si>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</si>
  <si>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</si>
  <si>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</si>
  <si>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</si>
  <si>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</si>
  <si>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</si>
  <si>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</si>
  <si>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</si>
  <si>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</si>
  <si>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</si>
  <si>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</si>
  <si>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</si>
  <si>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</si>
  <si>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</si>
  <si>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</si>
  <si>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</si>
  <si>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</si>
  <si>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</si>
  <si>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</si>
  <si>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</si>
  <si>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</si>
  <si>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</si>
  <si>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</si>
  <si>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</si>
  <si>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</si>
  <si>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</si>
  <si>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</si>
  <si>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</si>
  <si>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</si>
  <si>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</si>
  <si>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</si>
  <si>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</si>
  <si>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</si>
  <si>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</si>
  <si>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</si>
  <si>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</si>
  <si>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</si>
  <si>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</si>
  <si>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</si>
  <si>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</si>
  <si>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</si>
  <si>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</si>
  <si>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</si>
  <si>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</si>
  <si>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</si>
  <si>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</si>
  <si>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</si>
  <si>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</si>
  <si>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</si>
  <si>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</si>
  <si>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</si>
  <si>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</si>
  <si>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</si>
  <si>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</si>
  <si>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</si>
  <si>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</si>
  <si>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</si>
  <si>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</si>
  <si>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</si>
  <si>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</si>
  <si>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</si>
  <si>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</si>
  <si>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</si>
  <si>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</si>
  <si>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</si>
  <si>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</si>
  <si>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</si>
  <si>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</si>
  <si>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</si>
  <si>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</si>
  <si>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</si>
  <si>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</si>
  <si>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</si>
  <si>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</si>
  <si>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</si>
  <si>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</si>
  <si>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</si>
  <si>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</si>
  <si>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</si>
  <si>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</si>
  <si>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</si>
  <si>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</si>
  <si>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</si>
  <si>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</si>
  <si>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</si>
  <si>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</si>
  <si>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</si>
  <si>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</si>
  <si>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</si>
  <si>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</si>
  <si>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</si>
  <si>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</si>
  <si>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</si>
  <si>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</si>
  <si>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</si>
  <si>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</si>
  <si>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</si>
  <si>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</si>
  <si>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</si>
  <si>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</si>
  <si>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</si>
  <si>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</si>
  <si>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</si>
  <si>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</si>
  <si>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</si>
  <si>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</si>
  <si>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</si>
  <si>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</si>
  <si>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</si>
  <si>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</si>
  <si>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</si>
  <si>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</si>
  <si>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</si>
  <si>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</si>
  <si>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</si>
  <si>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</si>
  <si>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</si>
  <si>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</si>
  <si>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</si>
  <si>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</si>
  <si>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</si>
  <si>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</si>
  <si>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</si>
  <si>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</si>
  <si>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</si>
  <si>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</si>
  <si>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</si>
  <si>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</si>
  <si>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</si>
  <si>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</si>
  <si>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</si>
  <si>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</si>
  <si>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</si>
  <si>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</si>
  <si>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</si>
  <si>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</si>
  <si>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</si>
  <si>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</si>
  <si>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</si>
  <si>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</si>
  <si>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</si>
  <si>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</si>
  <si>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</si>
  <si>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</si>
  <si>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</si>
  <si>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</si>
  <si>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</si>
  <si>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</si>
  <si>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</si>
  <si>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</si>
  <si>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</si>
  <si>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</si>
  <si>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</si>
  <si>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</si>
  <si>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</si>
  <si>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</si>
  <si>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</si>
  <si>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</si>
  <si>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</si>
  <si>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</si>
  <si>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</si>
  <si>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</si>
  <si>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</si>
  <si>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</si>
  <si>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</si>
  <si>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</si>
  <si>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</si>
  <si>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</si>
  <si>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</si>
  <si>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</si>
  <si>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</si>
  <si>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</si>
  <si>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</si>
  <si>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</si>
  <si>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</si>
  <si>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</si>
  <si>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</si>
  <si>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</si>
  <si>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</si>
  <si>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</si>
  <si>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</si>
  <si>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</si>
  <si>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</si>
  <si>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</si>
  <si>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</si>
  <si>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</si>
  <si>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</si>
  <si>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</si>
  <si>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</si>
  <si>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</si>
  <si>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</si>
  <si>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</si>
  <si>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</si>
  <si>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</si>
  <si>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</si>
  <si>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</si>
  <si>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</si>
  <si>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</si>
  <si>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</si>
  <si>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</si>
  <si>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</si>
  <si>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</si>
  <si>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</si>
  <si>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</si>
  <si>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</si>
  <si>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</si>
  <si>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</si>
  <si>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</si>
  <si>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</si>
  <si>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</si>
  <si>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</si>
  <si>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</si>
  <si>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</si>
  <si>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</si>
  <si>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</si>
  <si>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</si>
  <si>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</si>
  <si>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</si>
  <si>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</si>
  <si>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</si>
  <si>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</si>
  <si>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</si>
  <si>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</si>
  <si>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</si>
  <si>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</si>
  <si>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</si>
  <si>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</si>
  <si>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</si>
  <si>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</si>
  <si>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</si>
  <si>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</si>
  <si>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</si>
  <si>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</si>
  <si>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</si>
  <si>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</si>
  <si>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</si>
  <si>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</si>
  <si>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</si>
  <si>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</si>
  <si>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</si>
  <si>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</si>
  <si>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</si>
  <si>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</si>
  <si>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</si>
  <si>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</si>
  <si>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</si>
  <si>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</si>
  <si>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</si>
  <si>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</si>
  <si>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</si>
  <si>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</si>
  <si>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</si>
  <si>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</si>
  <si>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</si>
  <si>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</si>
  <si>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</si>
  <si>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</si>
  <si>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</si>
  <si>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</si>
  <si>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</si>
  <si>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</si>
  <si>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</si>
  <si>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</si>
  <si>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</si>
  <si>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</si>
  <si>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</si>
  <si>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</si>
  <si>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</si>
  <si>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</si>
  <si>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</si>
  <si>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</si>
  <si>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</si>
  <si>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</si>
  <si>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</si>
  <si>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</si>
  <si>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</si>
  <si>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</si>
  <si>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</si>
  <si>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</si>
  <si>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</si>
  <si>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</si>
  <si>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</si>
  <si>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</si>
  <si>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</si>
  <si>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</si>
  <si>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</si>
  <si>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</si>
  <si>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</si>
  <si>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</si>
  <si>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</si>
  <si>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</si>
  <si>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</si>
  <si>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</si>
  <si>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</si>
  <si>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</si>
  <si>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</si>
  <si>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</si>
  <si>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</si>
  <si>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</si>
  <si>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</si>
  <si>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</si>
  <si>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</si>
  <si>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</si>
  <si>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</si>
  <si>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</si>
  <si>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</si>
  <si>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</si>
  <si>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</si>
  <si>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</si>
  <si>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</si>
  <si>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</si>
  <si>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</si>
  <si>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</si>
  <si>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</si>
  <si>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</si>
  <si>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</si>
  <si>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</si>
  <si>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</si>
  <si>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</si>
  <si>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</si>
  <si>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</si>
  <si>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</si>
  <si>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</si>
  <si>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</si>
  <si>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</si>
  <si>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</si>
  <si>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</si>
  <si>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</si>
  <si>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</si>
  <si>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</si>
  <si>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</si>
  <si>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</si>
  <si>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</si>
  <si>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</si>
  <si>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</si>
  <si>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</si>
  <si>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</si>
  <si>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</si>
  <si>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</si>
  <si>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</si>
  <si>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</si>
  <si>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</si>
  <si>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</si>
  <si>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</si>
  <si>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</si>
  <si>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</si>
  <si>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</si>
  <si>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</si>
  <si>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</si>
  <si>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</si>
  <si>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</si>
  <si>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</si>
  <si>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</si>
  <si>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</si>
  <si>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</si>
  <si>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</si>
  <si>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</si>
  <si>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</si>
  <si>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</si>
  <si>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</si>
  <si>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</si>
  <si>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</si>
  <si>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</si>
  <si>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</si>
  <si>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</si>
  <si>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</si>
  <si>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</si>
  <si>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</si>
  <si>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</si>
  <si>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</si>
  <si>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</si>
  <si>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</si>
  <si>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</si>
  <si>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</si>
  <si>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</si>
  <si>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</si>
  <si>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</si>
  <si>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</si>
  <si>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</si>
  <si>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</si>
  <si>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</si>
  <si>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</si>
  <si>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</si>
  <si>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</si>
  <si>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</si>
  <si>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</si>
  <si>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</si>
  <si>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</si>
  <si>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</si>
  <si>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</si>
  <si>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</si>
  <si>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</si>
  <si>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</si>
  <si>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</si>
  <si>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</si>
  <si>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</si>
  <si>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</si>
  <si>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</si>
  <si>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</si>
  <si>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</si>
  <si>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</si>
  <si>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</si>
  <si>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</si>
  <si>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</si>
  <si>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</si>
  <si>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</si>
  <si>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</si>
  <si>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</si>
  <si>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</si>
  <si>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</si>
  <si>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</si>
  <si>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</si>
  <si>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</si>
  <si>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</si>
  <si>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</si>
  <si>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</si>
  <si>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</si>
  <si>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</si>
  <si>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</si>
  <si>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</si>
  <si>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</si>
  <si>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</si>
  <si>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</si>
  <si>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</si>
  <si>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</si>
  <si>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</si>
  <si>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</si>
  <si>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</si>
  <si>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</si>
  <si>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</si>
  <si>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</si>
  <si>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</si>
  <si>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</si>
  <si>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</si>
  <si>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</si>
  <si>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</si>
  <si>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</si>
  <si>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</si>
  <si>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</si>
  <si>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</si>
  <si>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</si>
  <si>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</si>
  <si>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</si>
  <si>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</si>
  <si>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</si>
  <si>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</si>
  <si>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</si>
  <si>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</si>
  <si>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</si>
  <si>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</si>
  <si>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</si>
  <si>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</si>
  <si>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</si>
  <si>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</si>
  <si>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</si>
  <si>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</si>
  <si>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</si>
  <si>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</si>
  <si>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</si>
  <si>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</si>
  <si>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</si>
  <si>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</si>
  <si>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</si>
  <si>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</si>
  <si>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</si>
  <si>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</si>
  <si>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</si>
  <si>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</si>
  <si>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</si>
  <si>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</si>
  <si>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</si>
  <si>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</si>
  <si>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</si>
  <si>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</si>
  <si>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</si>
  <si>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</si>
  <si>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</si>
  <si>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</si>
  <si>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</si>
  <si>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</si>
  <si>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</si>
  <si>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</si>
  <si>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</si>
  <si>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</si>
  <si>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</si>
  <si>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</si>
  <si>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</si>
  <si>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</si>
  <si>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</si>
  <si>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</si>
  <si>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</si>
  <si>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</si>
  <si>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</si>
  <si>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</si>
  <si>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</si>
  <si>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</si>
  <si>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</si>
  <si>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</si>
  <si>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</si>
  <si>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</si>
  <si>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</si>
  <si>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</si>
  <si>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</si>
  <si>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</si>
  <si>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</si>
  <si>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</si>
  <si>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</si>
  <si>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</si>
  <si>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</si>
  <si>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</si>
  <si>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</si>
  <si>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</si>
  <si>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</si>
  <si>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</si>
  <si>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</si>
  <si>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</si>
  <si>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</si>
  <si>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</si>
  <si>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</si>
  <si>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</si>
  <si>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</si>
  <si>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</si>
  <si>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</si>
  <si>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</si>
  <si>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</si>
  <si>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</si>
  <si>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</si>
  <si>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</si>
  <si>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</si>
  <si>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</si>
  <si>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</si>
  <si>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</si>
  <si>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</si>
  <si>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</si>
  <si>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</si>
  <si>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</si>
  <si>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</si>
  <si>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</si>
  <si>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</si>
  <si>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</si>
  <si>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</si>
  <si>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</si>
  <si>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</si>
  <si>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</si>
  <si>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</si>
  <si>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</si>
  <si>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</si>
  <si>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</si>
  <si>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</si>
  <si>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</si>
  <si>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</si>
  <si>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</si>
  <si>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</si>
  <si>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</si>
  <si>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</si>
  <si>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</si>
  <si>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</si>
  <si>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</si>
  <si>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</si>
  <si>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</si>
  <si>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</si>
  <si>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</si>
  <si>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</si>
  <si>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</si>
  <si>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</si>
  <si>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</si>
  <si>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</si>
  <si>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</si>
  <si>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</si>
  <si>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</si>
  <si>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</si>
  <si>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</si>
  <si>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</si>
  <si>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</si>
  <si>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</si>
  <si>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</si>
  <si>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</si>
  <si>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</si>
  <si>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</si>
  <si>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</si>
  <si>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</si>
  <si>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</si>
  <si>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</si>
  <si>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</si>
  <si>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</si>
  <si>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</si>
  <si>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</si>
  <si>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</si>
  <si>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</si>
  <si>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</si>
  <si>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</si>
  <si>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</si>
  <si>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</si>
  <si>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</si>
  <si>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</si>
  <si>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</si>
  <si>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</si>
  <si>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</si>
  <si>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</si>
  <si>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</si>
  <si>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</si>
  <si>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</si>
  <si>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</si>
  <si>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</si>
  <si>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</si>
  <si>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</si>
  <si>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</si>
  <si>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</si>
  <si>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</si>
  <si>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</si>
  <si>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</si>
  <si>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</si>
  <si>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</si>
  <si>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</si>
  <si>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</si>
  <si>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</si>
  <si>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</si>
  <si>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</si>
  <si>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</si>
  <si>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</si>
  <si>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</si>
  <si>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</si>
  <si>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</si>
  <si>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</si>
  <si>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</si>
  <si>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</si>
  <si>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</si>
  <si>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</si>
  <si>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</si>
  <si>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</si>
  <si>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</si>
  <si>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</si>
  <si>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</si>
  <si>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</si>
  <si>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</si>
  <si>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</si>
  <si>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</si>
  <si>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</si>
  <si>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</si>
  <si>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</si>
  <si>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</si>
  <si>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</si>
  <si>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</si>
  <si>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</si>
  <si>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</si>
  <si>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</si>
  <si>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</si>
  <si>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</si>
  <si>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</si>
  <si>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</si>
  <si>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</si>
  <si>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</si>
  <si>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</si>
  <si>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</si>
  <si>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</si>
  <si>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</si>
  <si>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</si>
  <si>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</si>
  <si>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</si>
  <si>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</si>
  <si>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</si>
  <si>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</si>
  <si>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</si>
  <si>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</si>
  <si>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</si>
  <si>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</si>
  <si>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</si>
  <si>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</si>
  <si>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</si>
  <si>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</si>
  <si>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</si>
  <si>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</si>
  <si>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</si>
  <si>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</si>
  <si>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</si>
  <si>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</si>
  <si>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</si>
  <si>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</si>
  <si>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</si>
  <si>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</si>
  <si>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</si>
  <si>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</si>
  <si>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</si>
  <si>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</si>
  <si>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</si>
  <si>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</si>
  <si>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</si>
  <si>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</si>
  <si>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</si>
  <si>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</si>
  <si>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</si>
  <si>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</si>
  <si>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</si>
  <si>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</si>
  <si>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</si>
  <si>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</si>
  <si>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</si>
  <si>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</si>
  <si>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</si>
  <si>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</si>
  <si>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</si>
  <si>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</si>
  <si>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</si>
  <si>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</si>
  <si>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</si>
  <si>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</si>
  <si>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</si>
  <si>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</si>
  <si>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</si>
  <si>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</si>
  <si>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</si>
  <si>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</si>
  <si>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</si>
  <si>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</si>
  <si>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</si>
  <si>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</si>
  <si>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</si>
  <si>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</si>
  <si>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</si>
  <si>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</si>
  <si>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</si>
  <si>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</si>
  <si>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</si>
  <si>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</si>
  <si>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</si>
  <si>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</si>
  <si>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</si>
  <si>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</si>
  <si>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</si>
  <si>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</si>
  <si>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</si>
  <si>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</si>
  <si>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</si>
  <si>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</si>
  <si>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</si>
  <si>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</si>
  <si>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</si>
  <si>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</si>
  <si>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</si>
  <si>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</si>
  <si>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</si>
  <si>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</si>
  <si>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</si>
  <si>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</si>
  <si>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</si>
  <si>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</si>
  <si>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</si>
  <si>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</si>
  <si>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</si>
  <si>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</si>
  <si>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</si>
  <si>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</si>
  <si>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</si>
  <si>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</si>
  <si>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</si>
  <si>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</si>
  <si>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</si>
  <si>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</si>
  <si>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</si>
  <si>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</si>
  <si>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</si>
  <si>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</si>
  <si>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</si>
  <si>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</si>
  <si>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</si>
  <si>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</si>
  <si>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</si>
  <si>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</si>
  <si>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</si>
  <si>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</si>
  <si>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</si>
  <si>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</si>
  <si>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</si>
  <si>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</si>
  <si>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</si>
  <si>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</si>
  <si>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</si>
  <si>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</si>
  <si>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</si>
  <si>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</si>
  <si>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</si>
  <si>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</si>
  <si>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</si>
  <si>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</si>
  <si>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</si>
  <si>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</si>
  <si>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</si>
  <si>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</si>
  <si>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</si>
  <si>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</si>
  <si>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</si>
  <si>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</si>
  <si>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</si>
  <si>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</si>
  <si>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</si>
  <si>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</si>
  <si>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</si>
  <si>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</si>
  <si>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</si>
  <si>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</si>
  <si>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</si>
  <si>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</si>
  <si>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</si>
  <si>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</si>
  <si>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</si>
  <si>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</si>
  <si>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</si>
  <si>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</si>
  <si>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</si>
  <si>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</si>
  <si>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</si>
  <si>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</si>
  <si>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</si>
  <si>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</si>
  <si>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</si>
  <si>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</si>
  <si>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</si>
  <si>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</si>
  <si>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</si>
  <si>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</si>
  <si>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</si>
  <si>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</si>
  <si>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</si>
  <si>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</si>
  <si>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</si>
  <si>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</si>
  <si>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</si>
  <si>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</si>
  <si>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</si>
  <si>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</si>
  <si>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</si>
  <si>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</si>
  <si>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</si>
  <si>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</si>
  <si>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</si>
  <si>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</si>
  <si>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</si>
  <si>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</si>
  <si>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</si>
  <si>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</si>
  <si>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</si>
  <si>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</si>
  <si>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</si>
  <si>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</si>
  <si>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</si>
  <si>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</si>
  <si>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</si>
  <si>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</si>
  <si>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</si>
  <si>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</si>
  <si>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</si>
  <si>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</si>
  <si>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</si>
  <si>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</si>
  <si>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</si>
  <si>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</si>
  <si>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</si>
  <si>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</si>
  <si>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</si>
  <si>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</si>
  <si>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</si>
  <si>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</si>
  <si>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</si>
  <si>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</si>
  <si>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</si>
  <si>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</si>
  <si>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</si>
  <si>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</si>
  <si>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</si>
  <si>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</si>
  <si>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</si>
  <si>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</si>
  <si>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</si>
  <si>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</si>
  <si>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</si>
  <si>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</si>
  <si>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</si>
  <si>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</si>
  <si>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</si>
  <si>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</si>
  <si>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</si>
  <si>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</si>
  <si>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</si>
  <si>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</si>
  <si>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</si>
  <si>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</si>
  <si>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</si>
  <si>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</si>
  <si>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</si>
  <si>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</si>
  <si>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</si>
  <si>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</si>
  <si>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</si>
  <si>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</si>
  <si>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</si>
  <si>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</si>
  <si>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</si>
  <si>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</si>
  <si>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</si>
  <si>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</si>
  <si>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</si>
  <si>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</si>
  <si>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</si>
  <si>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</si>
  <si>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</si>
  <si>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</si>
  <si>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</si>
  <si>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</si>
  <si>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</si>
  <si>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</si>
  <si>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</si>
  <si>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</si>
  <si>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</si>
  <si>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</si>
  <si>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</si>
  <si>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</si>
  <si>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</si>
  <si>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</si>
  <si>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</si>
  <si>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</si>
  <si>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</si>
  <si>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</si>
  <si>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</si>
  <si>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</si>
  <si>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</si>
  <si>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</si>
  <si>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</si>
  <si>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</si>
  <si>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</si>
  <si>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</si>
  <si>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</si>
  <si>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</si>
  <si>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</si>
  <si>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</si>
  <si>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</si>
  <si>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</si>
  <si>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</si>
  <si>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</si>
  <si>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</si>
  <si>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</si>
  <si>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</si>
  <si>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</si>
  <si>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</si>
  <si>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</si>
  <si>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</si>
  <si>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</si>
  <si>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</si>
  <si>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</si>
  <si>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</si>
  <si>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</si>
  <si>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</si>
  <si>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</si>
  <si>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</si>
  <si>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</si>
  <si>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</si>
  <si>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</si>
  <si>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</si>
  <si>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</si>
  <si>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</si>
  <si>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</si>
  <si>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</si>
  <si>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</si>
  <si>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</si>
  <si>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</si>
  <si>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</si>
  <si>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</si>
  <si>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</si>
  <si>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</si>
  <si>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</si>
  <si>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</si>
  <si>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</si>
  <si>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</si>
  <si>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</si>
  <si>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</si>
  <si>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</si>
  <si>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</si>
  <si>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</si>
  <si>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</si>
  <si>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</si>
  <si>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</si>
  <si>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</si>
  <si>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</si>
  <si>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</si>
  <si>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</si>
  <si>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</si>
  <si>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</si>
  <si>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</si>
  <si>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</si>
  <si>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</si>
  <si>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</si>
  <si>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</si>
  <si>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</si>
  <si>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</si>
  <si>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</si>
  <si>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</si>
  <si>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</si>
  <si>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</si>
  <si>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</si>
  <si>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</si>
  <si>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</si>
  <si>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</si>
  <si>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</si>
  <si>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</si>
  <si>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</si>
  <si>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</si>
  <si>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</si>
  <si>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</si>
  <si>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</si>
  <si>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</si>
  <si>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</si>
  <si>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</si>
  <si>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</si>
  <si>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</si>
  <si>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</si>
  <si>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</si>
  <si>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</si>
  <si>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</si>
  <si>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</si>
  <si>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</si>
  <si>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</si>
  <si>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</si>
  <si>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</si>
  <si>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</si>
  <si>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</si>
  <si>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</si>
  <si>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</si>
  <si>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</si>
  <si>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</si>
  <si>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</si>
  <si>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</si>
  <si>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</si>
  <si>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</si>
  <si>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</si>
  <si>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</si>
  <si>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</si>
  <si>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</si>
  <si>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</si>
  <si>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</si>
  <si>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</si>
  <si>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</si>
  <si>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</si>
  <si>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</si>
  <si>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</si>
  <si>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</si>
  <si>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</si>
  <si>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</si>
  <si>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</si>
  <si>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</si>
  <si>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</si>
  <si>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</si>
  <si>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</si>
  <si>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</si>
  <si>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</si>
  <si>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</si>
  <si>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</si>
  <si>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</si>
  <si>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</si>
  <si>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</si>
  <si>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</si>
  <si>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</si>
  <si>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</si>
  <si>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</si>
  <si>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</si>
  <si>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</si>
  <si>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</si>
  <si>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</si>
  <si>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</si>
  <si>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</si>
  <si>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</si>
  <si>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</si>
  <si>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</si>
  <si>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</si>
  <si>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</si>
  <si>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</si>
  <si>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</si>
  <si>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</si>
  <si>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</si>
  <si>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</si>
  <si>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</si>
  <si>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</si>
  <si>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</si>
  <si>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</si>
  <si>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</si>
  <si>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</si>
  <si>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</si>
  <si>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</si>
  <si>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</si>
  <si>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</si>
  <si>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</si>
  <si>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</si>
  <si>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</si>
  <si>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</si>
  <si>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</si>
  <si>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</si>
  <si>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</si>
  <si>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</si>
  <si>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</si>
  <si>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</si>
  <si>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</si>
  <si>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</si>
  <si>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</si>
  <si>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</si>
  <si>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</si>
  <si>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</si>
  <si>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</si>
  <si>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</si>
  <si>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</si>
  <si>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</si>
  <si>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</si>
  <si>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</si>
  <si>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</si>
  <si>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</si>
  <si>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</si>
  <si>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</si>
  <si>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</si>
  <si>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</si>
  <si>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</si>
  <si>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</si>
  <si>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</si>
  <si>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</si>
  <si>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</si>
  <si>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</si>
  <si>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</si>
  <si>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</si>
  <si>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</si>
  <si>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</si>
  <si>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</si>
  <si>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</si>
  <si>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</si>
  <si>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</si>
  <si>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</si>
  <si>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</si>
  <si>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</si>
  <si>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</si>
  <si>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</si>
  <si>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</si>
  <si>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</si>
  <si>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</si>
  <si>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</si>
  <si>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</si>
  <si>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</si>
  <si>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</si>
  <si>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</si>
  <si>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</si>
  <si>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</si>
  <si>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</si>
  <si>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</si>
  <si>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</si>
  <si>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</si>
  <si>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</si>
  <si>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</si>
  <si>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</si>
  <si>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</si>
  <si>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</si>
  <si>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</si>
  <si>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</si>
  <si>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</si>
  <si>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</si>
  <si>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</si>
  <si>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</si>
  <si>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</si>
  <si>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</si>
  <si>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</si>
  <si>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</si>
  <si>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</si>
  <si>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</si>
  <si>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</si>
  <si>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</si>
  <si>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</si>
  <si>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</si>
  <si>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</si>
  <si>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</si>
  <si>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</si>
  <si>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</si>
  <si>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</si>
  <si>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</si>
  <si>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</si>
  <si>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</si>
  <si>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</si>
  <si>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</si>
  <si>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</si>
  <si>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</si>
  <si>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</si>
  <si>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</si>
  <si>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</si>
  <si>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</si>
  <si>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</si>
  <si>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</si>
  <si>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</si>
  <si>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</si>
  <si>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</si>
  <si>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</si>
  <si>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</si>
  <si>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</si>
  <si>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</si>
  <si>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</si>
  <si>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</si>
  <si>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</si>
  <si>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</si>
  <si>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</si>
  <si>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</si>
  <si>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</si>
  <si>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</si>
  <si>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</si>
  <si>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</si>
  <si>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</si>
  <si>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</si>
  <si>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</si>
  <si>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</si>
  <si>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</si>
  <si>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</si>
  <si>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</si>
  <si>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</si>
  <si>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</si>
  <si>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</si>
  <si>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</si>
  <si>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</si>
  <si>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</si>
  <si>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</si>
  <si>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</si>
  <si>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</si>
  <si>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</si>
  <si>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</si>
  <si>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</si>
  <si>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</si>
  <si>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</si>
  <si>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</si>
  <si>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</si>
  <si>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</si>
  <si>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</si>
  <si>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</si>
  <si>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</si>
  <si>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</si>
  <si>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</si>
  <si>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</si>
  <si>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</si>
  <si>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</si>
  <si>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</si>
  <si>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</si>
  <si>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</si>
  <si>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</si>
  <si>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</si>
  <si>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</si>
  <si>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</si>
  <si>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</si>
  <si>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</si>
  <si>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</si>
  <si>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</si>
  <si>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</si>
  <si>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</si>
  <si>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</si>
  <si>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</si>
  <si>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</si>
  <si>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</si>
  <si>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</si>
  <si>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</si>
  <si>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</si>
  <si>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</si>
  <si>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</si>
  <si>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</si>
  <si>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</si>
  <si>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</si>
  <si>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</si>
  <si>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</si>
  <si>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</si>
  <si>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</si>
  <si>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</si>
  <si>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</si>
  <si>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</si>
  <si>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</si>
  <si>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</si>
  <si>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</si>
  <si>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</si>
  <si>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</si>
  <si>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</si>
  <si>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</si>
  <si>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</si>
  <si>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</si>
  <si>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</si>
  <si>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</si>
  <si>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</si>
  <si>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</si>
  <si>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</si>
  <si>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</si>
  <si>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</si>
  <si>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</si>
  <si>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</si>
  <si>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</si>
  <si>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</si>
  <si>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</si>
  <si>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</si>
  <si>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</si>
  <si>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</si>
  <si>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</si>
  <si>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</si>
  <si>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</si>
  <si>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</si>
  <si>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</si>
  <si>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</si>
  <si>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</si>
  <si>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</si>
  <si>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</si>
  <si>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</si>
  <si>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</si>
  <si>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</si>
  <si>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</si>
  <si>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</si>
  <si>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</si>
  <si>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</si>
  <si>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</si>
  <si>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</si>
  <si>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</si>
  <si>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</si>
  <si>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</si>
  <si>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</si>
  <si>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</si>
  <si>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</si>
  <si>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</si>
  <si>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</si>
  <si>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</si>
  <si>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</si>
  <si>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</si>
  <si>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</si>
  <si>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</si>
  <si>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</si>
  <si>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</si>
  <si>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</si>
  <si>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</si>
  <si>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</si>
  <si>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</si>
  <si>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</si>
  <si>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</si>
  <si>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</si>
  <si>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</si>
  <si>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</si>
  <si>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</si>
  <si>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</si>
  <si>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</si>
  <si>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</si>
  <si>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</si>
  <si>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</si>
  <si>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</si>
  <si>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</si>
  <si>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</si>
  <si>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</si>
  <si>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</si>
  <si>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</si>
  <si>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</si>
  <si>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</si>
  <si>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</si>
  <si>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</si>
  <si>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</si>
  <si>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</si>
  <si>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</si>
  <si>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</si>
  <si>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</si>
  <si>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</si>
  <si>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</si>
  <si>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</si>
  <si>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</si>
  <si>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</si>
  <si>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</si>
  <si>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</si>
  <si>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</si>
  <si>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</si>
  <si>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</si>
  <si>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</si>
  <si>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</si>
  <si>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</si>
  <si>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</si>
  <si>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</si>
  <si>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</si>
  <si>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</si>
  <si>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</si>
  <si>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</si>
  <si>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</si>
  <si>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</si>
  <si>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</si>
  <si>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</si>
  <si>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</si>
  <si>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</si>
  <si>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</si>
  <si>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</si>
  <si>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</si>
  <si>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</si>
  <si>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</si>
  <si>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</si>
  <si>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</si>
  <si>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</si>
  <si>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</si>
  <si>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</si>
  <si>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</si>
  <si>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</si>
  <si>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</si>
  <si>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</si>
  <si>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</si>
  <si>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</si>
  <si>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</si>
  <si>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</si>
  <si>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</si>
  <si>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</si>
  <si>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</si>
  <si>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</si>
  <si>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</si>
  <si>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</si>
  <si>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</si>
  <si>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</si>
  <si>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</si>
  <si>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</si>
  <si>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</si>
  <si>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</si>
  <si>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</si>
  <si>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</si>
  <si>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</si>
  <si>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</si>
  <si>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</si>
  <si>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</si>
  <si>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</si>
  <si>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</si>
  <si>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</si>
  <si>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</si>
  <si>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</si>
  <si>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</si>
  <si>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</si>
  <si>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</si>
  <si>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</si>
  <si>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</si>
  <si>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</si>
  <si>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</si>
  <si>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</si>
  <si>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</si>
  <si>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</si>
  <si>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</si>
  <si>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</si>
  <si>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</si>
  <si>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</si>
  <si>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</si>
  <si>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</si>
  <si>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</si>
  <si>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</si>
  <si>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</si>
  <si>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</si>
  <si>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</si>
  <si>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</si>
  <si>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</si>
  <si>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</si>
  <si>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</si>
  <si>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</si>
  <si>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</si>
  <si>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</si>
  <si>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</si>
  <si>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</si>
  <si>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</si>
  <si>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</si>
  <si>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</si>
  <si>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</si>
  <si>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</si>
  <si>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</si>
  <si>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</si>
  <si>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</si>
  <si>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</si>
  <si>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</si>
  <si>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</si>
  <si>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</si>
  <si>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</si>
  <si>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</si>
  <si>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</si>
  <si>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</si>
  <si>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</si>
  <si>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</si>
  <si>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</si>
  <si>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</si>
  <si>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</si>
  <si>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</si>
  <si>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</si>
  <si>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</si>
  <si>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</si>
  <si>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</si>
  <si>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</si>
  <si>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</si>
  <si>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</si>
  <si>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</si>
  <si>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</si>
  <si>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</si>
  <si>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</si>
  <si>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</si>
  <si>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</si>
  <si>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</si>
  <si>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</si>
  <si>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</si>
  <si>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</si>
  <si>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</si>
  <si>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</si>
  <si>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</si>
  <si>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</si>
  <si>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</si>
  <si>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</si>
  <si>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</si>
  <si>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</si>
  <si>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</si>
  <si>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</si>
  <si>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</si>
  <si>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</si>
  <si>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</si>
  <si>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</si>
  <si>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</si>
  <si>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</si>
  <si>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</si>
  <si>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</si>
  <si>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</si>
  <si>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</si>
  <si>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</si>
  <si>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</si>
  <si>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</si>
  <si>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</si>
  <si>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</si>
  <si>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</si>
  <si>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</si>
  <si>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</si>
  <si>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</si>
  <si>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</si>
  <si>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</si>
  <si>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</si>
  <si>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</si>
  <si>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</si>
  <si>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</si>
  <si>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</si>
  <si>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</si>
  <si>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</si>
  <si>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</si>
  <si>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</si>
  <si>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</si>
  <si>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</si>
  <si>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</si>
  <si>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</si>
  <si>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</si>
  <si>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</si>
  <si>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</si>
  <si>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</si>
  <si>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</si>
  <si>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</si>
  <si>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</si>
  <si>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</si>
  <si>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</si>
  <si>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</si>
  <si>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</si>
  <si>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</si>
  <si>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</si>
  <si>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</si>
  <si>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</si>
  <si>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</si>
  <si>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</si>
  <si>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</si>
  <si>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</si>
  <si>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</si>
  <si>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</si>
  <si>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</si>
  <si>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</si>
  <si>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</si>
  <si>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</si>
  <si>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</si>
  <si>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</si>
  <si>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</si>
  <si>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</si>
  <si>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</si>
  <si>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</si>
  <si>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</si>
  <si>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</si>
  <si>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</si>
  <si>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</si>
  <si>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</si>
  <si>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</si>
  <si>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</si>
  <si>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</si>
  <si>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</si>
  <si>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</si>
  <si>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</si>
  <si>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</si>
  <si>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</si>
  <si>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</si>
  <si>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</si>
  <si>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</si>
  <si>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</si>
  <si>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</si>
  <si>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</si>
  <si>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</si>
  <si>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</si>
  <si>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</si>
  <si>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</si>
  <si>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</si>
  <si>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</si>
  <si>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</si>
  <si>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</si>
  <si>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</si>
  <si>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</si>
  <si>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</si>
  <si>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</si>
  <si>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</si>
  <si>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</si>
  <si>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</si>
  <si>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</si>
  <si>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</si>
  <si>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</si>
  <si>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</si>
  <si>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</si>
  <si>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</si>
  <si>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</si>
  <si>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</si>
  <si>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</si>
  <si>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</si>
  <si>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</si>
  <si>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</si>
  <si>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</si>
  <si>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</si>
  <si>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</si>
  <si>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</si>
  <si>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</si>
  <si>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</si>
  <si>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</si>
  <si>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</si>
  <si>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</si>
  <si>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</si>
  <si>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</si>
  <si>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</si>
  <si>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</si>
  <si>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</si>
  <si>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</si>
  <si>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</si>
  <si>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</si>
  <si>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</si>
  <si>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</si>
  <si>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</si>
  <si>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</si>
  <si>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</si>
  <si>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</si>
  <si>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</si>
  <si>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</si>
  <si>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</si>
  <si>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</si>
  <si>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</si>
  <si>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</si>
  <si>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</si>
  <si>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</si>
  <si>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</si>
  <si>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</si>
  <si>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</si>
  <si>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</si>
  <si>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</si>
  <si>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</si>
  <si>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</si>
  <si>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</si>
  <si>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</si>
  <si>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</si>
  <si>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</si>
  <si>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</si>
  <si>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</si>
  <si>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</si>
  <si>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</si>
  <si>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</si>
  <si>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</si>
  <si>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</si>
  <si>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</si>
  <si>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</si>
  <si>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</si>
  <si>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</si>
  <si>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</si>
  <si>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</si>
  <si>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</si>
  <si>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</si>
  <si>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</si>
  <si>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</si>
  <si>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</si>
  <si>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</si>
  <si>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</si>
  <si>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</si>
  <si>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</si>
  <si>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</si>
  <si>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</si>
  <si>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</si>
  <si>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</si>
  <si>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</si>
  <si>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</si>
  <si>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</si>
  <si>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</si>
  <si>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</si>
  <si>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</si>
  <si>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</si>
  <si>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</si>
  <si>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</si>
  <si>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</si>
  <si>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</si>
  <si>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</si>
  <si>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</si>
  <si>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</si>
  <si>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</si>
  <si>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</si>
  <si>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</si>
  <si>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</si>
  <si>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</si>
  <si>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</si>
  <si>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</si>
  <si>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</si>
  <si>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</si>
  <si>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</si>
  <si>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</si>
  <si>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</si>
  <si>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</si>
  <si>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</si>
  <si>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</si>
  <si>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</si>
  <si>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</si>
  <si>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</si>
  <si>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</si>
  <si>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</si>
  <si>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</si>
  <si>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</si>
  <si>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</si>
  <si>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</si>
  <si>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</si>
  <si>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</si>
  <si>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</si>
  <si>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</si>
  <si>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</si>
  <si>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</si>
  <si>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</si>
  <si>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</si>
  <si>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</si>
  <si>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</si>
  <si>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</si>
  <si>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</si>
  <si>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</si>
  <si>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</si>
  <si>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</si>
  <si>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</si>
  <si>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</si>
  <si>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</si>
  <si>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</si>
  <si>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</si>
  <si>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</si>
  <si>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</si>
  <si>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</si>
  <si>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</si>
  <si>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</si>
  <si>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</si>
  <si>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</si>
  <si>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</si>
  <si>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</si>
  <si>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</si>
  <si>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</si>
  <si>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</si>
  <si>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</si>
  <si>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</si>
  <si>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</si>
  <si>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</si>
  <si>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</si>
  <si>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</si>
  <si>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</si>
  <si>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</si>
  <si>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</si>
  <si>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</si>
  <si>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</si>
  <si>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</si>
  <si>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</si>
  <si>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</si>
  <si>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</si>
  <si>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</si>
  <si>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</si>
  <si>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</si>
  <si>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</si>
  <si>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</si>
  <si>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</si>
  <si>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</si>
  <si>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</si>
  <si>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</si>
  <si>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</si>
  <si>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</si>
  <si>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</si>
  <si>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</si>
  <si>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</si>
  <si>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</si>
  <si>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</si>
  <si>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</si>
  <si>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</si>
  <si>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</si>
  <si>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</si>
  <si>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</si>
  <si>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</si>
  <si>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</si>
  <si>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</si>
  <si>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</si>
  <si>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</si>
  <si>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</si>
  <si>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</si>
  <si>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</si>
  <si>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</si>
  <si>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</si>
  <si>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</si>
  <si>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</si>
  <si>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</si>
  <si>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</si>
  <si>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</si>
  <si>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</si>
  <si>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</si>
  <si>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</si>
  <si>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</si>
  <si>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</si>
  <si>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</si>
  <si>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</si>
  <si>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</si>
  <si>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</si>
  <si>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</si>
  <si>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</si>
  <si>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</si>
  <si>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</si>
  <si>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</si>
  <si>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</si>
  <si>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</si>
  <si>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</si>
  <si>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</si>
  <si>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</si>
  <si>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</si>
  <si>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</si>
  <si>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</si>
  <si>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</si>
  <si>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</si>
  <si>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</si>
  <si>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</si>
  <si>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</si>
  <si>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</si>
  <si>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</si>
  <si>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</si>
  <si>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</si>
  <si>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</si>
  <si>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</si>
  <si>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</si>
  <si>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</si>
  <si>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</si>
  <si>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</si>
  <si>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</si>
  <si>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</si>
  <si>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</si>
  <si>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</si>
  <si>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</si>
  <si>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</si>
  <si>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</si>
  <si>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</si>
  <si>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</si>
  <si>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</si>
  <si>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</si>
  <si>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</si>
  <si>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</si>
  <si>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</si>
  <si>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</si>
  <si>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</si>
  <si>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</si>
  <si>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</si>
  <si>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</si>
  <si>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</si>
  <si>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</si>
  <si>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</si>
  <si>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</si>
  <si>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</si>
  <si>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</si>
  <si>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</si>
  <si>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</si>
  <si>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</si>
  <si>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</si>
  <si>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</si>
  <si>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</si>
  <si>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</si>
  <si>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</si>
  <si>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</si>
  <si>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</si>
  <si>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</si>
  <si>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</si>
  <si>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</si>
  <si>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</si>
  <si>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</si>
  <si>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</si>
  <si>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</si>
  <si>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</si>
  <si>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</si>
  <si>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</si>
  <si>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</si>
  <si>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</si>
  <si>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</si>
  <si>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</si>
  <si>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</si>
  <si>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</si>
  <si>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</si>
  <si>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</si>
  <si>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</si>
  <si>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</si>
  <si>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</si>
  <si>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</si>
  <si>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</si>
  <si>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</si>
  <si>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</si>
  <si>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</si>
  <si>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</si>
  <si>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</si>
  <si>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</si>
  <si>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</si>
  <si>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</si>
  <si>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</si>
  <si>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</si>
  <si>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</si>
  <si>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</si>
  <si>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</si>
  <si>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</si>
  <si>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</si>
  <si>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</si>
  <si>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</si>
  <si>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</si>
  <si>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</si>
  <si>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</si>
  <si>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</si>
  <si>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</si>
  <si>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</si>
  <si>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</si>
  <si>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</si>
  <si>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</si>
  <si>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</si>
  <si>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</si>
  <si>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</si>
  <si>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</si>
  <si>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</si>
  <si>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</si>
  <si>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</si>
  <si>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</si>
  <si>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</si>
  <si>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</si>
  <si>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</si>
  <si>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</si>
  <si>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</si>
  <si>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</si>
  <si>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</si>
  <si>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</si>
  <si>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</si>
  <si>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</si>
  <si>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</si>
  <si>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</si>
  <si>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</si>
  <si>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</si>
  <si>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</si>
  <si>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</si>
  <si>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</si>
  <si>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</si>
  <si>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</si>
  <si>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</si>
  <si>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</si>
  <si>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</si>
  <si>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</si>
  <si>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</si>
  <si>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</si>
  <si>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</si>
  <si>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</si>
  <si>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</si>
  <si>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</si>
  <si>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</si>
  <si>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</si>
  <si>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</si>
  <si>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</si>
  <si>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</si>
  <si>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</si>
  <si>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</si>
  <si>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</si>
  <si>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</si>
  <si>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</si>
  <si>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</si>
  <si>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</si>
  <si>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</si>
  <si>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</si>
  <si>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</si>
  <si>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</si>
  <si>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</si>
  <si>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</si>
  <si>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</si>
  <si>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</si>
  <si>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</si>
  <si>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</si>
  <si>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</si>
  <si>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</si>
  <si>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</si>
  <si>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</si>
  <si>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</si>
  <si>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</si>
  <si>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</si>
  <si>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</si>
  <si>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</si>
  <si>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</si>
  <si>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</si>
  <si>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</si>
  <si>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</si>
  <si>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</si>
  <si>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</si>
  <si>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</si>
  <si>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</si>
  <si>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</si>
  <si>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</si>
  <si>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</si>
  <si>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</si>
  <si>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</si>
  <si>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</si>
  <si>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</si>
  <si>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</si>
  <si>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</si>
  <si>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</si>
  <si>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</si>
  <si>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</si>
  <si>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</si>
  <si>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</si>
  <si>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</si>
  <si>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</si>
  <si>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</si>
  <si>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</si>
  <si>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</si>
  <si>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</si>
  <si>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</si>
  <si>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</si>
  <si>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</si>
  <si>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</si>
  <si>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</si>
  <si>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</si>
  <si>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</si>
  <si>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</si>
  <si>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</si>
  <si>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</si>
  <si>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</si>
  <si>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</si>
  <si>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</si>
  <si>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</si>
  <si>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</si>
  <si>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</si>
  <si>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</si>
  <si>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</si>
  <si>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</si>
  <si>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</si>
  <si>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</si>
  <si>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</si>
  <si>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</si>
  <si>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</si>
  <si>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</si>
  <si>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</si>
  <si>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</si>
  <si>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</si>
  <si>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</si>
  <si>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</si>
  <si>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</si>
  <si>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</si>
  <si>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</si>
  <si>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</si>
  <si>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</si>
  <si>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</si>
  <si>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</si>
  <si>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</si>
  <si>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</si>
  <si>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</si>
  <si>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</si>
  <si>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</si>
  <si>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</si>
  <si>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</si>
  <si>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</si>
  <si>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</si>
  <si>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</si>
  <si>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</si>
  <si>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</si>
  <si>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</si>
  <si>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</si>
  <si>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</si>
  <si>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</si>
  <si>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</si>
  <si>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</si>
  <si>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</si>
  <si>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</si>
  <si>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</si>
  <si>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</si>
  <si>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</si>
  <si>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</si>
  <si>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</si>
  <si>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</si>
  <si>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</si>
  <si>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</si>
  <si>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</si>
  <si>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</si>
  <si>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</si>
  <si>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</si>
  <si>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</si>
  <si>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</si>
  <si>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</si>
  <si>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</si>
  <si>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</si>
  <si>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</si>
  <si>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</si>
  <si>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</si>
  <si>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</si>
  <si>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</si>
  <si>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</si>
  <si>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</si>
  <si>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</si>
  <si>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</si>
  <si>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</si>
  <si>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</si>
  <si>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</si>
  <si>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</si>
  <si>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</si>
  <si>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</si>
  <si>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</si>
  <si>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</si>
  <si>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</si>
  <si>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</si>
  <si>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</si>
  <si>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</si>
  <si>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</si>
  <si>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</si>
  <si>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</si>
  <si>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</si>
  <si>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</si>
  <si>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</si>
  <si>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</si>
  <si>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</si>
  <si>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</si>
  <si>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</si>
  <si>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</si>
  <si>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</si>
  <si>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</si>
  <si>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</si>
  <si>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</si>
  <si>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</si>
  <si>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</si>
  <si>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</si>
  <si>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</si>
  <si>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</si>
  <si>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</si>
  <si>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</si>
  <si>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</si>
  <si>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</si>
  <si>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</si>
  <si>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</si>
  <si>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</si>
  <si>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</si>
  <si>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</si>
  <si>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</si>
  <si>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</si>
  <si>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</si>
  <si>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</si>
  <si>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</si>
  <si>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</si>
  <si>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</si>
  <si>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</si>
  <si>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</si>
  <si>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</si>
  <si>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</si>
  <si>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</si>
  <si>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</si>
  <si>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</si>
  <si>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</si>
  <si>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</si>
  <si>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</si>
  <si>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</si>
  <si>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</si>
  <si>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</si>
  <si>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</si>
  <si>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</si>
  <si>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</si>
  <si>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</si>
  <si>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</si>
  <si>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</si>
  <si>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</si>
  <si>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</si>
  <si>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</si>
  <si>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</si>
  <si>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</si>
  <si>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</si>
  <si>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</si>
  <si>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</si>
  <si>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</si>
  <si>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</si>
  <si>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</si>
  <si>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</si>
  <si>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</si>
  <si>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</si>
  <si>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</si>
  <si>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</si>
  <si>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</si>
  <si>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</si>
  <si>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</si>
  <si>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</si>
  <si>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</si>
  <si>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</si>
  <si>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</si>
  <si>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</si>
  <si>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</si>
  <si>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</si>
  <si>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</si>
  <si>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</si>
  <si>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</si>
  <si>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</si>
  <si>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</si>
  <si>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</si>
  <si>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</si>
  <si>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</si>
  <si>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</si>
  <si>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</si>
  <si>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</si>
  <si>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</si>
  <si>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</si>
  <si>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</si>
  <si>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</si>
  <si>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</si>
  <si>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</si>
  <si>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</si>
  <si>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</si>
  <si>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</si>
  <si>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</si>
  <si>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</si>
  <si>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</si>
  <si>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</si>
  <si>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</si>
  <si>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</si>
  <si>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</si>
  <si>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</si>
  <si>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</si>
  <si>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</si>
  <si>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</si>
  <si>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</si>
  <si>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</si>
  <si>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</si>
  <si>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</si>
  <si>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</si>
  <si>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</si>
  <si>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</si>
  <si>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</si>
  <si>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</si>
  <si>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</si>
  <si>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</si>
  <si>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</si>
  <si>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</si>
  <si>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</si>
  <si>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</si>
  <si>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</si>
  <si>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</si>
  <si>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</si>
  <si>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</si>
  <si>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</si>
  <si>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</si>
  <si>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</si>
  <si>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</si>
  <si>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</si>
  <si>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</si>
  <si>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</si>
  <si>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</si>
  <si>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</si>
  <si>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</si>
  <si>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</si>
  <si>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</si>
  <si>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</si>
  <si>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</si>
  <si>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</si>
  <si>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</si>
  <si>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</si>
  <si>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</si>
  <si>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</si>
  <si>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</si>
  <si>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</si>
  <si>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</si>
  <si>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</si>
  <si>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</si>
  <si>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</si>
  <si>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</si>
  <si>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</si>
  <si>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</si>
  <si>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</si>
  <si>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</si>
  <si>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</si>
  <si>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</si>
  <si>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</si>
  <si>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</si>
  <si>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</si>
  <si>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</si>
  <si>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</si>
  <si>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</si>
  <si>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</si>
  <si>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</si>
  <si>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</si>
  <si>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</si>
  <si>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</si>
  <si>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</si>
  <si>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</si>
  <si>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</si>
  <si>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</si>
  <si>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</si>
  <si>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</si>
  <si>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</si>
  <si>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</si>
  <si>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</si>
  <si>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</si>
  <si>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</si>
  <si>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</si>
  <si>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</si>
  <si>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</si>
  <si>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</si>
  <si>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</si>
  <si>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</si>
  <si>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</si>
  <si>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</si>
  <si>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</si>
  <si>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</si>
  <si>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</si>
  <si>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</si>
  <si>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</si>
  <si>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</si>
  <si>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</si>
  <si>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</si>
  <si>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</si>
  <si>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</si>
  <si>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</si>
  <si>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</si>
  <si>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</si>
  <si>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</si>
  <si>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</si>
  <si>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</si>
  <si>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</si>
  <si>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</si>
  <si>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</si>
  <si>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</si>
  <si>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</si>
  <si>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</si>
  <si>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</si>
  <si>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</si>
  <si>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</si>
  <si>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</si>
  <si>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</si>
  <si>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</si>
  <si>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</si>
  <si>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</si>
  <si>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</si>
  <si>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</si>
  <si>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</si>
  <si>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</si>
  <si>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</si>
  <si>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</si>
  <si>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</si>
  <si>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</si>
  <si>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</si>
  <si>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</si>
  <si>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</si>
  <si>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</si>
  <si>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</si>
  <si>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</si>
  <si>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</si>
  <si>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</si>
  <si>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</si>
  <si>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</si>
  <si>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</si>
  <si>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</si>
  <si>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</si>
  <si>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</si>
  <si>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</si>
  <si>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250-255</t>
  </si>
  <si>
    <t xml:space="preserve">PGHH </t>
  </si>
  <si>
    <t>10700-10800</t>
  </si>
  <si>
    <t>2500-2550</t>
  </si>
  <si>
    <t>310-315</t>
  </si>
  <si>
    <t xml:space="preserve">CROMPTON </t>
  </si>
  <si>
    <t>165-170</t>
  </si>
  <si>
    <t>400-410</t>
  </si>
  <si>
    <t>1260-1240</t>
  </si>
  <si>
    <t xml:space="preserve">CIPLA </t>
  </si>
  <si>
    <t>680-690</t>
  </si>
  <si>
    <t xml:space="preserve">BALKRISIND </t>
  </si>
  <si>
    <t>1160-1140</t>
  </si>
  <si>
    <t>930-950</t>
  </si>
  <si>
    <t>Profit of Rs.18.50/-</t>
  </si>
  <si>
    <t>156-158</t>
  </si>
  <si>
    <t>1400-1450</t>
  </si>
  <si>
    <t>470-480</t>
  </si>
  <si>
    <t>750-760</t>
  </si>
  <si>
    <t xml:space="preserve">Retail Research Technical Calls &amp; Fundamental Performance Report for the month of July-2020 </t>
  </si>
  <si>
    <t>Loss of Rs.20.5/-</t>
  </si>
  <si>
    <t>Loss of Rs.31.5/-</t>
  </si>
  <si>
    <t xml:space="preserve">NIFTY JUL FUT </t>
  </si>
  <si>
    <t>NIFTY 9-JUL 10200 PE</t>
  </si>
  <si>
    <t>Loss of Rs.145/-</t>
  </si>
  <si>
    <t>935-945</t>
  </si>
  <si>
    <t>1030-1070</t>
  </si>
  <si>
    <t>185-182</t>
  </si>
  <si>
    <t>88</t>
  </si>
  <si>
    <t>-160</t>
  </si>
  <si>
    <t>52</t>
  </si>
  <si>
    <t>Loss of Rs.60/-</t>
  </si>
  <si>
    <t>Loss of Rs.108/-</t>
  </si>
  <si>
    <t>Profit of Rs.18/-</t>
  </si>
  <si>
    <t>Profit of Rs.4/-</t>
  </si>
  <si>
    <t>Profit of Rs.20/-</t>
  </si>
  <si>
    <t>Profit of Rs.12.5/-</t>
  </si>
  <si>
    <t>Profit of Rs.22.5/-</t>
  </si>
  <si>
    <t>18000-18500</t>
  </si>
  <si>
    <t>670-680</t>
  </si>
  <si>
    <t>Profit of Rs.26/-</t>
  </si>
  <si>
    <t>Loss of Rs.65/-</t>
  </si>
  <si>
    <t>Part Profit of Rs.46/-</t>
  </si>
  <si>
    <t>2000-2100</t>
  </si>
  <si>
    <t>1080-1120</t>
  </si>
  <si>
    <t>2550-2600</t>
  </si>
  <si>
    <t xml:space="preserve"> NIFTY 10600 PE 09-JUL</t>
  </si>
  <si>
    <t>100-120</t>
  </si>
  <si>
    <t xml:space="preserve">HINDUNILVR JULY 2180 CE </t>
  </si>
  <si>
    <t xml:space="preserve">HINDUNILVR JULY 2220 CE </t>
  </si>
  <si>
    <t>Profit of Rs.19/-</t>
  </si>
  <si>
    <t>Part Profit of Rs.65/-</t>
  </si>
  <si>
    <t>BANKNIFTY 21500 PE 16-JUL</t>
  </si>
  <si>
    <t>600-700</t>
  </si>
  <si>
    <t>Part Profit of Rs.40/-</t>
  </si>
  <si>
    <t>1020-1050</t>
  </si>
  <si>
    <t>112-115</t>
  </si>
  <si>
    <t>5700-5500</t>
  </si>
  <si>
    <t>260-265</t>
  </si>
  <si>
    <t>600-610</t>
  </si>
  <si>
    <t>1250-1270</t>
  </si>
  <si>
    <t>Loss of Rs.40/-</t>
  </si>
  <si>
    <t>Profit of Rs.540/-</t>
  </si>
  <si>
    <t>Profit of Rs.35.5/-</t>
  </si>
  <si>
    <t>Profit of Rs.13/-</t>
  </si>
  <si>
    <t>550-540</t>
  </si>
  <si>
    <t>NIFTY 23-JUL 10200 PE</t>
  </si>
  <si>
    <t>10500-10400</t>
  </si>
  <si>
    <t>300</t>
  </si>
  <si>
    <t>Loss of Rs.230/-</t>
  </si>
  <si>
    <t xml:space="preserve">Sell </t>
  </si>
  <si>
    <t>18000-17500</t>
  </si>
  <si>
    <t>394-398</t>
  </si>
  <si>
    <t>440-450</t>
  </si>
  <si>
    <t xml:space="preserve">CUMMINSIND </t>
  </si>
  <si>
    <t>Net Gain / Loss  %</t>
  </si>
  <si>
    <t>Loss of Rs.18.5/-</t>
  </si>
  <si>
    <t>1180-1200</t>
  </si>
  <si>
    <t>Profit of Rs.15/-</t>
  </si>
  <si>
    <t>41</t>
  </si>
  <si>
    <t>45</t>
  </si>
  <si>
    <t>-36.5</t>
  </si>
  <si>
    <t>Profit of Rs. 8.5/-</t>
  </si>
  <si>
    <t>BANKNIFTY JULY FUT</t>
  </si>
  <si>
    <t xml:space="preserve">BANKNIFTY 23-JUL 22000 PE </t>
  </si>
  <si>
    <t>365</t>
  </si>
  <si>
    <t>385</t>
  </si>
  <si>
    <t>-147.5</t>
  </si>
  <si>
    <t>Profit of Rs.237.5/-</t>
  </si>
  <si>
    <t>Loss of Rs.34/-</t>
  </si>
  <si>
    <t>All charges</t>
  </si>
  <si>
    <t>Profit of Rs.305/-</t>
  </si>
  <si>
    <t>137-135</t>
  </si>
  <si>
    <t>Profit of Rs.2.25/-</t>
  </si>
  <si>
    <t>240-242</t>
  </si>
  <si>
    <t>80-84</t>
  </si>
  <si>
    <t>96</t>
  </si>
  <si>
    <t>75</t>
  </si>
  <si>
    <t>Profit of Rs.95/-</t>
  </si>
  <si>
    <t>Loss of Rs.7/-</t>
  </si>
  <si>
    <t>Profit of Rs.950/-</t>
  </si>
  <si>
    <t>Part Profit of Rs.105/-</t>
  </si>
  <si>
    <t>Part Profit of Rs.3.5/-</t>
  </si>
  <si>
    <t>Profit of Rs.6/-</t>
  </si>
  <si>
    <t>Profit of Rs.4.25/-</t>
  </si>
  <si>
    <t>257-255</t>
  </si>
  <si>
    <t>172-175</t>
  </si>
  <si>
    <t>80</t>
  </si>
  <si>
    <t>115</t>
  </si>
  <si>
    <t>-20</t>
  </si>
  <si>
    <t>-22.5</t>
  </si>
  <si>
    <t>Profit of Rs.92.5/-</t>
  </si>
  <si>
    <t>265-270</t>
  </si>
  <si>
    <t>Profit of Rs.940/-</t>
  </si>
  <si>
    <t>320-330</t>
  </si>
  <si>
    <t>Profit of Rs.2.5/-</t>
  </si>
  <si>
    <t>99-97</t>
  </si>
  <si>
    <t>Loss of Rs.4,75/-</t>
  </si>
  <si>
    <t>Profit of Rs.8.5/-</t>
  </si>
  <si>
    <t>SBIN JULY FUT</t>
  </si>
  <si>
    <t>SBIN JUL 195 CE</t>
  </si>
  <si>
    <t>Part profit of Rs.12/-</t>
  </si>
  <si>
    <t>Profit of Rs.27.50/-</t>
  </si>
  <si>
    <t>Profit of Rs.17.50/-</t>
  </si>
  <si>
    <t>5</t>
  </si>
  <si>
    <t>NIFTY JULY FUT</t>
  </si>
  <si>
    <t>NIFTY 30-JUL 10500 PE</t>
  </si>
  <si>
    <t>3.3</t>
  </si>
  <si>
    <t>-0.5</t>
  </si>
  <si>
    <t>Profit of Rs.3.25/-</t>
  </si>
  <si>
    <t>365-370</t>
  </si>
  <si>
    <t>Profit of Rs.23.50/-</t>
  </si>
  <si>
    <t>380-385</t>
  </si>
  <si>
    <t xml:space="preserve">NESTLEIND 18000 CE JUL </t>
  </si>
  <si>
    <t>350-400</t>
  </si>
  <si>
    <t>1350-1370</t>
  </si>
  <si>
    <t>1250-1260</t>
  </si>
  <si>
    <t>Profit of Rs.14.5/-</t>
  </si>
  <si>
    <t>Profit of Rs.5/-</t>
  </si>
  <si>
    <t>Profit of Rs.16/-</t>
  </si>
  <si>
    <t>Profit of Rs.42.5/-</t>
  </si>
  <si>
    <t>-185</t>
  </si>
  <si>
    <t>Loss of Rs.140/-</t>
  </si>
  <si>
    <t>107-105</t>
  </si>
  <si>
    <t>Profit of Rs.2.15/-</t>
  </si>
  <si>
    <t>Loss of Rs.27/-</t>
  </si>
  <si>
    <t>1540-1560</t>
  </si>
  <si>
    <t>BANKNIFTY 21800 PE 23-JUL</t>
  </si>
  <si>
    <t>450-500</t>
  </si>
  <si>
    <t>Part Profit of Rs.16.5/-</t>
  </si>
  <si>
    <t>720-730</t>
  </si>
  <si>
    <t>Profit of Rs.38/-</t>
  </si>
  <si>
    <t>260-258</t>
  </si>
  <si>
    <t>Profit of Rs.1.5/-</t>
  </si>
  <si>
    <t>AMBUJACEM 195 PE JUL</t>
  </si>
  <si>
    <t>4.5-5</t>
  </si>
  <si>
    <t>Profit of Rs.1.65/-</t>
  </si>
  <si>
    <t>17000-17060</t>
  </si>
  <si>
    <t>18500-19000</t>
  </si>
  <si>
    <t>580-570</t>
  </si>
  <si>
    <t xml:space="preserve">LICHSGFIN </t>
  </si>
  <si>
    <t>264-260</t>
  </si>
  <si>
    <t>Profit of Rs.11.50/-</t>
  </si>
  <si>
    <t>Profit of Rs.4.5/-</t>
  </si>
  <si>
    <t>Profit of Rs.8/-</t>
  </si>
  <si>
    <t>NIFTY 30-JUL 10900 PE</t>
  </si>
  <si>
    <t>Profit of Rs.65/-</t>
  </si>
  <si>
    <t>65</t>
  </si>
  <si>
    <t xml:space="preserve">CENTURYTEX </t>
  </si>
  <si>
    <t>2450-2460</t>
  </si>
  <si>
    <t>NIFTY 11150 PE 23-JUL</t>
  </si>
  <si>
    <t>70-80</t>
  </si>
  <si>
    <t xml:space="preserve"> Profit of Rs.39/-</t>
  </si>
  <si>
    <t>570-560</t>
  </si>
  <si>
    <t>Profit of Rs.3.5/-</t>
  </si>
  <si>
    <t>DABUR 490 CE JUL</t>
  </si>
  <si>
    <t>12-14.0</t>
  </si>
  <si>
    <t>244-249</t>
  </si>
  <si>
    <t>HRTI PRIVATE LIMITED</t>
  </si>
  <si>
    <t>Profit of Rs.3.75/-</t>
  </si>
  <si>
    <t>Loss of Rs.24/-</t>
  </si>
  <si>
    <t>Profit of Rs.0.85/-</t>
  </si>
  <si>
    <t>VAL</t>
  </si>
  <si>
    <t>ARYAMAN BROKING LIMITED</t>
  </si>
  <si>
    <t>*</t>
  </si>
  <si>
    <t>Loss of Rs.4.25/-</t>
  </si>
  <si>
    <t>UPL 460 CE JUL</t>
  </si>
  <si>
    <t>15-17</t>
  </si>
  <si>
    <t>575-580</t>
  </si>
  <si>
    <t>Profit of Rs.9.5/-</t>
  </si>
  <si>
    <t>154-156</t>
  </si>
  <si>
    <t>Part Profit of Rs.38.5/-</t>
  </si>
  <si>
    <t xml:space="preserve">BHARTIARTL </t>
  </si>
  <si>
    <t>Dynemic Products Limited</t>
  </si>
  <si>
    <t>N.K.SECURITIES</t>
  </si>
  <si>
    <t>REFEX-RE</t>
  </si>
  <si>
    <t>REFEX INDUSTRIES RE</t>
  </si>
  <si>
    <t>Profit of Rs.77.5/-</t>
  </si>
  <si>
    <t>208-210</t>
  </si>
  <si>
    <t>190-185</t>
  </si>
  <si>
    <t xml:space="preserve"> ICICIBANK</t>
  </si>
  <si>
    <t>68.5</t>
  </si>
  <si>
    <t>-155</t>
  </si>
  <si>
    <t>Loss of Rs.87.5/-</t>
  </si>
  <si>
    <t>Loss of Rs.4/-</t>
  </si>
  <si>
    <t>ALEXANDER</t>
  </si>
  <si>
    <t>KAHAR NIKLESH KANAIYABHAI</t>
  </si>
  <si>
    <t>KANTA DEVI MOSUN</t>
  </si>
  <si>
    <t>ASHARI</t>
  </si>
  <si>
    <t>SABAH TAIYAB NOORANI</t>
  </si>
  <si>
    <t>JYOTI VIRENDRA LAVHARKAR</t>
  </si>
  <si>
    <t>SILVERTOSS SHOPPERS PVT LTD</t>
  </si>
  <si>
    <t>SUNIYOJIT MERCHANTS PRIVATE LIMITED</t>
  </si>
  <si>
    <t>ECOTEK GENERAL TRADING LLC</t>
  </si>
  <si>
    <t>CHEMTECH</t>
  </si>
  <si>
    <t>VIKAS BAGLA</t>
  </si>
  <si>
    <t>PRISMMEDI</t>
  </si>
  <si>
    <t>MANISH NITIN THAKUR</t>
  </si>
  <si>
    <t>SAGARPROD</t>
  </si>
  <si>
    <t>SANJIB CHAKRABORTY</t>
  </si>
  <si>
    <t>TALISMAN SECURITIES PRIVATE LIMITED</t>
  </si>
  <si>
    <t>SHASHANK PRAVINCHANDRA DOSHI</t>
  </si>
  <si>
    <t>Apex Frozen Foods Limited</t>
  </si>
  <si>
    <t>GROW WELL INVESTMENTS</t>
  </si>
  <si>
    <t>Apollo Micro Systems Ltd</t>
  </si>
  <si>
    <t>AMBE SECURITIES PRIVATE LIMITED</t>
  </si>
  <si>
    <t>India Glycols Ltd</t>
  </si>
  <si>
    <t>BERKELEY SECURITIES LIMITED</t>
  </si>
  <si>
    <t>Oriental Trimex Limited</t>
  </si>
  <si>
    <t>DIPSI MEHULKUMAR DOSHI</t>
  </si>
  <si>
    <t>SILGO</t>
  </si>
  <si>
    <t>Silgo Retail Limited</t>
  </si>
  <si>
    <t>ARYAMAN CAPITAL MARKETS LIMITED</t>
  </si>
  <si>
    <t>RISSON VARGHESE KUTTATTI</t>
  </si>
  <si>
    <t>PRATIK PARESH SHAH HUF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</si>
</sst>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613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0" fontId="0" fillId="7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" fontId="0" fillId="58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/>
    </xf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49" fontId="7" fillId="58" borderId="5" xfId="0" applyNumberFormat="1" applyFont="1" applyFill="1" applyBorder="1" applyAlignment="1">
      <alignment horizontal="center"/>
    </xf>
    <xf numFmtId="49" fontId="8" fillId="58" borderId="37" xfId="0" applyNumberFormat="1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top"/>
    </xf>
    <xf numFmtId="0" fontId="0" fillId="0" borderId="37" xfId="0" applyFont="1" applyBorder="1"/>
    <xf numFmtId="0" fontId="0" fillId="49" borderId="37" xfId="0" applyFill="1" applyBorder="1"/>
    <xf numFmtId="164" fontId="0" fillId="49" borderId="37" xfId="0" applyNumberFormat="1" applyFill="1" applyBorder="1" applyAlignment="1">
      <alignment horizontal="center" vertical="center"/>
    </xf>
    <xf numFmtId="165" fontId="0" fillId="49" borderId="37" xfId="0" applyNumberFormat="1" applyFont="1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center"/>
    </xf>
    <xf numFmtId="0" fontId="0" fillId="49" borderId="37" xfId="0" applyFill="1" applyBorder="1" applyAlignment="1">
      <alignment horizontal="center"/>
    </xf>
    <xf numFmtId="0" fontId="7" fillId="49" borderId="37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16" fontId="7" fillId="49" borderId="37" xfId="160" applyNumberFormat="1" applyFont="1" applyFill="1" applyBorder="1" applyAlignment="1">
      <alignment horizontal="center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5" fontId="0" fillId="58" borderId="37" xfId="0" applyNumberFormat="1" applyFill="1" applyBorder="1" applyAlignment="1">
      <alignment horizontal="center" vertical="center"/>
    </xf>
    <xf numFmtId="16" fontId="47" fillId="58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" fontId="7" fillId="60" borderId="5" xfId="0" applyNumberFormat="1" applyFont="1" applyFill="1" applyBorder="1" applyAlignment="1">
      <alignment horizontal="center" vertical="center"/>
    </xf>
    <xf numFmtId="1" fontId="7" fillId="58" borderId="5" xfId="0" applyNumberFormat="1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8" fillId="60" borderId="37" xfId="0" applyFont="1" applyFill="1" applyBorder="1" applyAlignment="1">
      <alignment horizontal="center" vertical="center"/>
    </xf>
    <xf numFmtId="0" fontId="6" fillId="60" borderId="37" xfId="0" applyFont="1" applyFill="1" applyBorder="1" applyAlignment="1">
      <alignment horizontal="center"/>
    </xf>
    <xf numFmtId="49" fontId="7" fillId="60" borderId="37" xfId="0" applyNumberFormat="1" applyFont="1" applyFill="1" applyBorder="1" applyAlignment="1">
      <alignment horizontal="center"/>
    </xf>
    <xf numFmtId="49" fontId="8" fillId="60" borderId="37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" fontId="0" fillId="49" borderId="37" xfId="0" applyNumberFormat="1" applyFont="1" applyFill="1" applyBorder="1" applyAlignment="1">
      <alignment horizontal="center" vertical="center"/>
    </xf>
    <xf numFmtId="0" fontId="8" fillId="49" borderId="37" xfId="0" applyFont="1" applyFill="1" applyBorder="1" applyAlignment="1">
      <alignment horizontal="left"/>
    </xf>
    <xf numFmtId="0" fontId="0" fillId="49" borderId="37" xfId="0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16" fontId="47" fillId="60" borderId="37" xfId="0" applyNumberFormat="1" applyFont="1" applyFill="1" applyBorder="1" applyAlignment="1">
      <alignment horizontal="center" vertical="center"/>
    </xf>
    <xf numFmtId="165" fontId="7" fillId="60" borderId="5" xfId="0" applyNumberFormat="1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16" fontId="49" fillId="58" borderId="37" xfId="160" applyNumberFormat="1" applyFont="1" applyFill="1" applyBorder="1" applyAlignment="1">
      <alignment horizontal="center" vertical="center"/>
    </xf>
    <xf numFmtId="1" fontId="0" fillId="61" borderId="37" xfId="0" applyNumberFormat="1" applyFont="1" applyFill="1" applyBorder="1" applyAlignment="1">
      <alignment horizontal="center" vertical="center"/>
    </xf>
    <xf numFmtId="164" fontId="0" fillId="61" borderId="37" xfId="0" applyNumberFormat="1" applyFill="1" applyBorder="1" applyAlignment="1">
      <alignment horizontal="center" vertical="center"/>
    </xf>
    <xf numFmtId="165" fontId="0" fillId="61" borderId="37" xfId="0" applyNumberFormat="1" applyFon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left"/>
    </xf>
    <xf numFmtId="0" fontId="47" fillId="61" borderId="37" xfId="0" applyFont="1" applyFill="1" applyBorder="1" applyAlignment="1">
      <alignment horizontal="center" vertical="center"/>
    </xf>
    <xf numFmtId="0" fontId="0" fillId="61" borderId="37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43" fontId="7" fillId="61" borderId="5" xfId="160" applyFont="1" applyFill="1" applyBorder="1" applyAlignment="1">
      <alignment horizontal="center" vertical="center"/>
    </xf>
    <xf numFmtId="16" fontId="49" fillId="61" borderId="37" xfId="16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" fontId="8" fillId="60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58" borderId="5" xfId="0" applyFont="1" applyFill="1" applyBorder="1" applyAlignment="1">
      <alignment horizontal="center" vertical="center"/>
    </xf>
    <xf numFmtId="0" fontId="8" fillId="58" borderId="38" xfId="0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center" vertical="center"/>
    </xf>
    <xf numFmtId="165" fontId="8" fillId="60" borderId="5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165" fontId="8" fillId="58" borderId="5" xfId="0" applyNumberFormat="1" applyFont="1" applyFill="1" applyBorder="1" applyAlignment="1">
      <alignment horizontal="center" vertical="center"/>
    </xf>
    <xf numFmtId="165" fontId="8" fillId="58" borderId="38" xfId="0" applyNumberFormat="1" applyFont="1" applyFill="1" applyBorder="1" applyAlignment="1">
      <alignment horizontal="center" vertical="center"/>
    </xf>
    <xf numFmtId="16" fontId="8" fillId="58" borderId="5" xfId="0" applyNumberFormat="1" applyFont="1" applyFill="1" applyBorder="1" applyAlignment="1">
      <alignment horizontal="center" vertical="center"/>
    </xf>
    <xf numFmtId="16" fontId="8" fillId="58" borderId="38" xfId="0" applyNumberFormat="1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8" xfId="0" applyNumberFormat="1" applyFont="1" applyFill="1" applyBorder="1" applyAlignment="1">
      <alignment horizontal="center" vertical="center"/>
    </xf>
    <xf numFmtId="16" fontId="3" fillId="60" borderId="5" xfId="0" applyNumberFormat="1" applyFont="1" applyFill="1" applyBorder="1" applyAlignment="1">
      <alignment horizontal="center" vertical="center"/>
    </xf>
    <xf numFmtId="16" fontId="3" fillId="60" borderId="38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44041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5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B29" sqref="B29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44041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84" t="s">
        <v>16</v>
      </c>
      <c r="B9" s="586" t="s">
        <v>17</v>
      </c>
      <c r="C9" s="586" t="s">
        <v>18</v>
      </c>
      <c r="D9" s="274" t="s">
        <v>19</v>
      </c>
      <c r="E9" s="274" t="s">
        <v>20</v>
      </c>
      <c r="F9" s="581" t="s">
        <v>21</v>
      </c>
      <c r="G9" s="582"/>
      <c r="H9" s="583"/>
      <c r="I9" s="581" t="s">
        <v>22</v>
      </c>
      <c r="J9" s="582"/>
      <c r="K9" s="583"/>
      <c r="L9" s="274"/>
      <c r="M9" s="281"/>
      <c r="N9" s="281"/>
      <c r="O9" s="281"/>
    </row>
    <row r="10" spans="1:15" ht="59.25" customHeight="1">
      <c r="A10" s="585"/>
      <c r="B10" s="587" t="s">
        <v>17</v>
      </c>
      <c r="C10" s="587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1" t="s">
        <v>34</v>
      </c>
      <c r="C11" s="277" t="s">
        <v>35</v>
      </c>
      <c r="D11" s="303">
        <v>22176.5</v>
      </c>
      <c r="E11" s="303">
        <v>22037.833333333332</v>
      </c>
      <c r="F11" s="315">
        <v>21768.716666666664</v>
      </c>
      <c r="G11" s="315">
        <v>21360.933333333331</v>
      </c>
      <c r="H11" s="315">
        <v>21091.816666666662</v>
      </c>
      <c r="I11" s="315">
        <v>22445.616666666665</v>
      </c>
      <c r="J11" s="315">
        <v>22714.733333333334</v>
      </c>
      <c r="K11" s="315">
        <v>23122.516666666666</v>
      </c>
      <c r="L11" s="302">
        <v>22306.95</v>
      </c>
      <c r="M11" s="302">
        <v>21630.05</v>
      </c>
      <c r="N11" s="319">
        <v>1685325</v>
      </c>
      <c r="O11" s="320">
        <v>-7.1216003967925934E-2</v>
      </c>
    </row>
    <row r="12" spans="1:15" ht="15">
      <c r="A12" s="277">
        <v>2</v>
      </c>
      <c r="B12" s="391" t="s">
        <v>34</v>
      </c>
      <c r="C12" s="277" t="s">
        <v>36</v>
      </c>
      <c r="D12" s="316">
        <v>11306.15</v>
      </c>
      <c r="E12" s="316">
        <v>11252.566666666666</v>
      </c>
      <c r="F12" s="317">
        <v>11182.133333333331</v>
      </c>
      <c r="G12" s="317">
        <v>11058.116666666665</v>
      </c>
      <c r="H12" s="317">
        <v>10987.683333333331</v>
      </c>
      <c r="I12" s="317">
        <v>11376.583333333332</v>
      </c>
      <c r="J12" s="317">
        <v>11447.016666666666</v>
      </c>
      <c r="K12" s="317">
        <v>11571.033333333333</v>
      </c>
      <c r="L12" s="304">
        <v>11323</v>
      </c>
      <c r="M12" s="304">
        <v>11128.55</v>
      </c>
      <c r="N12" s="319">
        <v>13347975</v>
      </c>
      <c r="O12" s="320">
        <v>1.8134700205374051E-2</v>
      </c>
    </row>
    <row r="13" spans="1:15" ht="15">
      <c r="A13" s="277">
        <v>3</v>
      </c>
      <c r="B13" s="391" t="s">
        <v>37</v>
      </c>
      <c r="C13" s="277" t="s">
        <v>38</v>
      </c>
      <c r="D13" s="316">
        <v>1403.15</v>
      </c>
      <c r="E13" s="316">
        <v>1391.8500000000001</v>
      </c>
      <c r="F13" s="317">
        <v>1375.3000000000002</v>
      </c>
      <c r="G13" s="317">
        <v>1347.45</v>
      </c>
      <c r="H13" s="317">
        <v>1330.9</v>
      </c>
      <c r="I13" s="317">
        <v>1419.7000000000003</v>
      </c>
      <c r="J13" s="317">
        <v>1436.25</v>
      </c>
      <c r="K13" s="317">
        <v>1464.1000000000004</v>
      </c>
      <c r="L13" s="304">
        <v>1408.4</v>
      </c>
      <c r="M13" s="304">
        <v>1364</v>
      </c>
      <c r="N13" s="319">
        <v>2877500</v>
      </c>
      <c r="O13" s="320">
        <v>2.6212553495007132E-2</v>
      </c>
    </row>
    <row r="14" spans="1:15" ht="15">
      <c r="A14" s="277">
        <v>4</v>
      </c>
      <c r="B14" s="391" t="s">
        <v>39</v>
      </c>
      <c r="C14" s="277" t="s">
        <v>40</v>
      </c>
      <c r="D14" s="316">
        <v>174</v>
      </c>
      <c r="E14" s="316">
        <v>171.16666666666666</v>
      </c>
      <c r="F14" s="317">
        <v>166.83333333333331</v>
      </c>
      <c r="G14" s="317">
        <v>159.66666666666666</v>
      </c>
      <c r="H14" s="317">
        <v>155.33333333333331</v>
      </c>
      <c r="I14" s="317">
        <v>178.33333333333331</v>
      </c>
      <c r="J14" s="317">
        <v>182.66666666666663</v>
      </c>
      <c r="K14" s="317">
        <v>189.83333333333331</v>
      </c>
      <c r="L14" s="304">
        <v>175.5</v>
      </c>
      <c r="M14" s="304">
        <v>164</v>
      </c>
      <c r="N14" s="319">
        <v>16596000</v>
      </c>
      <c r="O14" s="320">
        <v>-0.11042024013722126</v>
      </c>
    </row>
    <row r="15" spans="1:15" ht="15">
      <c r="A15" s="277">
        <v>5</v>
      </c>
      <c r="B15" s="391" t="s">
        <v>39</v>
      </c>
      <c r="C15" s="277" t="s">
        <v>41</v>
      </c>
      <c r="D15" s="316">
        <v>319.2</v>
      </c>
      <c r="E15" s="316">
        <v>316.18333333333334</v>
      </c>
      <c r="F15" s="317">
        <v>311.61666666666667</v>
      </c>
      <c r="G15" s="317">
        <v>304.03333333333336</v>
      </c>
      <c r="H15" s="317">
        <v>299.4666666666667</v>
      </c>
      <c r="I15" s="317">
        <v>323.76666666666665</v>
      </c>
      <c r="J15" s="317">
        <v>328.33333333333337</v>
      </c>
      <c r="K15" s="317">
        <v>335.91666666666663</v>
      </c>
      <c r="L15" s="304">
        <v>320.75</v>
      </c>
      <c r="M15" s="304">
        <v>308.60000000000002</v>
      </c>
      <c r="N15" s="319">
        <v>33235000</v>
      </c>
      <c r="O15" s="320">
        <v>-1.8965390008117481E-2</v>
      </c>
    </row>
    <row r="16" spans="1:15" ht="15">
      <c r="A16" s="277">
        <v>6</v>
      </c>
      <c r="B16" s="391" t="s">
        <v>44</v>
      </c>
      <c r="C16" s="277" t="s">
        <v>45</v>
      </c>
      <c r="D16" s="316">
        <v>693.2</v>
      </c>
      <c r="E16" s="316">
        <v>690.4666666666667</v>
      </c>
      <c r="F16" s="317">
        <v>683.93333333333339</v>
      </c>
      <c r="G16" s="317">
        <v>674.66666666666674</v>
      </c>
      <c r="H16" s="317">
        <v>668.13333333333344</v>
      </c>
      <c r="I16" s="317">
        <v>699.73333333333335</v>
      </c>
      <c r="J16" s="317">
        <v>706.26666666666665</v>
      </c>
      <c r="K16" s="317">
        <v>715.5333333333333</v>
      </c>
      <c r="L16" s="304">
        <v>697</v>
      </c>
      <c r="M16" s="304">
        <v>681.2</v>
      </c>
      <c r="N16" s="319">
        <v>1732000</v>
      </c>
      <c r="O16" s="320">
        <v>-4.6255506607929514E-2</v>
      </c>
    </row>
    <row r="17" spans="1:15" ht="15">
      <c r="A17" s="277">
        <v>7</v>
      </c>
      <c r="B17" s="391" t="s">
        <v>37</v>
      </c>
      <c r="C17" s="277" t="s">
        <v>46</v>
      </c>
      <c r="D17" s="316">
        <v>216.45</v>
      </c>
      <c r="E17" s="316">
        <v>213.46666666666667</v>
      </c>
      <c r="F17" s="317">
        <v>209.68333333333334</v>
      </c>
      <c r="G17" s="317">
        <v>202.91666666666666</v>
      </c>
      <c r="H17" s="317">
        <v>199.13333333333333</v>
      </c>
      <c r="I17" s="317">
        <v>220.23333333333335</v>
      </c>
      <c r="J17" s="317">
        <v>224.01666666666671</v>
      </c>
      <c r="K17" s="317">
        <v>230.78333333333336</v>
      </c>
      <c r="L17" s="304">
        <v>217.25</v>
      </c>
      <c r="M17" s="304">
        <v>206.7</v>
      </c>
      <c r="N17" s="319">
        <v>19695000</v>
      </c>
      <c r="O17" s="320">
        <v>-6.3568942031179054E-3</v>
      </c>
    </row>
    <row r="18" spans="1:15" ht="15">
      <c r="A18" s="277">
        <v>8</v>
      </c>
      <c r="B18" s="391" t="s">
        <v>39</v>
      </c>
      <c r="C18" s="277" t="s">
        <v>47</v>
      </c>
      <c r="D18" s="316">
        <v>1584.9</v>
      </c>
      <c r="E18" s="316">
        <v>1562.5666666666666</v>
      </c>
      <c r="F18" s="317">
        <v>1534.8833333333332</v>
      </c>
      <c r="G18" s="317">
        <v>1484.8666666666666</v>
      </c>
      <c r="H18" s="317">
        <v>1457.1833333333332</v>
      </c>
      <c r="I18" s="317">
        <v>1612.5833333333333</v>
      </c>
      <c r="J18" s="317">
        <v>1640.2666666666667</v>
      </c>
      <c r="K18" s="317">
        <v>1690.2833333333333</v>
      </c>
      <c r="L18" s="304">
        <v>1590.25</v>
      </c>
      <c r="M18" s="304">
        <v>1512.55</v>
      </c>
      <c r="N18" s="319">
        <v>1288000</v>
      </c>
      <c r="O18" s="320">
        <v>0.16825396825396827</v>
      </c>
    </row>
    <row r="19" spans="1:15" ht="15">
      <c r="A19" s="277">
        <v>9</v>
      </c>
      <c r="B19" s="391" t="s">
        <v>44</v>
      </c>
      <c r="C19" s="277" t="s">
        <v>48</v>
      </c>
      <c r="D19" s="316">
        <v>111.05</v>
      </c>
      <c r="E19" s="316">
        <v>109.84999999999998</v>
      </c>
      <c r="F19" s="317">
        <v>108.04999999999995</v>
      </c>
      <c r="G19" s="317">
        <v>105.04999999999997</v>
      </c>
      <c r="H19" s="317">
        <v>103.24999999999994</v>
      </c>
      <c r="I19" s="317">
        <v>112.84999999999997</v>
      </c>
      <c r="J19" s="317">
        <v>114.65</v>
      </c>
      <c r="K19" s="317">
        <v>117.64999999999998</v>
      </c>
      <c r="L19" s="304">
        <v>111.65</v>
      </c>
      <c r="M19" s="304">
        <v>106.85</v>
      </c>
      <c r="N19" s="319">
        <v>12720000</v>
      </c>
      <c r="O19" s="320">
        <v>-6.7106710671067105E-2</v>
      </c>
    </row>
    <row r="20" spans="1:15" ht="15">
      <c r="A20" s="277">
        <v>10</v>
      </c>
      <c r="B20" s="391" t="s">
        <v>44</v>
      </c>
      <c r="C20" s="277" t="s">
        <v>49</v>
      </c>
      <c r="D20" s="316">
        <v>51.4</v>
      </c>
      <c r="E20" s="316">
        <v>50.883333333333333</v>
      </c>
      <c r="F20" s="317">
        <v>50.116666666666667</v>
      </c>
      <c r="G20" s="317">
        <v>48.833333333333336</v>
      </c>
      <c r="H20" s="317">
        <v>48.06666666666667</v>
      </c>
      <c r="I20" s="317">
        <v>52.166666666666664</v>
      </c>
      <c r="J20" s="317">
        <v>52.93333333333333</v>
      </c>
      <c r="K20" s="317">
        <v>54.216666666666661</v>
      </c>
      <c r="L20" s="304">
        <v>51.65</v>
      </c>
      <c r="M20" s="304">
        <v>49.6</v>
      </c>
      <c r="N20" s="319">
        <v>55125000</v>
      </c>
      <c r="O20" s="320">
        <v>0.13657450361848208</v>
      </c>
    </row>
    <row r="21" spans="1:15" ht="15">
      <c r="A21" s="277">
        <v>11</v>
      </c>
      <c r="B21" s="391" t="s">
        <v>50</v>
      </c>
      <c r="C21" s="277" t="s">
        <v>51</v>
      </c>
      <c r="D21" s="316">
        <v>1761.65</v>
      </c>
      <c r="E21" s="316">
        <v>1767.9000000000003</v>
      </c>
      <c r="F21" s="317">
        <v>1746.3500000000006</v>
      </c>
      <c r="G21" s="317">
        <v>1731.0500000000002</v>
      </c>
      <c r="H21" s="317">
        <v>1709.5000000000005</v>
      </c>
      <c r="I21" s="317">
        <v>1783.2000000000007</v>
      </c>
      <c r="J21" s="317">
        <v>1804.7500000000005</v>
      </c>
      <c r="K21" s="317">
        <v>1820.0500000000009</v>
      </c>
      <c r="L21" s="304">
        <v>1789.45</v>
      </c>
      <c r="M21" s="304">
        <v>1752.6</v>
      </c>
      <c r="N21" s="319">
        <v>5955300</v>
      </c>
      <c r="O21" s="320">
        <v>-3.3026450387257052E-2</v>
      </c>
    </row>
    <row r="22" spans="1:15" ht="15">
      <c r="A22" s="277">
        <v>12</v>
      </c>
      <c r="B22" s="391" t="s">
        <v>52</v>
      </c>
      <c r="C22" s="277" t="s">
        <v>53</v>
      </c>
      <c r="D22" s="316">
        <v>791.85</v>
      </c>
      <c r="E22" s="316">
        <v>786.18333333333339</v>
      </c>
      <c r="F22" s="317">
        <v>777.86666666666679</v>
      </c>
      <c r="G22" s="317">
        <v>763.88333333333344</v>
      </c>
      <c r="H22" s="317">
        <v>755.56666666666683</v>
      </c>
      <c r="I22" s="317">
        <v>800.16666666666674</v>
      </c>
      <c r="J22" s="317">
        <v>808.48333333333335</v>
      </c>
      <c r="K22" s="317">
        <v>822.4666666666667</v>
      </c>
      <c r="L22" s="304">
        <v>794.5</v>
      </c>
      <c r="M22" s="304">
        <v>772.2</v>
      </c>
      <c r="N22" s="319">
        <v>13236600</v>
      </c>
      <c r="O22" s="320">
        <v>-1.2127680217328029E-2</v>
      </c>
    </row>
    <row r="23" spans="1:15" ht="15">
      <c r="A23" s="277">
        <v>13</v>
      </c>
      <c r="B23" s="391" t="s">
        <v>54</v>
      </c>
      <c r="C23" s="277" t="s">
        <v>55</v>
      </c>
      <c r="D23" s="316">
        <v>438.05</v>
      </c>
      <c r="E23" s="316">
        <v>434.66666666666669</v>
      </c>
      <c r="F23" s="317">
        <v>428.43333333333339</v>
      </c>
      <c r="G23" s="317">
        <v>418.81666666666672</v>
      </c>
      <c r="H23" s="317">
        <v>412.58333333333343</v>
      </c>
      <c r="I23" s="317">
        <v>444.28333333333336</v>
      </c>
      <c r="J23" s="317">
        <v>450.51666666666659</v>
      </c>
      <c r="K23" s="317">
        <v>460.13333333333333</v>
      </c>
      <c r="L23" s="304">
        <v>440.9</v>
      </c>
      <c r="M23" s="304">
        <v>425.05</v>
      </c>
      <c r="N23" s="319">
        <v>59733600</v>
      </c>
      <c r="O23" s="320">
        <v>-4.9312452253628722E-2</v>
      </c>
    </row>
    <row r="24" spans="1:15" ht="15">
      <c r="A24" s="277">
        <v>14</v>
      </c>
      <c r="B24" s="391" t="s">
        <v>44</v>
      </c>
      <c r="C24" s="277" t="s">
        <v>56</v>
      </c>
      <c r="D24" s="316">
        <v>3118</v>
      </c>
      <c r="E24" s="316">
        <v>3089.3166666666671</v>
      </c>
      <c r="F24" s="317">
        <v>3046.6833333333343</v>
      </c>
      <c r="G24" s="317">
        <v>2975.3666666666672</v>
      </c>
      <c r="H24" s="317">
        <v>2932.7333333333345</v>
      </c>
      <c r="I24" s="317">
        <v>3160.6333333333341</v>
      </c>
      <c r="J24" s="317">
        <v>3203.2666666666664</v>
      </c>
      <c r="K24" s="317">
        <v>3274.5833333333339</v>
      </c>
      <c r="L24" s="304">
        <v>3131.95</v>
      </c>
      <c r="M24" s="304">
        <v>3018</v>
      </c>
      <c r="N24" s="319">
        <v>1765500</v>
      </c>
      <c r="O24" s="320">
        <v>-2.8075970272502065E-2</v>
      </c>
    </row>
    <row r="25" spans="1:15" ht="15">
      <c r="A25" s="277">
        <v>15</v>
      </c>
      <c r="B25" s="391" t="s">
        <v>57</v>
      </c>
      <c r="C25" s="277" t="s">
        <v>58</v>
      </c>
      <c r="D25" s="316">
        <v>6356</v>
      </c>
      <c r="E25" s="316">
        <v>6311.7333333333336</v>
      </c>
      <c r="F25" s="317">
        <v>6218.7666666666673</v>
      </c>
      <c r="G25" s="317">
        <v>6081.5333333333338</v>
      </c>
      <c r="H25" s="317">
        <v>5988.5666666666675</v>
      </c>
      <c r="I25" s="317">
        <v>6448.9666666666672</v>
      </c>
      <c r="J25" s="317">
        <v>6541.9333333333343</v>
      </c>
      <c r="K25" s="317">
        <v>6679.166666666667</v>
      </c>
      <c r="L25" s="304">
        <v>6404.7</v>
      </c>
      <c r="M25" s="304">
        <v>6174.5</v>
      </c>
      <c r="N25" s="319">
        <v>893125</v>
      </c>
      <c r="O25" s="320">
        <v>-4.2738478027867094E-2</v>
      </c>
    </row>
    <row r="26" spans="1:15" ht="15">
      <c r="A26" s="277">
        <v>16</v>
      </c>
      <c r="B26" s="391" t="s">
        <v>57</v>
      </c>
      <c r="C26" s="277" t="s">
        <v>59</v>
      </c>
      <c r="D26" s="316">
        <v>3244.85</v>
      </c>
      <c r="E26" s="316">
        <v>3222.1833333333329</v>
      </c>
      <c r="F26" s="317">
        <v>3179.6666666666661</v>
      </c>
      <c r="G26" s="317">
        <v>3114.4833333333331</v>
      </c>
      <c r="H26" s="317">
        <v>3071.9666666666662</v>
      </c>
      <c r="I26" s="317">
        <v>3287.3666666666659</v>
      </c>
      <c r="J26" s="317">
        <v>3329.8833333333332</v>
      </c>
      <c r="K26" s="317">
        <v>3395.0666666666657</v>
      </c>
      <c r="L26" s="304">
        <v>3264.7</v>
      </c>
      <c r="M26" s="304">
        <v>3157</v>
      </c>
      <c r="N26" s="319">
        <v>7067000</v>
      </c>
      <c r="O26" s="320">
        <v>-0.11692855580894068</v>
      </c>
    </row>
    <row r="27" spans="1:15" ht="15">
      <c r="A27" s="277">
        <v>17</v>
      </c>
      <c r="B27" s="391" t="s">
        <v>44</v>
      </c>
      <c r="C27" s="277" t="s">
        <v>60</v>
      </c>
      <c r="D27" s="316">
        <v>1246.0999999999999</v>
      </c>
      <c r="E27" s="316">
        <v>1251.3499999999999</v>
      </c>
      <c r="F27" s="317">
        <v>1234.8499999999999</v>
      </c>
      <c r="G27" s="317">
        <v>1223.5999999999999</v>
      </c>
      <c r="H27" s="317">
        <v>1207.0999999999999</v>
      </c>
      <c r="I27" s="317">
        <v>1262.5999999999999</v>
      </c>
      <c r="J27" s="317">
        <v>1279.0999999999999</v>
      </c>
      <c r="K27" s="317">
        <v>1290.3499999999999</v>
      </c>
      <c r="L27" s="304">
        <v>1267.8499999999999</v>
      </c>
      <c r="M27" s="304">
        <v>1240.0999999999999</v>
      </c>
      <c r="N27" s="319">
        <v>3103200</v>
      </c>
      <c r="O27" s="320">
        <v>4.1621911922663804E-2</v>
      </c>
    </row>
    <row r="28" spans="1:15" ht="15">
      <c r="A28" s="277">
        <v>18</v>
      </c>
      <c r="B28" s="391" t="s">
        <v>54</v>
      </c>
      <c r="C28" s="277" t="s">
        <v>233</v>
      </c>
      <c r="D28" s="316">
        <v>341.4</v>
      </c>
      <c r="E28" s="316">
        <v>339.08333333333331</v>
      </c>
      <c r="F28" s="317">
        <v>333.56666666666661</v>
      </c>
      <c r="G28" s="317">
        <v>325.73333333333329</v>
      </c>
      <c r="H28" s="317">
        <v>320.21666666666658</v>
      </c>
      <c r="I28" s="317">
        <v>346.91666666666663</v>
      </c>
      <c r="J28" s="317">
        <v>352.43333333333339</v>
      </c>
      <c r="K28" s="317">
        <v>360.26666666666665</v>
      </c>
      <c r="L28" s="304">
        <v>344.6</v>
      </c>
      <c r="M28" s="304">
        <v>331.25</v>
      </c>
      <c r="N28" s="319">
        <v>10647000</v>
      </c>
      <c r="O28" s="320">
        <v>-6.7170445004198151E-3</v>
      </c>
    </row>
    <row r="29" spans="1:15" ht="15">
      <c r="A29" s="277">
        <v>19</v>
      </c>
      <c r="B29" s="391" t="s">
        <v>54</v>
      </c>
      <c r="C29" s="277" t="s">
        <v>61</v>
      </c>
      <c r="D29" s="316">
        <v>46.95</v>
      </c>
      <c r="E29" s="316">
        <v>46.716666666666669</v>
      </c>
      <c r="F29" s="317">
        <v>46.13333333333334</v>
      </c>
      <c r="G29" s="317">
        <v>45.31666666666667</v>
      </c>
      <c r="H29" s="317">
        <v>44.733333333333341</v>
      </c>
      <c r="I29" s="317">
        <v>47.533333333333339</v>
      </c>
      <c r="J29" s="317">
        <v>48.116666666666667</v>
      </c>
      <c r="K29" s="317">
        <v>48.933333333333337</v>
      </c>
      <c r="L29" s="304">
        <v>47.3</v>
      </c>
      <c r="M29" s="304">
        <v>45.9</v>
      </c>
      <c r="N29" s="319">
        <v>47978200</v>
      </c>
      <c r="O29" s="320">
        <v>-9.4832920792079209E-2</v>
      </c>
    </row>
    <row r="30" spans="1:15" ht="15">
      <c r="A30" s="277">
        <v>20</v>
      </c>
      <c r="B30" s="391" t="s">
        <v>50</v>
      </c>
      <c r="C30" s="277" t="s">
        <v>63</v>
      </c>
      <c r="D30" s="316">
        <v>1254.5</v>
      </c>
      <c r="E30" s="316">
        <v>1252.3</v>
      </c>
      <c r="F30" s="317">
        <v>1238.0999999999999</v>
      </c>
      <c r="G30" s="317">
        <v>1221.7</v>
      </c>
      <c r="H30" s="317">
        <v>1207.5</v>
      </c>
      <c r="I30" s="317">
        <v>1268.6999999999998</v>
      </c>
      <c r="J30" s="317">
        <v>1282.9000000000001</v>
      </c>
      <c r="K30" s="317">
        <v>1299.2999999999997</v>
      </c>
      <c r="L30" s="304">
        <v>1266.5</v>
      </c>
      <c r="M30" s="304">
        <v>1235.9000000000001</v>
      </c>
      <c r="N30" s="319">
        <v>2967250</v>
      </c>
      <c r="O30" s="320">
        <v>6.768256481298239E-2</v>
      </c>
    </row>
    <row r="31" spans="1:15" ht="15">
      <c r="A31" s="277">
        <v>21</v>
      </c>
      <c r="B31" s="391" t="s">
        <v>64</v>
      </c>
      <c r="C31" s="277" t="s">
        <v>65</v>
      </c>
      <c r="D31" s="316">
        <v>96.95</v>
      </c>
      <c r="E31" s="316">
        <v>97.350000000000009</v>
      </c>
      <c r="F31" s="317">
        <v>95.300000000000011</v>
      </c>
      <c r="G31" s="317">
        <v>93.65</v>
      </c>
      <c r="H31" s="317">
        <v>91.600000000000009</v>
      </c>
      <c r="I31" s="317">
        <v>99.000000000000014</v>
      </c>
      <c r="J31" s="317">
        <v>101.05</v>
      </c>
      <c r="K31" s="317">
        <v>102.70000000000002</v>
      </c>
      <c r="L31" s="304">
        <v>99.4</v>
      </c>
      <c r="M31" s="304">
        <v>95.7</v>
      </c>
      <c r="N31" s="319">
        <v>32535600</v>
      </c>
      <c r="O31" s="320">
        <v>1.1693171188026192E-3</v>
      </c>
    </row>
    <row r="32" spans="1:15" ht="15">
      <c r="A32" s="277">
        <v>22</v>
      </c>
      <c r="B32" s="391" t="s">
        <v>50</v>
      </c>
      <c r="C32" s="277" t="s">
        <v>66</v>
      </c>
      <c r="D32" s="316">
        <v>523.65</v>
      </c>
      <c r="E32" s="316">
        <v>527.11666666666667</v>
      </c>
      <c r="F32" s="317">
        <v>517.7833333333333</v>
      </c>
      <c r="G32" s="317">
        <v>511.91666666666663</v>
      </c>
      <c r="H32" s="317">
        <v>502.58333333333326</v>
      </c>
      <c r="I32" s="317">
        <v>532.98333333333335</v>
      </c>
      <c r="J32" s="317">
        <v>542.31666666666661</v>
      </c>
      <c r="K32" s="317">
        <v>548.18333333333339</v>
      </c>
      <c r="L32" s="304">
        <v>536.45000000000005</v>
      </c>
      <c r="M32" s="304">
        <v>521.25</v>
      </c>
      <c r="N32" s="319">
        <v>4612300</v>
      </c>
      <c r="O32" s="320">
        <v>7.2063415805909197E-3</v>
      </c>
    </row>
    <row r="33" spans="1:15" ht="15">
      <c r="A33" s="277">
        <v>23</v>
      </c>
      <c r="B33" s="391" t="s">
        <v>44</v>
      </c>
      <c r="C33" s="277" t="s">
        <v>67</v>
      </c>
      <c r="D33" s="316">
        <v>393.8</v>
      </c>
      <c r="E33" s="316">
        <v>389.08333333333331</v>
      </c>
      <c r="F33" s="317">
        <v>383.36666666666662</v>
      </c>
      <c r="G33" s="317">
        <v>372.93333333333328</v>
      </c>
      <c r="H33" s="317">
        <v>367.21666666666658</v>
      </c>
      <c r="I33" s="317">
        <v>399.51666666666665</v>
      </c>
      <c r="J33" s="317">
        <v>405.23333333333335</v>
      </c>
      <c r="K33" s="317">
        <v>415.66666666666669</v>
      </c>
      <c r="L33" s="304">
        <v>394.8</v>
      </c>
      <c r="M33" s="304">
        <v>378.65</v>
      </c>
      <c r="N33" s="319">
        <v>5857500</v>
      </c>
      <c r="O33" s="320">
        <v>3.3342154008997087E-2</v>
      </c>
    </row>
    <row r="34" spans="1:15" ht="15">
      <c r="A34" s="277">
        <v>24</v>
      </c>
      <c r="B34" s="391" t="s">
        <v>68</v>
      </c>
      <c r="C34" s="277" t="s">
        <v>69</v>
      </c>
      <c r="D34" s="316">
        <v>565.54999999999995</v>
      </c>
      <c r="E34" s="316">
        <v>564.66666666666663</v>
      </c>
      <c r="F34" s="317">
        <v>557.33333333333326</v>
      </c>
      <c r="G34" s="317">
        <v>549.11666666666667</v>
      </c>
      <c r="H34" s="317">
        <v>541.7833333333333</v>
      </c>
      <c r="I34" s="317">
        <v>572.88333333333321</v>
      </c>
      <c r="J34" s="317">
        <v>580.21666666666647</v>
      </c>
      <c r="K34" s="317">
        <v>588.43333333333317</v>
      </c>
      <c r="L34" s="304">
        <v>572</v>
      </c>
      <c r="M34" s="304">
        <v>556.45000000000005</v>
      </c>
      <c r="N34" s="319">
        <v>83494908</v>
      </c>
      <c r="O34" s="320">
        <v>-5.507258520644364E-2</v>
      </c>
    </row>
    <row r="35" spans="1:15" ht="15">
      <c r="A35" s="277">
        <v>25</v>
      </c>
      <c r="B35" s="391" t="s">
        <v>64</v>
      </c>
      <c r="C35" s="277" t="s">
        <v>70</v>
      </c>
      <c r="D35" s="316">
        <v>37.65</v>
      </c>
      <c r="E35" s="316">
        <v>37.066666666666663</v>
      </c>
      <c r="F35" s="317">
        <v>36.183333333333323</v>
      </c>
      <c r="G35" s="317">
        <v>34.716666666666661</v>
      </c>
      <c r="H35" s="317">
        <v>33.833333333333321</v>
      </c>
      <c r="I35" s="317">
        <v>38.533333333333324</v>
      </c>
      <c r="J35" s="317">
        <v>39.416666666666664</v>
      </c>
      <c r="K35" s="317">
        <v>40.883333333333326</v>
      </c>
      <c r="L35" s="304">
        <v>37.950000000000003</v>
      </c>
      <c r="M35" s="304">
        <v>35.6</v>
      </c>
      <c r="N35" s="319">
        <v>42693000</v>
      </c>
      <c r="O35" s="320">
        <v>-0.14074387151310228</v>
      </c>
    </row>
    <row r="36" spans="1:15" ht="15">
      <c r="A36" s="277">
        <v>26</v>
      </c>
      <c r="B36" s="391" t="s">
        <v>52</v>
      </c>
      <c r="C36" s="277" t="s">
        <v>71</v>
      </c>
      <c r="D36" s="316">
        <v>400.1</v>
      </c>
      <c r="E36" s="316">
        <v>401.86666666666662</v>
      </c>
      <c r="F36" s="317">
        <v>395.73333333333323</v>
      </c>
      <c r="G36" s="317">
        <v>391.36666666666662</v>
      </c>
      <c r="H36" s="317">
        <v>385.23333333333323</v>
      </c>
      <c r="I36" s="317">
        <v>406.23333333333323</v>
      </c>
      <c r="J36" s="317">
        <v>412.36666666666656</v>
      </c>
      <c r="K36" s="317">
        <v>416.73333333333323</v>
      </c>
      <c r="L36" s="304">
        <v>408</v>
      </c>
      <c r="M36" s="304">
        <v>397.5</v>
      </c>
      <c r="N36" s="319">
        <v>15589400</v>
      </c>
      <c r="O36" s="320">
        <v>-1.2960535896315713E-2</v>
      </c>
    </row>
    <row r="37" spans="1:15" ht="15">
      <c r="A37" s="277">
        <v>27</v>
      </c>
      <c r="B37" s="391" t="s">
        <v>44</v>
      </c>
      <c r="C37" s="277" t="s">
        <v>72</v>
      </c>
      <c r="D37" s="316">
        <v>13245.95</v>
      </c>
      <c r="E37" s="316">
        <v>13191.816666666668</v>
      </c>
      <c r="F37" s="317">
        <v>13063.033333333335</v>
      </c>
      <c r="G37" s="317">
        <v>12880.116666666667</v>
      </c>
      <c r="H37" s="317">
        <v>12751.333333333334</v>
      </c>
      <c r="I37" s="317">
        <v>13374.733333333335</v>
      </c>
      <c r="J37" s="317">
        <v>13503.516666666668</v>
      </c>
      <c r="K37" s="317">
        <v>13686.433333333336</v>
      </c>
      <c r="L37" s="304">
        <v>13320.6</v>
      </c>
      <c r="M37" s="304">
        <v>13008.9</v>
      </c>
      <c r="N37" s="319">
        <v>105050</v>
      </c>
      <c r="O37" s="320">
        <v>-2.8663892741562644E-2</v>
      </c>
    </row>
    <row r="38" spans="1:15" ht="15">
      <c r="A38" s="277">
        <v>28</v>
      </c>
      <c r="B38" s="391" t="s">
        <v>73</v>
      </c>
      <c r="C38" s="277" t="s">
        <v>74</v>
      </c>
      <c r="D38" s="316">
        <v>462.95</v>
      </c>
      <c r="E38" s="316">
        <v>465.41666666666669</v>
      </c>
      <c r="F38" s="317">
        <v>455.83333333333337</v>
      </c>
      <c r="G38" s="317">
        <v>448.7166666666667</v>
      </c>
      <c r="H38" s="317">
        <v>439.13333333333338</v>
      </c>
      <c r="I38" s="317">
        <v>472.53333333333336</v>
      </c>
      <c r="J38" s="317">
        <v>482.11666666666673</v>
      </c>
      <c r="K38" s="317">
        <v>489.23333333333335</v>
      </c>
      <c r="L38" s="304">
        <v>475</v>
      </c>
      <c r="M38" s="304">
        <v>458.3</v>
      </c>
      <c r="N38" s="319">
        <v>25111800</v>
      </c>
      <c r="O38" s="320">
        <v>2.2270114942528735E-3</v>
      </c>
    </row>
    <row r="39" spans="1:15" ht="15">
      <c r="A39" s="277">
        <v>29</v>
      </c>
      <c r="B39" s="391" t="s">
        <v>50</v>
      </c>
      <c r="C39" s="277" t="s">
        <v>75</v>
      </c>
      <c r="D39" s="316">
        <v>3784.75</v>
      </c>
      <c r="E39" s="316">
        <v>3796.6666666666665</v>
      </c>
      <c r="F39" s="317">
        <v>3753.333333333333</v>
      </c>
      <c r="G39" s="317">
        <v>3721.9166666666665</v>
      </c>
      <c r="H39" s="317">
        <v>3678.583333333333</v>
      </c>
      <c r="I39" s="317">
        <v>3828.083333333333</v>
      </c>
      <c r="J39" s="317">
        <v>3871.4166666666661</v>
      </c>
      <c r="K39" s="317">
        <v>3902.833333333333</v>
      </c>
      <c r="L39" s="304">
        <v>3840</v>
      </c>
      <c r="M39" s="304">
        <v>3765.25</v>
      </c>
      <c r="N39" s="319">
        <v>1530000</v>
      </c>
      <c r="O39" s="320">
        <v>-2.2114278409817206E-2</v>
      </c>
    </row>
    <row r="40" spans="1:15" ht="15">
      <c r="A40" s="277">
        <v>30</v>
      </c>
      <c r="B40" s="391" t="s">
        <v>52</v>
      </c>
      <c r="C40" s="277" t="s">
        <v>76</v>
      </c>
      <c r="D40" s="316">
        <v>357.7</v>
      </c>
      <c r="E40" s="316">
        <v>358.08333333333331</v>
      </c>
      <c r="F40" s="317">
        <v>354.56666666666661</v>
      </c>
      <c r="G40" s="317">
        <v>351.43333333333328</v>
      </c>
      <c r="H40" s="317">
        <v>347.91666666666657</v>
      </c>
      <c r="I40" s="317">
        <v>361.21666666666664</v>
      </c>
      <c r="J40" s="317">
        <v>364.73333333333341</v>
      </c>
      <c r="K40" s="317">
        <v>367.86666666666667</v>
      </c>
      <c r="L40" s="304">
        <v>361.6</v>
      </c>
      <c r="M40" s="304">
        <v>354.95</v>
      </c>
      <c r="N40" s="319">
        <v>9031000</v>
      </c>
      <c r="O40" s="320">
        <v>1.0585918266863614E-2</v>
      </c>
    </row>
    <row r="41" spans="1:15" ht="15">
      <c r="A41" s="277">
        <v>31</v>
      </c>
      <c r="B41" s="391" t="s">
        <v>54</v>
      </c>
      <c r="C41" s="277" t="s">
        <v>77</v>
      </c>
      <c r="D41" s="316">
        <v>101.15</v>
      </c>
      <c r="E41" s="316">
        <v>99.583333333333329</v>
      </c>
      <c r="F41" s="317">
        <v>97.716666666666654</v>
      </c>
      <c r="G41" s="317">
        <v>94.283333333333331</v>
      </c>
      <c r="H41" s="317">
        <v>92.416666666666657</v>
      </c>
      <c r="I41" s="317">
        <v>103.01666666666665</v>
      </c>
      <c r="J41" s="317">
        <v>104.88333333333333</v>
      </c>
      <c r="K41" s="317">
        <v>108.31666666666665</v>
      </c>
      <c r="L41" s="304">
        <v>101.45</v>
      </c>
      <c r="M41" s="304">
        <v>96.15</v>
      </c>
      <c r="N41" s="319">
        <v>13295000</v>
      </c>
      <c r="O41" s="320">
        <v>-0.18759547815459823</v>
      </c>
    </row>
    <row r="42" spans="1:15" ht="15">
      <c r="A42" s="277">
        <v>32</v>
      </c>
      <c r="B42" s="391" t="s">
        <v>79</v>
      </c>
      <c r="C42" s="277" t="s">
        <v>80</v>
      </c>
      <c r="D42" s="316">
        <v>305.89999999999998</v>
      </c>
      <c r="E42" s="316">
        <v>303.2833333333333</v>
      </c>
      <c r="F42" s="317">
        <v>297.61666666666662</v>
      </c>
      <c r="G42" s="317">
        <v>289.33333333333331</v>
      </c>
      <c r="H42" s="317">
        <v>283.66666666666663</v>
      </c>
      <c r="I42" s="317">
        <v>311.56666666666661</v>
      </c>
      <c r="J42" s="317">
        <v>317.23333333333335</v>
      </c>
      <c r="K42" s="317">
        <v>325.51666666666659</v>
      </c>
      <c r="L42" s="304">
        <v>308.95</v>
      </c>
      <c r="M42" s="304">
        <v>295</v>
      </c>
      <c r="N42" s="319">
        <v>2511600</v>
      </c>
      <c r="O42" s="320">
        <v>-2.2246941045606229E-3</v>
      </c>
    </row>
    <row r="43" spans="1:15" ht="15">
      <c r="A43" s="277">
        <v>33</v>
      </c>
      <c r="B43" s="391" t="s">
        <v>57</v>
      </c>
      <c r="C43" s="277" t="s">
        <v>82</v>
      </c>
      <c r="D43" s="316">
        <v>216.2</v>
      </c>
      <c r="E43" s="316">
        <v>214.04999999999998</v>
      </c>
      <c r="F43" s="317">
        <v>210.59999999999997</v>
      </c>
      <c r="G43" s="317">
        <v>204.99999999999997</v>
      </c>
      <c r="H43" s="317">
        <v>201.54999999999995</v>
      </c>
      <c r="I43" s="317">
        <v>219.64999999999998</v>
      </c>
      <c r="J43" s="317">
        <v>223.09999999999997</v>
      </c>
      <c r="K43" s="317">
        <v>228.7</v>
      </c>
      <c r="L43" s="304">
        <v>217.5</v>
      </c>
      <c r="M43" s="304">
        <v>208.45</v>
      </c>
      <c r="N43" s="319">
        <v>6330000</v>
      </c>
      <c r="O43" s="320">
        <v>-8.6139389193422081E-3</v>
      </c>
    </row>
    <row r="44" spans="1:15" ht="15">
      <c r="A44" s="277">
        <v>34</v>
      </c>
      <c r="B44" s="391" t="s">
        <v>52</v>
      </c>
      <c r="C44" s="277" t="s">
        <v>83</v>
      </c>
      <c r="D44" s="316">
        <v>663.8</v>
      </c>
      <c r="E44" s="316">
        <v>658.56666666666661</v>
      </c>
      <c r="F44" s="317">
        <v>650.33333333333326</v>
      </c>
      <c r="G44" s="317">
        <v>636.86666666666667</v>
      </c>
      <c r="H44" s="317">
        <v>628.63333333333333</v>
      </c>
      <c r="I44" s="317">
        <v>672.03333333333319</v>
      </c>
      <c r="J44" s="317">
        <v>680.26666666666654</v>
      </c>
      <c r="K44" s="317">
        <v>693.73333333333312</v>
      </c>
      <c r="L44" s="304">
        <v>666.8</v>
      </c>
      <c r="M44" s="304">
        <v>645.1</v>
      </c>
      <c r="N44" s="319">
        <v>12468300</v>
      </c>
      <c r="O44" s="320">
        <v>-3.221783413011848E-3</v>
      </c>
    </row>
    <row r="45" spans="1:15" ht="15">
      <c r="A45" s="277">
        <v>35</v>
      </c>
      <c r="B45" s="391" t="s">
        <v>39</v>
      </c>
      <c r="C45" s="277" t="s">
        <v>84</v>
      </c>
      <c r="D45" s="316">
        <v>130.55000000000001</v>
      </c>
      <c r="E45" s="316">
        <v>130.03333333333333</v>
      </c>
      <c r="F45" s="317">
        <v>129.11666666666667</v>
      </c>
      <c r="G45" s="317">
        <v>127.68333333333334</v>
      </c>
      <c r="H45" s="317">
        <v>126.76666666666668</v>
      </c>
      <c r="I45" s="317">
        <v>131.46666666666667</v>
      </c>
      <c r="J45" s="317">
        <v>132.38333333333335</v>
      </c>
      <c r="K45" s="317">
        <v>133.81666666666666</v>
      </c>
      <c r="L45" s="304">
        <v>130.94999999999999</v>
      </c>
      <c r="M45" s="304">
        <v>128.6</v>
      </c>
      <c r="N45" s="319">
        <v>36371000</v>
      </c>
      <c r="O45" s="320">
        <v>-5.5261893320518979E-2</v>
      </c>
    </row>
    <row r="46" spans="1:15" ht="15">
      <c r="A46" s="277">
        <v>36</v>
      </c>
      <c r="B46" s="391" t="s">
        <v>50</v>
      </c>
      <c r="C46" s="277" t="s">
        <v>85</v>
      </c>
      <c r="D46" s="316">
        <v>1394.9</v>
      </c>
      <c r="E46" s="316">
        <v>1393.7833333333335</v>
      </c>
      <c r="F46" s="317">
        <v>1383.116666666667</v>
      </c>
      <c r="G46" s="317">
        <v>1371.3333333333335</v>
      </c>
      <c r="H46" s="317">
        <v>1360.666666666667</v>
      </c>
      <c r="I46" s="317">
        <v>1405.5666666666671</v>
      </c>
      <c r="J46" s="317">
        <v>1416.2333333333336</v>
      </c>
      <c r="K46" s="317">
        <v>1428.0166666666671</v>
      </c>
      <c r="L46" s="304">
        <v>1404.45</v>
      </c>
      <c r="M46" s="304">
        <v>1382</v>
      </c>
      <c r="N46" s="319">
        <v>2769900</v>
      </c>
      <c r="O46" s="320">
        <v>-1.9087754090233021E-2</v>
      </c>
    </row>
    <row r="47" spans="1:15" ht="15">
      <c r="A47" s="277">
        <v>37</v>
      </c>
      <c r="B47" s="391" t="s">
        <v>39</v>
      </c>
      <c r="C47" s="277" t="s">
        <v>86</v>
      </c>
      <c r="D47" s="316">
        <v>453.8</v>
      </c>
      <c r="E47" s="316">
        <v>453.25</v>
      </c>
      <c r="F47" s="317">
        <v>446.55</v>
      </c>
      <c r="G47" s="317">
        <v>439.3</v>
      </c>
      <c r="H47" s="317">
        <v>432.6</v>
      </c>
      <c r="I47" s="317">
        <v>460.5</v>
      </c>
      <c r="J47" s="317">
        <v>467.20000000000005</v>
      </c>
      <c r="K47" s="317">
        <v>474.45</v>
      </c>
      <c r="L47" s="304">
        <v>459.95</v>
      </c>
      <c r="M47" s="304">
        <v>446</v>
      </c>
      <c r="N47" s="319">
        <v>6145716</v>
      </c>
      <c r="O47" s="320">
        <v>3.5732516590096988E-3</v>
      </c>
    </row>
    <row r="48" spans="1:15" ht="15">
      <c r="A48" s="277">
        <v>38</v>
      </c>
      <c r="B48" s="391" t="s">
        <v>64</v>
      </c>
      <c r="C48" s="277" t="s">
        <v>87</v>
      </c>
      <c r="D48" s="316">
        <v>401.55</v>
      </c>
      <c r="E48" s="316">
        <v>398.51666666666665</v>
      </c>
      <c r="F48" s="317">
        <v>392.5333333333333</v>
      </c>
      <c r="G48" s="317">
        <v>383.51666666666665</v>
      </c>
      <c r="H48" s="317">
        <v>377.5333333333333</v>
      </c>
      <c r="I48" s="317">
        <v>407.5333333333333</v>
      </c>
      <c r="J48" s="317">
        <v>413.51666666666665</v>
      </c>
      <c r="K48" s="317">
        <v>422.5333333333333</v>
      </c>
      <c r="L48" s="304">
        <v>404.5</v>
      </c>
      <c r="M48" s="304">
        <v>389.5</v>
      </c>
      <c r="N48" s="319">
        <v>1935600</v>
      </c>
      <c r="O48" s="320">
        <v>1.0651629072681704E-2</v>
      </c>
    </row>
    <row r="49" spans="1:15" ht="15">
      <c r="A49" s="277">
        <v>39</v>
      </c>
      <c r="B49" s="391" t="s">
        <v>50</v>
      </c>
      <c r="C49" s="277" t="s">
        <v>88</v>
      </c>
      <c r="D49" s="316">
        <v>475.75</v>
      </c>
      <c r="E49" s="316">
        <v>473.2166666666667</v>
      </c>
      <c r="F49" s="317">
        <v>468.88333333333338</v>
      </c>
      <c r="G49" s="317">
        <v>462.01666666666671</v>
      </c>
      <c r="H49" s="317">
        <v>457.68333333333339</v>
      </c>
      <c r="I49" s="317">
        <v>480.08333333333337</v>
      </c>
      <c r="J49" s="317">
        <v>484.41666666666663</v>
      </c>
      <c r="K49" s="317">
        <v>491.28333333333336</v>
      </c>
      <c r="L49" s="304">
        <v>477.55</v>
      </c>
      <c r="M49" s="304">
        <v>466.35</v>
      </c>
      <c r="N49" s="319">
        <v>16143750</v>
      </c>
      <c r="O49" s="320">
        <v>6.311360448807854E-3</v>
      </c>
    </row>
    <row r="50" spans="1:15" ht="15">
      <c r="A50" s="277">
        <v>40</v>
      </c>
      <c r="B50" s="391" t="s">
        <v>52</v>
      </c>
      <c r="C50" s="277" t="s">
        <v>91</v>
      </c>
      <c r="D50" s="316">
        <v>2347.85</v>
      </c>
      <c r="E50" s="316">
        <v>2357.6666666666665</v>
      </c>
      <c r="F50" s="317">
        <v>2327.2333333333331</v>
      </c>
      <c r="G50" s="317">
        <v>2306.6166666666668</v>
      </c>
      <c r="H50" s="317">
        <v>2276.1833333333334</v>
      </c>
      <c r="I50" s="317">
        <v>2378.2833333333328</v>
      </c>
      <c r="J50" s="317">
        <v>2408.7166666666662</v>
      </c>
      <c r="K50" s="317">
        <v>2429.3333333333326</v>
      </c>
      <c r="L50" s="304">
        <v>2388.1</v>
      </c>
      <c r="M50" s="304">
        <v>2337.0500000000002</v>
      </c>
      <c r="N50" s="319">
        <v>4066000</v>
      </c>
      <c r="O50" s="320">
        <v>-5.4789159573427259E-3</v>
      </c>
    </row>
    <row r="51" spans="1:15" ht="15">
      <c r="A51" s="277">
        <v>41</v>
      </c>
      <c r="B51" s="391" t="s">
        <v>92</v>
      </c>
      <c r="C51" s="277" t="s">
        <v>93</v>
      </c>
      <c r="D51" s="316">
        <v>141.15</v>
      </c>
      <c r="E51" s="316">
        <v>139.53333333333333</v>
      </c>
      <c r="F51" s="317">
        <v>136.76666666666665</v>
      </c>
      <c r="G51" s="317">
        <v>132.38333333333333</v>
      </c>
      <c r="H51" s="317">
        <v>129.61666666666665</v>
      </c>
      <c r="I51" s="317">
        <v>143.91666666666666</v>
      </c>
      <c r="J51" s="317">
        <v>146.68333333333337</v>
      </c>
      <c r="K51" s="317">
        <v>151.06666666666666</v>
      </c>
      <c r="L51" s="304">
        <v>142.30000000000001</v>
      </c>
      <c r="M51" s="304">
        <v>135.15</v>
      </c>
      <c r="N51" s="319">
        <v>32016600</v>
      </c>
      <c r="O51" s="320">
        <v>-4.8636987644636205E-2</v>
      </c>
    </row>
    <row r="52" spans="1:15" ht="15">
      <c r="A52" s="277">
        <v>42</v>
      </c>
      <c r="B52" s="391" t="s">
        <v>52</v>
      </c>
      <c r="C52" s="277" t="s">
        <v>94</v>
      </c>
      <c r="D52" s="316">
        <v>4062.65</v>
      </c>
      <c r="E52" s="316">
        <v>4058.9500000000003</v>
      </c>
      <c r="F52" s="317">
        <v>4018.7000000000007</v>
      </c>
      <c r="G52" s="317">
        <v>3974.7500000000005</v>
      </c>
      <c r="H52" s="317">
        <v>3934.5000000000009</v>
      </c>
      <c r="I52" s="317">
        <v>4102.9000000000005</v>
      </c>
      <c r="J52" s="317">
        <v>4143.1499999999996</v>
      </c>
      <c r="K52" s="317">
        <v>4187.1000000000004</v>
      </c>
      <c r="L52" s="304">
        <v>4099.2</v>
      </c>
      <c r="M52" s="304">
        <v>4015</v>
      </c>
      <c r="N52" s="319">
        <v>3215750</v>
      </c>
      <c r="O52" s="320">
        <v>-7.7681970014759571E-4</v>
      </c>
    </row>
    <row r="53" spans="1:15" ht="15">
      <c r="A53" s="277">
        <v>43</v>
      </c>
      <c r="B53" s="391" t="s">
        <v>44</v>
      </c>
      <c r="C53" s="277" t="s">
        <v>95</v>
      </c>
      <c r="D53" s="316">
        <v>21073</v>
      </c>
      <c r="E53" s="316">
        <v>20950.133333333331</v>
      </c>
      <c r="F53" s="317">
        <v>20691.816666666662</v>
      </c>
      <c r="G53" s="317">
        <v>20310.633333333331</v>
      </c>
      <c r="H53" s="317">
        <v>20052.316666666662</v>
      </c>
      <c r="I53" s="317">
        <v>21331.316666666662</v>
      </c>
      <c r="J53" s="317">
        <v>21589.633333333328</v>
      </c>
      <c r="K53" s="317">
        <v>21970.816666666662</v>
      </c>
      <c r="L53" s="304">
        <v>21208.45</v>
      </c>
      <c r="M53" s="304">
        <v>20568.95</v>
      </c>
      <c r="N53" s="319">
        <v>290045</v>
      </c>
      <c r="O53" s="320">
        <v>2.0692203473334156E-2</v>
      </c>
    </row>
    <row r="54" spans="1:15" ht="15">
      <c r="A54" s="277">
        <v>44</v>
      </c>
      <c r="B54" s="391" t="s">
        <v>57</v>
      </c>
      <c r="C54" s="277" t="s">
        <v>96</v>
      </c>
      <c r="D54" s="316">
        <v>54.2</v>
      </c>
      <c r="E54" s="316">
        <v>53.566666666666663</v>
      </c>
      <c r="F54" s="317">
        <v>52.583333333333329</v>
      </c>
      <c r="G54" s="317">
        <v>50.966666666666669</v>
      </c>
      <c r="H54" s="317">
        <v>49.983333333333334</v>
      </c>
      <c r="I54" s="317">
        <v>55.183333333333323</v>
      </c>
      <c r="J54" s="317">
        <v>56.166666666666657</v>
      </c>
      <c r="K54" s="317">
        <v>57.783333333333317</v>
      </c>
      <c r="L54" s="304">
        <v>54.55</v>
      </c>
      <c r="M54" s="304">
        <v>51.95</v>
      </c>
      <c r="N54" s="319">
        <v>12600800</v>
      </c>
      <c r="O54" s="320">
        <v>-1.3095238095238096E-2</v>
      </c>
    </row>
    <row r="55" spans="1:15" ht="15">
      <c r="A55" s="277">
        <v>45</v>
      </c>
      <c r="B55" s="391" t="s">
        <v>44</v>
      </c>
      <c r="C55" s="277" t="s">
        <v>97</v>
      </c>
      <c r="D55" s="316">
        <v>1157.8499999999999</v>
      </c>
      <c r="E55" s="316">
        <v>1142.95</v>
      </c>
      <c r="F55" s="317">
        <v>1117.9000000000001</v>
      </c>
      <c r="G55" s="317">
        <v>1077.95</v>
      </c>
      <c r="H55" s="317">
        <v>1052.9000000000001</v>
      </c>
      <c r="I55" s="317">
        <v>1182.9000000000001</v>
      </c>
      <c r="J55" s="317">
        <v>1207.9499999999998</v>
      </c>
      <c r="K55" s="317">
        <v>1247.9000000000001</v>
      </c>
      <c r="L55" s="304">
        <v>1168</v>
      </c>
      <c r="M55" s="304">
        <v>1103</v>
      </c>
      <c r="N55" s="319">
        <v>2984300</v>
      </c>
      <c r="O55" s="320">
        <v>-9.4925155166119025E-3</v>
      </c>
    </row>
    <row r="56" spans="1:15" ht="15">
      <c r="A56" s="277">
        <v>46</v>
      </c>
      <c r="B56" s="391" t="s">
        <v>44</v>
      </c>
      <c r="C56" s="277" t="s">
        <v>98</v>
      </c>
      <c r="D56" s="316">
        <v>154.5</v>
      </c>
      <c r="E56" s="316">
        <v>154.33333333333334</v>
      </c>
      <c r="F56" s="317">
        <v>153.36666666666667</v>
      </c>
      <c r="G56" s="317">
        <v>152.23333333333332</v>
      </c>
      <c r="H56" s="317">
        <v>151.26666666666665</v>
      </c>
      <c r="I56" s="317">
        <v>155.4666666666667</v>
      </c>
      <c r="J56" s="317">
        <v>156.43333333333334</v>
      </c>
      <c r="K56" s="317">
        <v>157.56666666666672</v>
      </c>
      <c r="L56" s="304">
        <v>155.30000000000001</v>
      </c>
      <c r="M56" s="304">
        <v>153.19999999999999</v>
      </c>
      <c r="N56" s="319">
        <v>11714400</v>
      </c>
      <c r="O56" s="320">
        <v>5.5624227441285539E-3</v>
      </c>
    </row>
    <row r="57" spans="1:15" ht="15">
      <c r="A57" s="277">
        <v>47</v>
      </c>
      <c r="B57" s="391" t="s">
        <v>54</v>
      </c>
      <c r="C57" s="277" t="s">
        <v>99</v>
      </c>
      <c r="D57" s="316">
        <v>55.75</v>
      </c>
      <c r="E57" s="316">
        <v>55.966666666666669</v>
      </c>
      <c r="F57" s="317">
        <v>55.033333333333339</v>
      </c>
      <c r="G57" s="317">
        <v>54.31666666666667</v>
      </c>
      <c r="H57" s="317">
        <v>53.38333333333334</v>
      </c>
      <c r="I57" s="317">
        <v>56.683333333333337</v>
      </c>
      <c r="J57" s="317">
        <v>57.616666666666674</v>
      </c>
      <c r="K57" s="317">
        <v>58.333333333333336</v>
      </c>
      <c r="L57" s="304">
        <v>56.9</v>
      </c>
      <c r="M57" s="304">
        <v>55.25</v>
      </c>
      <c r="N57" s="319">
        <v>57876500</v>
      </c>
      <c r="O57" s="320">
        <v>-1.2472806381435823E-2</v>
      </c>
    </row>
    <row r="58" spans="1:15" ht="15">
      <c r="A58" s="277">
        <v>48</v>
      </c>
      <c r="B58" s="391" t="s">
        <v>73</v>
      </c>
      <c r="C58" s="277" t="s">
        <v>100</v>
      </c>
      <c r="D58" s="316">
        <v>97.95</v>
      </c>
      <c r="E58" s="316">
        <v>97.683333333333337</v>
      </c>
      <c r="F58" s="317">
        <v>96.76666666666668</v>
      </c>
      <c r="G58" s="317">
        <v>95.583333333333343</v>
      </c>
      <c r="H58" s="317">
        <v>94.666666666666686</v>
      </c>
      <c r="I58" s="317">
        <v>98.866666666666674</v>
      </c>
      <c r="J58" s="317">
        <v>99.783333333333331</v>
      </c>
      <c r="K58" s="317">
        <v>100.96666666666667</v>
      </c>
      <c r="L58" s="304">
        <v>98.6</v>
      </c>
      <c r="M58" s="304">
        <v>96.5</v>
      </c>
      <c r="N58" s="319">
        <v>31134400</v>
      </c>
      <c r="O58" s="320">
        <v>-1.5052103434967195E-2</v>
      </c>
    </row>
    <row r="59" spans="1:15" ht="15">
      <c r="A59" s="277">
        <v>49</v>
      </c>
      <c r="B59" s="391" t="s">
        <v>52</v>
      </c>
      <c r="C59" s="277" t="s">
        <v>101</v>
      </c>
      <c r="D59" s="316">
        <v>422.15</v>
      </c>
      <c r="E59" s="316">
        <v>426.06666666666666</v>
      </c>
      <c r="F59" s="317">
        <v>413.33333333333331</v>
      </c>
      <c r="G59" s="317">
        <v>404.51666666666665</v>
      </c>
      <c r="H59" s="317">
        <v>391.7833333333333</v>
      </c>
      <c r="I59" s="317">
        <v>434.88333333333333</v>
      </c>
      <c r="J59" s="317">
        <v>447.61666666666667</v>
      </c>
      <c r="K59" s="317">
        <v>456.43333333333334</v>
      </c>
      <c r="L59" s="304">
        <v>438.8</v>
      </c>
      <c r="M59" s="304">
        <v>417.25</v>
      </c>
      <c r="N59" s="319">
        <v>5096800</v>
      </c>
      <c r="O59" s="320">
        <v>-7.0469798657718116E-2</v>
      </c>
    </row>
    <row r="60" spans="1:15" ht="15">
      <c r="A60" s="277">
        <v>50</v>
      </c>
      <c r="B60" s="391" t="s">
        <v>102</v>
      </c>
      <c r="C60" s="277" t="s">
        <v>103</v>
      </c>
      <c r="D60" s="316">
        <v>23.7</v>
      </c>
      <c r="E60" s="316">
        <v>23.133333333333336</v>
      </c>
      <c r="F60" s="317">
        <v>21.966666666666672</v>
      </c>
      <c r="G60" s="317">
        <v>20.233333333333334</v>
      </c>
      <c r="H60" s="317">
        <v>19.06666666666667</v>
      </c>
      <c r="I60" s="317">
        <v>24.866666666666674</v>
      </c>
      <c r="J60" s="317">
        <v>26.033333333333339</v>
      </c>
      <c r="K60" s="317">
        <v>27.766666666666676</v>
      </c>
      <c r="L60" s="304">
        <v>24.3</v>
      </c>
      <c r="M60" s="304">
        <v>21.4</v>
      </c>
      <c r="N60" s="319">
        <v>110610000</v>
      </c>
      <c r="O60" s="320">
        <v>-0.12651030561478321</v>
      </c>
    </row>
    <row r="61" spans="1:15" ht="15">
      <c r="A61" s="277">
        <v>51</v>
      </c>
      <c r="B61" s="391" t="s">
        <v>50</v>
      </c>
      <c r="C61" s="277" t="s">
        <v>104</v>
      </c>
      <c r="D61" s="316">
        <v>678.85</v>
      </c>
      <c r="E61" s="316">
        <v>675.35</v>
      </c>
      <c r="F61" s="317">
        <v>669.05000000000007</v>
      </c>
      <c r="G61" s="317">
        <v>659.25</v>
      </c>
      <c r="H61" s="317">
        <v>652.95000000000005</v>
      </c>
      <c r="I61" s="317">
        <v>685.15000000000009</v>
      </c>
      <c r="J61" s="317">
        <v>691.45</v>
      </c>
      <c r="K61" s="317">
        <v>701.25000000000011</v>
      </c>
      <c r="L61" s="304">
        <v>681.65</v>
      </c>
      <c r="M61" s="304">
        <v>665.55</v>
      </c>
      <c r="N61" s="319">
        <v>7127000</v>
      </c>
      <c r="O61" s="320">
        <v>-2.6897870016384488E-2</v>
      </c>
    </row>
    <row r="62" spans="1:15" ht="15">
      <c r="A62" s="277">
        <v>52</v>
      </c>
      <c r="B62" s="437" t="s">
        <v>39</v>
      </c>
      <c r="C62" s="277" t="s">
        <v>248</v>
      </c>
      <c r="D62" s="316">
        <v>883.5</v>
      </c>
      <c r="E62" s="316">
        <v>880.04999999999984</v>
      </c>
      <c r="F62" s="317">
        <v>874.49999999999966</v>
      </c>
      <c r="G62" s="317">
        <v>865.49999999999977</v>
      </c>
      <c r="H62" s="317">
        <v>859.94999999999959</v>
      </c>
      <c r="I62" s="317">
        <v>889.04999999999973</v>
      </c>
      <c r="J62" s="317">
        <v>894.59999999999991</v>
      </c>
      <c r="K62" s="317">
        <v>903.5999999999998</v>
      </c>
      <c r="L62" s="304">
        <v>885.6</v>
      </c>
      <c r="M62" s="304">
        <v>871.05</v>
      </c>
      <c r="N62" s="319">
        <v>429000</v>
      </c>
      <c r="O62" s="320">
        <v>0.21100917431192662</v>
      </c>
    </row>
    <row r="63" spans="1:15" ht="15">
      <c r="A63" s="277">
        <v>53</v>
      </c>
      <c r="B63" s="391" t="s">
        <v>37</v>
      </c>
      <c r="C63" s="277" t="s">
        <v>105</v>
      </c>
      <c r="D63" s="316">
        <v>597.5</v>
      </c>
      <c r="E63" s="316">
        <v>586.83333333333337</v>
      </c>
      <c r="F63" s="317">
        <v>574.56666666666672</v>
      </c>
      <c r="G63" s="317">
        <v>551.63333333333333</v>
      </c>
      <c r="H63" s="317">
        <v>539.36666666666667</v>
      </c>
      <c r="I63" s="317">
        <v>609.76666666666677</v>
      </c>
      <c r="J63" s="317">
        <v>622.03333333333342</v>
      </c>
      <c r="K63" s="317">
        <v>644.96666666666681</v>
      </c>
      <c r="L63" s="304">
        <v>599.1</v>
      </c>
      <c r="M63" s="304">
        <v>563.9</v>
      </c>
      <c r="N63" s="319">
        <v>19101650</v>
      </c>
      <c r="O63" s="320">
        <v>-2.6389695913228744E-2</v>
      </c>
    </row>
    <row r="64" spans="1:15" ht="15">
      <c r="A64" s="277">
        <v>54</v>
      </c>
      <c r="B64" s="391" t="s">
        <v>39</v>
      </c>
      <c r="C64" s="277" t="s">
        <v>106</v>
      </c>
      <c r="D64" s="316">
        <v>576.29999999999995</v>
      </c>
      <c r="E64" s="316">
        <v>580.53333333333342</v>
      </c>
      <c r="F64" s="317">
        <v>564.96666666666681</v>
      </c>
      <c r="G64" s="317">
        <v>553.63333333333344</v>
      </c>
      <c r="H64" s="317">
        <v>538.06666666666683</v>
      </c>
      <c r="I64" s="317">
        <v>591.86666666666679</v>
      </c>
      <c r="J64" s="317">
        <v>607.43333333333339</v>
      </c>
      <c r="K64" s="317">
        <v>618.76666666666677</v>
      </c>
      <c r="L64" s="304">
        <v>596.1</v>
      </c>
      <c r="M64" s="304">
        <v>569.20000000000005</v>
      </c>
      <c r="N64" s="319">
        <v>6173000</v>
      </c>
      <c r="O64" s="320">
        <v>1.6968698517298188E-2</v>
      </c>
    </row>
    <row r="65" spans="1:15" ht="15">
      <c r="A65" s="277">
        <v>55</v>
      </c>
      <c r="B65" s="391" t="s">
        <v>107</v>
      </c>
      <c r="C65" s="277" t="s">
        <v>108</v>
      </c>
      <c r="D65" s="316">
        <v>712.85</v>
      </c>
      <c r="E65" s="316">
        <v>708.38333333333333</v>
      </c>
      <c r="F65" s="317">
        <v>700.61666666666667</v>
      </c>
      <c r="G65" s="317">
        <v>688.38333333333333</v>
      </c>
      <c r="H65" s="317">
        <v>680.61666666666667</v>
      </c>
      <c r="I65" s="317">
        <v>720.61666666666667</v>
      </c>
      <c r="J65" s="317">
        <v>728.38333333333333</v>
      </c>
      <c r="K65" s="317">
        <v>740.61666666666667</v>
      </c>
      <c r="L65" s="304">
        <v>716.15</v>
      </c>
      <c r="M65" s="304">
        <v>696.15</v>
      </c>
      <c r="N65" s="319">
        <v>21677600</v>
      </c>
      <c r="O65" s="320">
        <v>-1.4824712095183559E-2</v>
      </c>
    </row>
    <row r="66" spans="1:15" ht="15">
      <c r="A66" s="277">
        <v>56</v>
      </c>
      <c r="B66" s="391" t="s">
        <v>57</v>
      </c>
      <c r="C66" s="277" t="s">
        <v>109</v>
      </c>
      <c r="D66" s="316">
        <v>1900.2</v>
      </c>
      <c r="E66" s="316">
        <v>1885.8</v>
      </c>
      <c r="F66" s="317">
        <v>1860.6499999999999</v>
      </c>
      <c r="G66" s="317">
        <v>1821.1</v>
      </c>
      <c r="H66" s="317">
        <v>1795.9499999999998</v>
      </c>
      <c r="I66" s="317">
        <v>1925.35</v>
      </c>
      <c r="J66" s="317">
        <v>1950.5</v>
      </c>
      <c r="K66" s="317">
        <v>1990.05</v>
      </c>
      <c r="L66" s="304">
        <v>1910.95</v>
      </c>
      <c r="M66" s="304">
        <v>1846.25</v>
      </c>
      <c r="N66" s="319">
        <v>28476900</v>
      </c>
      <c r="O66" s="320">
        <v>-3.557059253840527E-2</v>
      </c>
    </row>
    <row r="67" spans="1:15" ht="15">
      <c r="A67" s="277">
        <v>57</v>
      </c>
      <c r="B67" s="391" t="s">
        <v>54</v>
      </c>
      <c r="C67" s="277" t="s">
        <v>110</v>
      </c>
      <c r="D67" s="316">
        <v>1089.5</v>
      </c>
      <c r="E67" s="316">
        <v>1082.0166666666667</v>
      </c>
      <c r="F67" s="317">
        <v>1069.0333333333333</v>
      </c>
      <c r="G67" s="317">
        <v>1048.5666666666666</v>
      </c>
      <c r="H67" s="317">
        <v>1035.5833333333333</v>
      </c>
      <c r="I67" s="317">
        <v>1102.4833333333333</v>
      </c>
      <c r="J67" s="317">
        <v>1115.4666666666665</v>
      </c>
      <c r="K67" s="317">
        <v>1135.9333333333334</v>
      </c>
      <c r="L67" s="304">
        <v>1095</v>
      </c>
      <c r="M67" s="304">
        <v>1061.55</v>
      </c>
      <c r="N67" s="319">
        <v>35565750</v>
      </c>
      <c r="O67" s="320">
        <v>-8.2987081129373058E-2</v>
      </c>
    </row>
    <row r="68" spans="1:15" ht="15">
      <c r="A68" s="277">
        <v>58</v>
      </c>
      <c r="B68" s="391" t="s">
        <v>57</v>
      </c>
      <c r="C68" s="277" t="s">
        <v>253</v>
      </c>
      <c r="D68" s="316">
        <v>639.75</v>
      </c>
      <c r="E68" s="316">
        <v>640.13333333333333</v>
      </c>
      <c r="F68" s="317">
        <v>633.91666666666663</v>
      </c>
      <c r="G68" s="317">
        <v>628.08333333333326</v>
      </c>
      <c r="H68" s="317">
        <v>621.86666666666656</v>
      </c>
      <c r="I68" s="317">
        <v>645.9666666666667</v>
      </c>
      <c r="J68" s="317">
        <v>652.18333333333339</v>
      </c>
      <c r="K68" s="317">
        <v>658.01666666666677</v>
      </c>
      <c r="L68" s="304">
        <v>646.35</v>
      </c>
      <c r="M68" s="304">
        <v>634.29999999999995</v>
      </c>
      <c r="N68" s="319">
        <v>11919600</v>
      </c>
      <c r="O68" s="320">
        <v>-4.1570847337696795E-2</v>
      </c>
    </row>
    <row r="69" spans="1:15" ht="15">
      <c r="A69" s="277">
        <v>59</v>
      </c>
      <c r="B69" s="391" t="s">
        <v>44</v>
      </c>
      <c r="C69" s="277" t="s">
        <v>111</v>
      </c>
      <c r="D69" s="316">
        <v>2822.65</v>
      </c>
      <c r="E69" s="316">
        <v>2797.5333333333328</v>
      </c>
      <c r="F69" s="317">
        <v>2762.0666666666657</v>
      </c>
      <c r="G69" s="317">
        <v>2701.4833333333327</v>
      </c>
      <c r="H69" s="317">
        <v>2666.0166666666655</v>
      </c>
      <c r="I69" s="317">
        <v>2858.1166666666659</v>
      </c>
      <c r="J69" s="317">
        <v>2893.583333333333</v>
      </c>
      <c r="K69" s="317">
        <v>2954.1666666666661</v>
      </c>
      <c r="L69" s="304">
        <v>2833</v>
      </c>
      <c r="M69" s="304">
        <v>2736.95</v>
      </c>
      <c r="N69" s="319">
        <v>2414700</v>
      </c>
      <c r="O69" s="320">
        <v>4.9687010954616591E-2</v>
      </c>
    </row>
    <row r="70" spans="1:15" ht="15">
      <c r="A70" s="277">
        <v>60</v>
      </c>
      <c r="B70" s="391" t="s">
        <v>113</v>
      </c>
      <c r="C70" s="277" t="s">
        <v>114</v>
      </c>
      <c r="D70" s="316">
        <v>164.55</v>
      </c>
      <c r="E70" s="316">
        <v>162.81666666666666</v>
      </c>
      <c r="F70" s="317">
        <v>160.43333333333334</v>
      </c>
      <c r="G70" s="317">
        <v>156.31666666666666</v>
      </c>
      <c r="H70" s="317">
        <v>153.93333333333334</v>
      </c>
      <c r="I70" s="317">
        <v>166.93333333333334</v>
      </c>
      <c r="J70" s="317">
        <v>169.31666666666666</v>
      </c>
      <c r="K70" s="317">
        <v>173.43333333333334</v>
      </c>
      <c r="L70" s="304">
        <v>165.2</v>
      </c>
      <c r="M70" s="304">
        <v>158.69999999999999</v>
      </c>
      <c r="N70" s="319">
        <v>35457800</v>
      </c>
      <c r="O70" s="320">
        <v>3.0363613644883169E-2</v>
      </c>
    </row>
    <row r="71" spans="1:15" ht="15">
      <c r="A71" s="277">
        <v>61</v>
      </c>
      <c r="B71" s="391" t="s">
        <v>73</v>
      </c>
      <c r="C71" s="277" t="s">
        <v>115</v>
      </c>
      <c r="D71" s="316">
        <v>233.5</v>
      </c>
      <c r="E71" s="316">
        <v>232.70000000000002</v>
      </c>
      <c r="F71" s="317">
        <v>229.15000000000003</v>
      </c>
      <c r="G71" s="317">
        <v>224.8</v>
      </c>
      <c r="H71" s="317">
        <v>221.25000000000003</v>
      </c>
      <c r="I71" s="317">
        <v>237.05000000000004</v>
      </c>
      <c r="J71" s="317">
        <v>240.60000000000005</v>
      </c>
      <c r="K71" s="317">
        <v>244.95000000000005</v>
      </c>
      <c r="L71" s="304">
        <v>236.25</v>
      </c>
      <c r="M71" s="304">
        <v>228.35</v>
      </c>
      <c r="N71" s="319">
        <v>25539300</v>
      </c>
      <c r="O71" s="320">
        <v>2.5032509752925879E-2</v>
      </c>
    </row>
    <row r="72" spans="1:15" ht="15">
      <c r="A72" s="277">
        <v>62</v>
      </c>
      <c r="B72" s="391" t="s">
        <v>50</v>
      </c>
      <c r="C72" s="277" t="s">
        <v>116</v>
      </c>
      <c r="D72" s="316">
        <v>2234.4</v>
      </c>
      <c r="E72" s="316">
        <v>2225.0499999999997</v>
      </c>
      <c r="F72" s="317">
        <v>2211.0999999999995</v>
      </c>
      <c r="G72" s="317">
        <v>2187.7999999999997</v>
      </c>
      <c r="H72" s="317">
        <v>2173.8499999999995</v>
      </c>
      <c r="I72" s="317">
        <v>2248.3499999999995</v>
      </c>
      <c r="J72" s="317">
        <v>2262.2999999999993</v>
      </c>
      <c r="K72" s="317">
        <v>2285.5999999999995</v>
      </c>
      <c r="L72" s="304">
        <v>2239</v>
      </c>
      <c r="M72" s="304">
        <v>2201.75</v>
      </c>
      <c r="N72" s="319">
        <v>15845700</v>
      </c>
      <c r="O72" s="320">
        <v>-4.7087264789189773E-2</v>
      </c>
    </row>
    <row r="73" spans="1:15" ht="15">
      <c r="A73" s="277">
        <v>63</v>
      </c>
      <c r="B73" s="391" t="s">
        <v>57</v>
      </c>
      <c r="C73" s="277" t="s">
        <v>117</v>
      </c>
      <c r="D73" s="316">
        <v>217.55</v>
      </c>
      <c r="E73" s="316">
        <v>216.63333333333333</v>
      </c>
      <c r="F73" s="317">
        <v>214.51666666666665</v>
      </c>
      <c r="G73" s="317">
        <v>211.48333333333332</v>
      </c>
      <c r="H73" s="317">
        <v>209.36666666666665</v>
      </c>
      <c r="I73" s="317">
        <v>219.66666666666666</v>
      </c>
      <c r="J73" s="317">
        <v>221.78333333333333</v>
      </c>
      <c r="K73" s="317">
        <v>224.81666666666666</v>
      </c>
      <c r="L73" s="304">
        <v>218.75</v>
      </c>
      <c r="M73" s="304">
        <v>213.6</v>
      </c>
      <c r="N73" s="319">
        <v>13302100</v>
      </c>
      <c r="O73" s="320">
        <v>-9.3195266272189353E-2</v>
      </c>
    </row>
    <row r="74" spans="1:15" ht="15">
      <c r="A74" s="277">
        <v>64</v>
      </c>
      <c r="B74" s="391" t="s">
        <v>54</v>
      </c>
      <c r="C74" s="277" t="s">
        <v>118</v>
      </c>
      <c r="D74" s="316">
        <v>353.3</v>
      </c>
      <c r="E74" s="316">
        <v>353.66666666666669</v>
      </c>
      <c r="F74" s="317">
        <v>343.93333333333339</v>
      </c>
      <c r="G74" s="317">
        <v>334.56666666666672</v>
      </c>
      <c r="H74" s="317">
        <v>324.83333333333343</v>
      </c>
      <c r="I74" s="317">
        <v>363.03333333333336</v>
      </c>
      <c r="J74" s="317">
        <v>372.76666666666659</v>
      </c>
      <c r="K74" s="317">
        <v>382.13333333333333</v>
      </c>
      <c r="L74" s="304">
        <v>363.4</v>
      </c>
      <c r="M74" s="304">
        <v>344.3</v>
      </c>
      <c r="N74" s="319">
        <v>137667750</v>
      </c>
      <c r="O74" s="320">
        <v>0.10066509096905403</v>
      </c>
    </row>
    <row r="75" spans="1:15" ht="15">
      <c r="A75" s="277">
        <v>65</v>
      </c>
      <c r="B75" s="391" t="s">
        <v>57</v>
      </c>
      <c r="C75" s="277" t="s">
        <v>119</v>
      </c>
      <c r="D75" s="316">
        <v>453.15</v>
      </c>
      <c r="E75" s="316">
        <v>455.93333333333334</v>
      </c>
      <c r="F75" s="317">
        <v>447.7166666666667</v>
      </c>
      <c r="G75" s="317">
        <v>442.28333333333336</v>
      </c>
      <c r="H75" s="317">
        <v>434.06666666666672</v>
      </c>
      <c r="I75" s="317">
        <v>461.36666666666667</v>
      </c>
      <c r="J75" s="317">
        <v>469.58333333333326</v>
      </c>
      <c r="K75" s="317">
        <v>475.01666666666665</v>
      </c>
      <c r="L75" s="304">
        <v>464.15</v>
      </c>
      <c r="M75" s="304">
        <v>450.5</v>
      </c>
      <c r="N75" s="319">
        <v>9030000</v>
      </c>
      <c r="O75" s="320">
        <v>5.8554598206435729E-2</v>
      </c>
    </row>
    <row r="76" spans="1:15" ht="15">
      <c r="A76" s="277">
        <v>66</v>
      </c>
      <c r="B76" s="391" t="s">
        <v>68</v>
      </c>
      <c r="C76" s="277" t="s">
        <v>120</v>
      </c>
      <c r="D76" s="316">
        <v>8.0500000000000007</v>
      </c>
      <c r="E76" s="316">
        <v>7.9833333333333334</v>
      </c>
      <c r="F76" s="317">
        <v>7.8666666666666671</v>
      </c>
      <c r="G76" s="317">
        <v>7.6833333333333336</v>
      </c>
      <c r="H76" s="317">
        <v>7.5666666666666673</v>
      </c>
      <c r="I76" s="317">
        <v>8.1666666666666679</v>
      </c>
      <c r="J76" s="317">
        <v>8.2833333333333314</v>
      </c>
      <c r="K76" s="317">
        <v>8.4666666666666668</v>
      </c>
      <c r="L76" s="304">
        <v>8.1</v>
      </c>
      <c r="M76" s="304">
        <v>7.8</v>
      </c>
      <c r="N76" s="319">
        <v>344400000</v>
      </c>
      <c r="O76" s="320">
        <v>-2.0310633213859019E-2</v>
      </c>
    </row>
    <row r="77" spans="1:15" ht="15">
      <c r="A77" s="277">
        <v>67</v>
      </c>
      <c r="B77" s="391" t="s">
        <v>54</v>
      </c>
      <c r="C77" s="277" t="s">
        <v>121</v>
      </c>
      <c r="D77" s="316">
        <v>27.9</v>
      </c>
      <c r="E77" s="316">
        <v>27.716666666666669</v>
      </c>
      <c r="F77" s="317">
        <v>27.383333333333336</v>
      </c>
      <c r="G77" s="317">
        <v>26.866666666666667</v>
      </c>
      <c r="H77" s="317">
        <v>26.533333333333335</v>
      </c>
      <c r="I77" s="317">
        <v>28.233333333333338</v>
      </c>
      <c r="J77" s="317">
        <v>28.566666666666666</v>
      </c>
      <c r="K77" s="317">
        <v>29.083333333333339</v>
      </c>
      <c r="L77" s="304">
        <v>28.05</v>
      </c>
      <c r="M77" s="304">
        <v>27.2</v>
      </c>
      <c r="N77" s="319">
        <v>123785000</v>
      </c>
      <c r="O77" s="320">
        <v>-1.5414840562188304E-2</v>
      </c>
    </row>
    <row r="78" spans="1:15" ht="15">
      <c r="A78" s="277">
        <v>68</v>
      </c>
      <c r="B78" s="391" t="s">
        <v>73</v>
      </c>
      <c r="C78" s="277" t="s">
        <v>122</v>
      </c>
      <c r="D78" s="316">
        <v>401.6</v>
      </c>
      <c r="E78" s="316">
        <v>401.86666666666673</v>
      </c>
      <c r="F78" s="317">
        <v>398.18333333333345</v>
      </c>
      <c r="G78" s="317">
        <v>394.76666666666671</v>
      </c>
      <c r="H78" s="317">
        <v>391.08333333333343</v>
      </c>
      <c r="I78" s="317">
        <v>405.28333333333347</v>
      </c>
      <c r="J78" s="317">
        <v>408.96666666666675</v>
      </c>
      <c r="K78" s="317">
        <v>412.3833333333335</v>
      </c>
      <c r="L78" s="304">
        <v>405.55</v>
      </c>
      <c r="M78" s="304">
        <v>398.45</v>
      </c>
      <c r="N78" s="319">
        <v>10135125</v>
      </c>
      <c r="O78" s="320">
        <v>-5.8981233243967826E-2</v>
      </c>
    </row>
    <row r="79" spans="1:15" ht="15">
      <c r="A79" s="277">
        <v>69</v>
      </c>
      <c r="B79" s="391" t="s">
        <v>39</v>
      </c>
      <c r="C79" s="277" t="s">
        <v>123</v>
      </c>
      <c r="D79" s="316">
        <v>917.3</v>
      </c>
      <c r="E79" s="316">
        <v>909.66666666666663</v>
      </c>
      <c r="F79" s="317">
        <v>896.38333333333321</v>
      </c>
      <c r="G79" s="317">
        <v>875.46666666666658</v>
      </c>
      <c r="H79" s="317">
        <v>862.18333333333317</v>
      </c>
      <c r="I79" s="317">
        <v>930.58333333333326</v>
      </c>
      <c r="J79" s="317">
        <v>943.86666666666679</v>
      </c>
      <c r="K79" s="317">
        <v>964.7833333333333</v>
      </c>
      <c r="L79" s="304">
        <v>922.95</v>
      </c>
      <c r="M79" s="304">
        <v>888.75</v>
      </c>
      <c r="N79" s="319">
        <v>2844000</v>
      </c>
      <c r="O79" s="320">
        <v>-7.2558291211478887E-2</v>
      </c>
    </row>
    <row r="80" spans="1:15" ht="15">
      <c r="A80" s="277">
        <v>70</v>
      </c>
      <c r="B80" s="391" t="s">
        <v>54</v>
      </c>
      <c r="C80" s="277" t="s">
        <v>124</v>
      </c>
      <c r="D80" s="316">
        <v>534.4</v>
      </c>
      <c r="E80" s="316">
        <v>525.9</v>
      </c>
      <c r="F80" s="317">
        <v>513.5</v>
      </c>
      <c r="G80" s="317">
        <v>492.6</v>
      </c>
      <c r="H80" s="317">
        <v>480.20000000000005</v>
      </c>
      <c r="I80" s="317">
        <v>546.79999999999995</v>
      </c>
      <c r="J80" s="317">
        <v>559.19999999999982</v>
      </c>
      <c r="K80" s="317">
        <v>580.09999999999991</v>
      </c>
      <c r="L80" s="304">
        <v>538.29999999999995</v>
      </c>
      <c r="M80" s="304">
        <v>505</v>
      </c>
      <c r="N80" s="319">
        <v>31027200</v>
      </c>
      <c r="O80" s="320">
        <v>-9.2007304396684933E-2</v>
      </c>
    </row>
    <row r="81" spans="1:15" ht="15">
      <c r="A81" s="277">
        <v>71</v>
      </c>
      <c r="B81" s="391" t="s">
        <v>68</v>
      </c>
      <c r="C81" s="277" t="s">
        <v>125</v>
      </c>
      <c r="D81" s="316">
        <v>191.1</v>
      </c>
      <c r="E81" s="316">
        <v>191</v>
      </c>
      <c r="F81" s="317">
        <v>187.7</v>
      </c>
      <c r="G81" s="317">
        <v>184.29999999999998</v>
      </c>
      <c r="H81" s="317">
        <v>180.99999999999997</v>
      </c>
      <c r="I81" s="317">
        <v>194.4</v>
      </c>
      <c r="J81" s="317">
        <v>197.70000000000002</v>
      </c>
      <c r="K81" s="317">
        <v>201.10000000000002</v>
      </c>
      <c r="L81" s="304">
        <v>194.3</v>
      </c>
      <c r="M81" s="304">
        <v>187.6</v>
      </c>
      <c r="N81" s="319">
        <v>14792400</v>
      </c>
      <c r="O81" s="320">
        <v>1.831148804934464E-2</v>
      </c>
    </row>
    <row r="82" spans="1:15" ht="15">
      <c r="A82" s="277">
        <v>72</v>
      </c>
      <c r="B82" s="391" t="s">
        <v>107</v>
      </c>
      <c r="C82" s="277" t="s">
        <v>126</v>
      </c>
      <c r="D82" s="316">
        <v>963.85</v>
      </c>
      <c r="E82" s="316">
        <v>958.01666666666677</v>
      </c>
      <c r="F82" s="317">
        <v>948.63333333333355</v>
      </c>
      <c r="G82" s="317">
        <v>933.41666666666674</v>
      </c>
      <c r="H82" s="317">
        <v>924.03333333333353</v>
      </c>
      <c r="I82" s="317">
        <v>973.23333333333358</v>
      </c>
      <c r="J82" s="317">
        <v>982.61666666666679</v>
      </c>
      <c r="K82" s="317">
        <v>997.8333333333336</v>
      </c>
      <c r="L82" s="304">
        <v>967.4</v>
      </c>
      <c r="M82" s="304">
        <v>942.8</v>
      </c>
      <c r="N82" s="319">
        <v>49224000</v>
      </c>
      <c r="O82" s="320">
        <v>-1.1851994603969936E-2</v>
      </c>
    </row>
    <row r="83" spans="1:15" ht="15">
      <c r="A83" s="277">
        <v>73</v>
      </c>
      <c r="B83" s="391" t="s">
        <v>73</v>
      </c>
      <c r="C83" s="277" t="s">
        <v>127</v>
      </c>
      <c r="D83" s="316">
        <v>93.7</v>
      </c>
      <c r="E83" s="316">
        <v>93.966666666666654</v>
      </c>
      <c r="F83" s="317">
        <v>92.633333333333312</v>
      </c>
      <c r="G83" s="317">
        <v>91.566666666666663</v>
      </c>
      <c r="H83" s="317">
        <v>90.23333333333332</v>
      </c>
      <c r="I83" s="317">
        <v>95.033333333333303</v>
      </c>
      <c r="J83" s="317">
        <v>96.366666666666646</v>
      </c>
      <c r="K83" s="317">
        <v>97.433333333333294</v>
      </c>
      <c r="L83" s="304">
        <v>95.3</v>
      </c>
      <c r="M83" s="304">
        <v>92.9</v>
      </c>
      <c r="N83" s="319">
        <v>55854300</v>
      </c>
      <c r="O83" s="320">
        <v>-2.5459970164097463E-2</v>
      </c>
    </row>
    <row r="84" spans="1:15" ht="15">
      <c r="A84" s="277">
        <v>74</v>
      </c>
      <c r="B84" s="391" t="s">
        <v>50</v>
      </c>
      <c r="C84" s="277" t="s">
        <v>128</v>
      </c>
      <c r="D84" s="316">
        <v>196.15</v>
      </c>
      <c r="E84" s="316">
        <v>196.53333333333333</v>
      </c>
      <c r="F84" s="317">
        <v>194.46666666666667</v>
      </c>
      <c r="G84" s="317">
        <v>192.78333333333333</v>
      </c>
      <c r="H84" s="317">
        <v>190.71666666666667</v>
      </c>
      <c r="I84" s="317">
        <v>198.21666666666667</v>
      </c>
      <c r="J84" s="317">
        <v>200.28333333333333</v>
      </c>
      <c r="K84" s="317">
        <v>201.96666666666667</v>
      </c>
      <c r="L84" s="304">
        <v>198.6</v>
      </c>
      <c r="M84" s="304">
        <v>194.85</v>
      </c>
      <c r="N84" s="319">
        <v>63059200</v>
      </c>
      <c r="O84" s="320">
        <v>-6.4780978596174835E-2</v>
      </c>
    </row>
    <row r="85" spans="1:15" ht="15">
      <c r="A85" s="277">
        <v>75</v>
      </c>
      <c r="B85" s="391" t="s">
        <v>113</v>
      </c>
      <c r="C85" s="277" t="s">
        <v>129</v>
      </c>
      <c r="D85" s="316">
        <v>183.55</v>
      </c>
      <c r="E85" s="316">
        <v>181.20000000000002</v>
      </c>
      <c r="F85" s="317">
        <v>177.90000000000003</v>
      </c>
      <c r="G85" s="317">
        <v>172.25000000000003</v>
      </c>
      <c r="H85" s="317">
        <v>168.95000000000005</v>
      </c>
      <c r="I85" s="317">
        <v>186.85000000000002</v>
      </c>
      <c r="J85" s="317">
        <v>190.15000000000003</v>
      </c>
      <c r="K85" s="317">
        <v>195.8</v>
      </c>
      <c r="L85" s="304">
        <v>184.5</v>
      </c>
      <c r="M85" s="304">
        <v>175.55</v>
      </c>
      <c r="N85" s="319">
        <v>20075000</v>
      </c>
      <c r="O85" s="320">
        <v>3.9347657261195962E-2</v>
      </c>
    </row>
    <row r="86" spans="1:15" ht="15">
      <c r="A86" s="277">
        <v>76</v>
      </c>
      <c r="B86" s="391" t="s">
        <v>113</v>
      </c>
      <c r="C86" s="277" t="s">
        <v>130</v>
      </c>
      <c r="D86" s="316">
        <v>215.6</v>
      </c>
      <c r="E86" s="316">
        <v>213.28333333333333</v>
      </c>
      <c r="F86" s="317">
        <v>210.16666666666666</v>
      </c>
      <c r="G86" s="317">
        <v>204.73333333333332</v>
      </c>
      <c r="H86" s="317">
        <v>201.61666666666665</v>
      </c>
      <c r="I86" s="317">
        <v>218.71666666666667</v>
      </c>
      <c r="J86" s="317">
        <v>221.83333333333334</v>
      </c>
      <c r="K86" s="317">
        <v>227.26666666666668</v>
      </c>
      <c r="L86" s="304">
        <v>216.4</v>
      </c>
      <c r="M86" s="304">
        <v>207.85</v>
      </c>
      <c r="N86" s="319">
        <v>46143000</v>
      </c>
      <c r="O86" s="320">
        <v>-7.8950423778009985E-3</v>
      </c>
    </row>
    <row r="87" spans="1:15" ht="15">
      <c r="A87" s="277">
        <v>77</v>
      </c>
      <c r="B87" s="391" t="s">
        <v>39</v>
      </c>
      <c r="C87" s="277" t="s">
        <v>131</v>
      </c>
      <c r="D87" s="316">
        <v>1697</v>
      </c>
      <c r="E87" s="316">
        <v>1689.7</v>
      </c>
      <c r="F87" s="317">
        <v>1675.6000000000001</v>
      </c>
      <c r="G87" s="317">
        <v>1654.2</v>
      </c>
      <c r="H87" s="317">
        <v>1640.1000000000001</v>
      </c>
      <c r="I87" s="317">
        <v>1711.1000000000001</v>
      </c>
      <c r="J87" s="317">
        <v>1725.2</v>
      </c>
      <c r="K87" s="317">
        <v>1746.6000000000001</v>
      </c>
      <c r="L87" s="304">
        <v>1703.8</v>
      </c>
      <c r="M87" s="304">
        <v>1668.3</v>
      </c>
      <c r="N87" s="319">
        <v>2278000</v>
      </c>
      <c r="O87" s="320">
        <v>1.3796172674677348E-2</v>
      </c>
    </row>
    <row r="88" spans="1:15" ht="15">
      <c r="A88" s="277">
        <v>78</v>
      </c>
      <c r="B88" s="391" t="s">
        <v>39</v>
      </c>
      <c r="C88" s="277" t="s">
        <v>132</v>
      </c>
      <c r="D88" s="316">
        <v>372.35</v>
      </c>
      <c r="E88" s="316">
        <v>371.23333333333335</v>
      </c>
      <c r="F88" s="317">
        <v>367.36666666666667</v>
      </c>
      <c r="G88" s="317">
        <v>362.38333333333333</v>
      </c>
      <c r="H88" s="317">
        <v>358.51666666666665</v>
      </c>
      <c r="I88" s="317">
        <v>376.2166666666667</v>
      </c>
      <c r="J88" s="317">
        <v>380.08333333333337</v>
      </c>
      <c r="K88" s="317">
        <v>385.06666666666672</v>
      </c>
      <c r="L88" s="304">
        <v>375.1</v>
      </c>
      <c r="M88" s="304">
        <v>366.25</v>
      </c>
      <c r="N88" s="319">
        <v>1132600</v>
      </c>
      <c r="O88" s="320">
        <v>-9.1011235955056183E-2</v>
      </c>
    </row>
    <row r="89" spans="1:15" ht="15">
      <c r="A89" s="277">
        <v>79</v>
      </c>
      <c r="B89" s="391" t="s">
        <v>54</v>
      </c>
      <c r="C89" s="277" t="s">
        <v>133</v>
      </c>
      <c r="D89" s="316">
        <v>1384.05</v>
      </c>
      <c r="E89" s="316">
        <v>1363.25</v>
      </c>
      <c r="F89" s="317">
        <v>1324.2</v>
      </c>
      <c r="G89" s="317">
        <v>1264.3500000000001</v>
      </c>
      <c r="H89" s="317">
        <v>1225.3000000000002</v>
      </c>
      <c r="I89" s="317">
        <v>1423.1</v>
      </c>
      <c r="J89" s="317">
        <v>1462.15</v>
      </c>
      <c r="K89" s="317">
        <v>1521.9999999999998</v>
      </c>
      <c r="L89" s="304">
        <v>1402.3</v>
      </c>
      <c r="M89" s="304">
        <v>1303.4000000000001</v>
      </c>
      <c r="N89" s="319">
        <v>11050000</v>
      </c>
      <c r="O89" s="320">
        <v>-5.7810368349249658E-2</v>
      </c>
    </row>
    <row r="90" spans="1:15" ht="15">
      <c r="A90" s="277">
        <v>80</v>
      </c>
      <c r="B90" s="391" t="s">
        <v>57</v>
      </c>
      <c r="C90" s="277" t="s">
        <v>134</v>
      </c>
      <c r="D90" s="316">
        <v>60.85</v>
      </c>
      <c r="E90" s="316">
        <v>60.15</v>
      </c>
      <c r="F90" s="317">
        <v>59.3</v>
      </c>
      <c r="G90" s="317">
        <v>57.75</v>
      </c>
      <c r="H90" s="317">
        <v>56.9</v>
      </c>
      <c r="I90" s="317">
        <v>61.699999999999996</v>
      </c>
      <c r="J90" s="317">
        <v>62.550000000000004</v>
      </c>
      <c r="K90" s="317">
        <v>64.099999999999994</v>
      </c>
      <c r="L90" s="304">
        <v>61</v>
      </c>
      <c r="M90" s="304">
        <v>58.6</v>
      </c>
      <c r="N90" s="319">
        <v>32170800</v>
      </c>
      <c r="O90" s="320">
        <v>-1.8464730290456432E-2</v>
      </c>
    </row>
    <row r="91" spans="1:15" ht="15">
      <c r="A91" s="277">
        <v>81</v>
      </c>
      <c r="B91" s="391" t="s">
        <v>57</v>
      </c>
      <c r="C91" s="277" t="s">
        <v>135</v>
      </c>
      <c r="D91" s="316">
        <v>269.2</v>
      </c>
      <c r="E91" s="316">
        <v>267.7166666666667</v>
      </c>
      <c r="F91" s="317">
        <v>264.68333333333339</v>
      </c>
      <c r="G91" s="317">
        <v>260.16666666666669</v>
      </c>
      <c r="H91" s="317">
        <v>257.13333333333338</v>
      </c>
      <c r="I91" s="317">
        <v>272.23333333333341</v>
      </c>
      <c r="J91" s="317">
        <v>275.26666666666671</v>
      </c>
      <c r="K91" s="317">
        <v>279.78333333333342</v>
      </c>
      <c r="L91" s="304">
        <v>270.75</v>
      </c>
      <c r="M91" s="304">
        <v>263.2</v>
      </c>
      <c r="N91" s="319">
        <v>8692000</v>
      </c>
      <c r="O91" s="320">
        <v>-8.1572273879966184E-2</v>
      </c>
    </row>
    <row r="92" spans="1:15" ht="15">
      <c r="A92" s="277">
        <v>82</v>
      </c>
      <c r="B92" s="391" t="s">
        <v>64</v>
      </c>
      <c r="C92" s="277" t="s">
        <v>136</v>
      </c>
      <c r="D92" s="316">
        <v>916.2</v>
      </c>
      <c r="E92" s="316">
        <v>912.23333333333323</v>
      </c>
      <c r="F92" s="317">
        <v>905.06666666666649</v>
      </c>
      <c r="G92" s="317">
        <v>893.93333333333328</v>
      </c>
      <c r="H92" s="317">
        <v>886.76666666666654</v>
      </c>
      <c r="I92" s="317">
        <v>923.36666666666645</v>
      </c>
      <c r="J92" s="317">
        <v>930.53333333333319</v>
      </c>
      <c r="K92" s="317">
        <v>941.6666666666664</v>
      </c>
      <c r="L92" s="304">
        <v>919.4</v>
      </c>
      <c r="M92" s="304">
        <v>901.1</v>
      </c>
      <c r="N92" s="319">
        <v>10645250</v>
      </c>
      <c r="O92" s="320">
        <v>-3.1417387721466832E-3</v>
      </c>
    </row>
    <row r="93" spans="1:15" ht="15">
      <c r="A93" s="277">
        <v>83</v>
      </c>
      <c r="B93" s="391" t="s">
        <v>52</v>
      </c>
      <c r="C93" s="277" t="s">
        <v>137</v>
      </c>
      <c r="D93" s="316">
        <v>844.1</v>
      </c>
      <c r="E93" s="316">
        <v>846.38333333333321</v>
      </c>
      <c r="F93" s="317">
        <v>837.76666666666642</v>
      </c>
      <c r="G93" s="317">
        <v>831.43333333333317</v>
      </c>
      <c r="H93" s="317">
        <v>822.81666666666638</v>
      </c>
      <c r="I93" s="317">
        <v>852.71666666666647</v>
      </c>
      <c r="J93" s="317">
        <v>861.33333333333326</v>
      </c>
      <c r="K93" s="317">
        <v>867.66666666666652</v>
      </c>
      <c r="L93" s="304">
        <v>855</v>
      </c>
      <c r="M93" s="304">
        <v>840.05</v>
      </c>
      <c r="N93" s="319">
        <v>8940300</v>
      </c>
      <c r="O93" s="320">
        <v>-4.2601533655211585E-3</v>
      </c>
    </row>
    <row r="94" spans="1:15" ht="15">
      <c r="A94" s="277">
        <v>84</v>
      </c>
      <c r="B94" s="391" t="s">
        <v>44</v>
      </c>
      <c r="C94" s="277" t="s">
        <v>138</v>
      </c>
      <c r="D94" s="316">
        <v>620.29999999999995</v>
      </c>
      <c r="E94" s="316">
        <v>610.55000000000007</v>
      </c>
      <c r="F94" s="317">
        <v>598.10000000000014</v>
      </c>
      <c r="G94" s="317">
        <v>575.90000000000009</v>
      </c>
      <c r="H94" s="317">
        <v>563.45000000000016</v>
      </c>
      <c r="I94" s="317">
        <v>632.75000000000011</v>
      </c>
      <c r="J94" s="317">
        <v>645.20000000000016</v>
      </c>
      <c r="K94" s="317">
        <v>667.40000000000009</v>
      </c>
      <c r="L94" s="304">
        <v>623</v>
      </c>
      <c r="M94" s="304">
        <v>588.35</v>
      </c>
      <c r="N94" s="319">
        <v>16284800</v>
      </c>
      <c r="O94" s="320">
        <v>2.2144112478031636E-2</v>
      </c>
    </row>
    <row r="95" spans="1:15" ht="15">
      <c r="A95" s="277">
        <v>85</v>
      </c>
      <c r="B95" s="391" t="s">
        <v>57</v>
      </c>
      <c r="C95" s="277" t="s">
        <v>139</v>
      </c>
      <c r="D95" s="316">
        <v>135.5</v>
      </c>
      <c r="E95" s="316">
        <v>133.48333333333332</v>
      </c>
      <c r="F95" s="317">
        <v>130.81666666666663</v>
      </c>
      <c r="G95" s="317">
        <v>126.13333333333333</v>
      </c>
      <c r="H95" s="317">
        <v>123.46666666666664</v>
      </c>
      <c r="I95" s="317">
        <v>138.16666666666663</v>
      </c>
      <c r="J95" s="317">
        <v>140.83333333333331</v>
      </c>
      <c r="K95" s="317">
        <v>145.51666666666662</v>
      </c>
      <c r="L95" s="304">
        <v>136.15</v>
      </c>
      <c r="M95" s="304">
        <v>128.80000000000001</v>
      </c>
      <c r="N95" s="319">
        <v>22189692</v>
      </c>
      <c r="O95" s="320">
        <v>-6.6231884057971008E-2</v>
      </c>
    </row>
    <row r="96" spans="1:15" ht="15">
      <c r="A96" s="277">
        <v>86</v>
      </c>
      <c r="B96" s="391" t="s">
        <v>57</v>
      </c>
      <c r="C96" s="277" t="s">
        <v>140</v>
      </c>
      <c r="D96" s="316">
        <v>182.55</v>
      </c>
      <c r="E96" s="316">
        <v>182.66666666666666</v>
      </c>
      <c r="F96" s="317">
        <v>178.0333333333333</v>
      </c>
      <c r="G96" s="317">
        <v>173.51666666666665</v>
      </c>
      <c r="H96" s="317">
        <v>168.8833333333333</v>
      </c>
      <c r="I96" s="317">
        <v>187.18333333333331</v>
      </c>
      <c r="J96" s="317">
        <v>191.81666666666669</v>
      </c>
      <c r="K96" s="317">
        <v>196.33333333333331</v>
      </c>
      <c r="L96" s="304">
        <v>187.3</v>
      </c>
      <c r="M96" s="304">
        <v>178.15</v>
      </c>
      <c r="N96" s="319">
        <v>18990000</v>
      </c>
      <c r="O96" s="320">
        <v>-5.8876003568242644E-2</v>
      </c>
    </row>
    <row r="97" spans="1:15" ht="15">
      <c r="A97" s="277">
        <v>87</v>
      </c>
      <c r="B97" s="391" t="s">
        <v>50</v>
      </c>
      <c r="C97" s="277" t="s">
        <v>141</v>
      </c>
      <c r="D97" s="316">
        <v>362.8</v>
      </c>
      <c r="E97" s="316">
        <v>362.3</v>
      </c>
      <c r="F97" s="317">
        <v>355.1</v>
      </c>
      <c r="G97" s="317">
        <v>347.40000000000003</v>
      </c>
      <c r="H97" s="317">
        <v>340.20000000000005</v>
      </c>
      <c r="I97" s="317">
        <v>370</v>
      </c>
      <c r="J97" s="317">
        <v>377.19999999999993</v>
      </c>
      <c r="K97" s="317">
        <v>384.9</v>
      </c>
      <c r="L97" s="304">
        <v>369.5</v>
      </c>
      <c r="M97" s="304">
        <v>354.6</v>
      </c>
      <c r="N97" s="319">
        <v>11832000</v>
      </c>
      <c r="O97" s="320">
        <v>-5.2985433007843766E-2</v>
      </c>
    </row>
    <row r="98" spans="1:15" ht="15">
      <c r="A98" s="277">
        <v>88</v>
      </c>
      <c r="B98" s="391" t="s">
        <v>44</v>
      </c>
      <c r="C98" s="277" t="s">
        <v>142</v>
      </c>
      <c r="D98" s="316">
        <v>6287.2</v>
      </c>
      <c r="E98" s="316">
        <v>6216.5999999999995</v>
      </c>
      <c r="F98" s="317">
        <v>6111.6499999999987</v>
      </c>
      <c r="G98" s="317">
        <v>5936.0999999999995</v>
      </c>
      <c r="H98" s="317">
        <v>5831.1499999999987</v>
      </c>
      <c r="I98" s="317">
        <v>6392.1499999999987</v>
      </c>
      <c r="J98" s="317">
        <v>6497.0999999999995</v>
      </c>
      <c r="K98" s="317">
        <v>6672.6499999999987</v>
      </c>
      <c r="L98" s="304">
        <v>6321.55</v>
      </c>
      <c r="M98" s="304">
        <v>6041.05</v>
      </c>
      <c r="N98" s="319">
        <v>2603600</v>
      </c>
      <c r="O98" s="320">
        <v>1.2522361359570662E-2</v>
      </c>
    </row>
    <row r="99" spans="1:15" ht="15">
      <c r="A99" s="277">
        <v>89</v>
      </c>
      <c r="B99" s="391" t="s">
        <v>50</v>
      </c>
      <c r="C99" s="277" t="s">
        <v>143</v>
      </c>
      <c r="D99" s="316">
        <v>585.70000000000005</v>
      </c>
      <c r="E99" s="316">
        <v>582.33333333333337</v>
      </c>
      <c r="F99" s="317">
        <v>573.66666666666674</v>
      </c>
      <c r="G99" s="317">
        <v>561.63333333333333</v>
      </c>
      <c r="H99" s="317">
        <v>552.9666666666667</v>
      </c>
      <c r="I99" s="317">
        <v>594.36666666666679</v>
      </c>
      <c r="J99" s="317">
        <v>603.03333333333353</v>
      </c>
      <c r="K99" s="317">
        <v>615.06666666666683</v>
      </c>
      <c r="L99" s="304">
        <v>591</v>
      </c>
      <c r="M99" s="304">
        <v>570.29999999999995</v>
      </c>
      <c r="N99" s="319">
        <v>18000000</v>
      </c>
      <c r="O99" s="320">
        <v>-2.2336886414556317E-2</v>
      </c>
    </row>
    <row r="100" spans="1:15" ht="15">
      <c r="A100" s="277">
        <v>90</v>
      </c>
      <c r="B100" s="391" t="s">
        <v>57</v>
      </c>
      <c r="C100" s="277" t="s">
        <v>144</v>
      </c>
      <c r="D100" s="316">
        <v>569.15</v>
      </c>
      <c r="E100" s="316">
        <v>567.80000000000007</v>
      </c>
      <c r="F100" s="317">
        <v>558.60000000000014</v>
      </c>
      <c r="G100" s="317">
        <v>548.05000000000007</v>
      </c>
      <c r="H100" s="317">
        <v>538.85000000000014</v>
      </c>
      <c r="I100" s="317">
        <v>578.35000000000014</v>
      </c>
      <c r="J100" s="317">
        <v>587.55000000000018</v>
      </c>
      <c r="K100" s="317">
        <v>598.10000000000014</v>
      </c>
      <c r="L100" s="304">
        <v>577</v>
      </c>
      <c r="M100" s="304">
        <v>557.25</v>
      </c>
      <c r="N100" s="319">
        <v>1985100</v>
      </c>
      <c r="O100" s="320">
        <v>8.5865257595772789E-3</v>
      </c>
    </row>
    <row r="101" spans="1:15" ht="15">
      <c r="A101" s="277">
        <v>91</v>
      </c>
      <c r="B101" s="391" t="s">
        <v>73</v>
      </c>
      <c r="C101" s="277" t="s">
        <v>145</v>
      </c>
      <c r="D101" s="316">
        <v>1002.55</v>
      </c>
      <c r="E101" s="316">
        <v>1000.6166666666667</v>
      </c>
      <c r="F101" s="317">
        <v>992.93333333333339</v>
      </c>
      <c r="G101" s="317">
        <v>983.31666666666672</v>
      </c>
      <c r="H101" s="317">
        <v>975.63333333333344</v>
      </c>
      <c r="I101" s="317">
        <v>1010.2333333333333</v>
      </c>
      <c r="J101" s="317">
        <v>1017.9166666666665</v>
      </c>
      <c r="K101" s="317">
        <v>1027.5333333333333</v>
      </c>
      <c r="L101" s="304">
        <v>1008.3</v>
      </c>
      <c r="M101" s="304">
        <v>991</v>
      </c>
      <c r="N101" s="319">
        <v>1006800</v>
      </c>
      <c r="O101" s="320">
        <v>3.9653035935563817E-2</v>
      </c>
    </row>
    <row r="102" spans="1:15" ht="15">
      <c r="A102" s="277">
        <v>92</v>
      </c>
      <c r="B102" s="391" t="s">
        <v>107</v>
      </c>
      <c r="C102" s="277" t="s">
        <v>146</v>
      </c>
      <c r="D102" s="316">
        <v>1051.9000000000001</v>
      </c>
      <c r="E102" s="316">
        <v>1050.6499999999999</v>
      </c>
      <c r="F102" s="317">
        <v>1036.7999999999997</v>
      </c>
      <c r="G102" s="317">
        <v>1021.6999999999998</v>
      </c>
      <c r="H102" s="317">
        <v>1007.8499999999997</v>
      </c>
      <c r="I102" s="317">
        <v>1065.7499999999998</v>
      </c>
      <c r="J102" s="317">
        <v>1079.5999999999997</v>
      </c>
      <c r="K102" s="317">
        <v>1094.6999999999998</v>
      </c>
      <c r="L102" s="304">
        <v>1064.5</v>
      </c>
      <c r="M102" s="304">
        <v>1035.55</v>
      </c>
      <c r="N102" s="319">
        <v>1562400</v>
      </c>
      <c r="O102" s="320">
        <v>-7.7468115257439768E-2</v>
      </c>
    </row>
    <row r="103" spans="1:15" ht="15">
      <c r="A103" s="277">
        <v>93</v>
      </c>
      <c r="B103" s="391" t="s">
        <v>44</v>
      </c>
      <c r="C103" s="277" t="s">
        <v>147</v>
      </c>
      <c r="D103" s="316">
        <v>94.15</v>
      </c>
      <c r="E103" s="316">
        <v>93.966666666666654</v>
      </c>
      <c r="F103" s="317">
        <v>93.283333333333303</v>
      </c>
      <c r="G103" s="317">
        <v>92.416666666666643</v>
      </c>
      <c r="H103" s="317">
        <v>91.733333333333292</v>
      </c>
      <c r="I103" s="317">
        <v>94.833333333333314</v>
      </c>
      <c r="J103" s="317">
        <v>95.51666666666668</v>
      </c>
      <c r="K103" s="317">
        <v>96.383333333333326</v>
      </c>
      <c r="L103" s="304">
        <v>94.65</v>
      </c>
      <c r="M103" s="304">
        <v>93.1</v>
      </c>
      <c r="N103" s="319">
        <v>25102000</v>
      </c>
      <c r="O103" s="320">
        <v>-3.8863575448941305E-2</v>
      </c>
    </row>
    <row r="104" spans="1:15" ht="15">
      <c r="A104" s="277">
        <v>94</v>
      </c>
      <c r="B104" s="391" t="s">
        <v>44</v>
      </c>
      <c r="C104" s="277" t="s">
        <v>148</v>
      </c>
      <c r="D104" s="316">
        <v>62424.3</v>
      </c>
      <c r="E104" s="316">
        <v>62558.633333333331</v>
      </c>
      <c r="F104" s="317">
        <v>61837.666666666664</v>
      </c>
      <c r="G104" s="317">
        <v>61251.033333333333</v>
      </c>
      <c r="H104" s="317">
        <v>60530.066666666666</v>
      </c>
      <c r="I104" s="317">
        <v>63145.266666666663</v>
      </c>
      <c r="J104" s="317">
        <v>63866.233333333337</v>
      </c>
      <c r="K104" s="317">
        <v>64452.866666666661</v>
      </c>
      <c r="L104" s="304">
        <v>63279.6</v>
      </c>
      <c r="M104" s="304">
        <v>61972</v>
      </c>
      <c r="N104" s="319">
        <v>21130</v>
      </c>
      <c r="O104" s="320">
        <v>5.9147869674185463E-2</v>
      </c>
    </row>
    <row r="105" spans="1:15" ht="15">
      <c r="A105" s="277">
        <v>95</v>
      </c>
      <c r="B105" s="391" t="s">
        <v>57</v>
      </c>
      <c r="C105" s="277" t="s">
        <v>149</v>
      </c>
      <c r="D105" s="316">
        <v>1337.35</v>
      </c>
      <c r="E105" s="316">
        <v>1352.4666666666665</v>
      </c>
      <c r="F105" s="317">
        <v>1300.4333333333329</v>
      </c>
      <c r="G105" s="317">
        <v>1263.5166666666664</v>
      </c>
      <c r="H105" s="317">
        <v>1211.4833333333329</v>
      </c>
      <c r="I105" s="317">
        <v>1389.383333333333</v>
      </c>
      <c r="J105" s="317">
        <v>1441.4166666666663</v>
      </c>
      <c r="K105" s="317">
        <v>1478.333333333333</v>
      </c>
      <c r="L105" s="304">
        <v>1404.5</v>
      </c>
      <c r="M105" s="304">
        <v>1315.55</v>
      </c>
      <c r="N105" s="319">
        <v>4048500</v>
      </c>
      <c r="O105" s="320">
        <v>-0.10183028286189684</v>
      </c>
    </row>
    <row r="106" spans="1:15" ht="15">
      <c r="A106" s="277">
        <v>96</v>
      </c>
      <c r="B106" s="391" t="s">
        <v>113</v>
      </c>
      <c r="C106" s="277" t="s">
        <v>150</v>
      </c>
      <c r="D106" s="316">
        <v>33.75</v>
      </c>
      <c r="E106" s="316">
        <v>33.666666666666664</v>
      </c>
      <c r="F106" s="317">
        <v>33.383333333333326</v>
      </c>
      <c r="G106" s="317">
        <v>33.016666666666659</v>
      </c>
      <c r="H106" s="317">
        <v>32.73333333333332</v>
      </c>
      <c r="I106" s="317">
        <v>34.033333333333331</v>
      </c>
      <c r="J106" s="317">
        <v>34.316666666666677</v>
      </c>
      <c r="K106" s="317">
        <v>34.683333333333337</v>
      </c>
      <c r="L106" s="304">
        <v>33.950000000000003</v>
      </c>
      <c r="M106" s="304">
        <v>33.299999999999997</v>
      </c>
      <c r="N106" s="319">
        <v>35751000</v>
      </c>
      <c r="O106" s="320">
        <v>1.4471780028943559E-2</v>
      </c>
    </row>
    <row r="107" spans="1:15" ht="15">
      <c r="A107" s="277">
        <v>97</v>
      </c>
      <c r="B107" s="391" t="s">
        <v>39</v>
      </c>
      <c r="C107" s="277" t="s">
        <v>261</v>
      </c>
      <c r="D107" s="316">
        <v>3135.45</v>
      </c>
      <c r="E107" s="316">
        <v>3147.3666666666668</v>
      </c>
      <c r="F107" s="317">
        <v>3101.0833333333335</v>
      </c>
      <c r="G107" s="317">
        <v>3066.7166666666667</v>
      </c>
      <c r="H107" s="317">
        <v>3020.4333333333334</v>
      </c>
      <c r="I107" s="317">
        <v>3181.7333333333336</v>
      </c>
      <c r="J107" s="317">
        <v>3228.0166666666664</v>
      </c>
      <c r="K107" s="317">
        <v>3262.3833333333337</v>
      </c>
      <c r="L107" s="304">
        <v>3193.65</v>
      </c>
      <c r="M107" s="304">
        <v>3113</v>
      </c>
      <c r="N107" s="319">
        <v>786250</v>
      </c>
      <c r="O107" s="320">
        <v>2.8698979591836736E-3</v>
      </c>
    </row>
    <row r="108" spans="1:15" ht="15">
      <c r="A108" s="277">
        <v>98</v>
      </c>
      <c r="B108" s="391" t="s">
        <v>102</v>
      </c>
      <c r="C108" s="277" t="s">
        <v>152</v>
      </c>
      <c r="D108" s="316">
        <v>30.05</v>
      </c>
      <c r="E108" s="316">
        <v>30.05</v>
      </c>
      <c r="F108" s="317">
        <v>29.6</v>
      </c>
      <c r="G108" s="317">
        <v>29.150000000000002</v>
      </c>
      <c r="H108" s="317">
        <v>28.700000000000003</v>
      </c>
      <c r="I108" s="317">
        <v>30.5</v>
      </c>
      <c r="J108" s="317">
        <v>30.949999999999996</v>
      </c>
      <c r="K108" s="317">
        <v>31.4</v>
      </c>
      <c r="L108" s="304">
        <v>30.5</v>
      </c>
      <c r="M108" s="304">
        <v>29.6</v>
      </c>
      <c r="N108" s="319">
        <v>13545000</v>
      </c>
      <c r="O108" s="320">
        <v>-0.17201540436456997</v>
      </c>
    </row>
    <row r="109" spans="1:15" ht="15">
      <c r="A109" s="277">
        <v>99</v>
      </c>
      <c r="B109" s="391" t="s">
        <v>50</v>
      </c>
      <c r="C109" s="277" t="s">
        <v>153</v>
      </c>
      <c r="D109" s="316">
        <v>17127.45</v>
      </c>
      <c r="E109" s="316">
        <v>17207.716666666667</v>
      </c>
      <c r="F109" s="317">
        <v>16984.483333333334</v>
      </c>
      <c r="G109" s="317">
        <v>16841.516666666666</v>
      </c>
      <c r="H109" s="317">
        <v>16618.283333333333</v>
      </c>
      <c r="I109" s="317">
        <v>17350.683333333334</v>
      </c>
      <c r="J109" s="317">
        <v>17573.916666666672</v>
      </c>
      <c r="K109" s="317">
        <v>17716.883333333335</v>
      </c>
      <c r="L109" s="304">
        <v>17430.95</v>
      </c>
      <c r="M109" s="304">
        <v>17064.75</v>
      </c>
      <c r="N109" s="319">
        <v>533800</v>
      </c>
      <c r="O109" s="320">
        <v>-2.1358511320927673E-2</v>
      </c>
    </row>
    <row r="110" spans="1:15" ht="15">
      <c r="A110" s="277">
        <v>100</v>
      </c>
      <c r="B110" s="391" t="s">
        <v>107</v>
      </c>
      <c r="C110" s="277" t="s">
        <v>154</v>
      </c>
      <c r="D110" s="316">
        <v>1748.45</v>
      </c>
      <c r="E110" s="316">
        <v>1747.6166666666668</v>
      </c>
      <c r="F110" s="317">
        <v>1703.2333333333336</v>
      </c>
      <c r="G110" s="317">
        <v>1658.0166666666669</v>
      </c>
      <c r="H110" s="317">
        <v>1613.6333333333337</v>
      </c>
      <c r="I110" s="317">
        <v>1792.8333333333335</v>
      </c>
      <c r="J110" s="317">
        <v>1837.2166666666667</v>
      </c>
      <c r="K110" s="317">
        <v>1882.4333333333334</v>
      </c>
      <c r="L110" s="304">
        <v>1792</v>
      </c>
      <c r="M110" s="304">
        <v>1702.4</v>
      </c>
      <c r="N110" s="319">
        <v>569625</v>
      </c>
      <c r="O110" s="320">
        <v>0.28947368421052633</v>
      </c>
    </row>
    <row r="111" spans="1:15" ht="15">
      <c r="A111" s="277">
        <v>101</v>
      </c>
      <c r="B111" s="391" t="s">
        <v>113</v>
      </c>
      <c r="C111" s="277" t="s">
        <v>155</v>
      </c>
      <c r="D111" s="316">
        <v>85.25</v>
      </c>
      <c r="E111" s="316">
        <v>84.45</v>
      </c>
      <c r="F111" s="317">
        <v>83.300000000000011</v>
      </c>
      <c r="G111" s="317">
        <v>81.350000000000009</v>
      </c>
      <c r="H111" s="317">
        <v>80.200000000000017</v>
      </c>
      <c r="I111" s="317">
        <v>86.4</v>
      </c>
      <c r="J111" s="317">
        <v>87.550000000000011</v>
      </c>
      <c r="K111" s="317">
        <v>89.5</v>
      </c>
      <c r="L111" s="304">
        <v>85.6</v>
      </c>
      <c r="M111" s="304">
        <v>82.5</v>
      </c>
      <c r="N111" s="319">
        <v>36729400</v>
      </c>
      <c r="O111" s="320">
        <v>2.5439580995136549E-2</v>
      </c>
    </row>
    <row r="112" spans="1:15" ht="15">
      <c r="A112" s="277">
        <v>102</v>
      </c>
      <c r="B112" s="391" t="s">
        <v>42</v>
      </c>
      <c r="C112" s="277" t="s">
        <v>156</v>
      </c>
      <c r="D112" s="316">
        <v>88.75</v>
      </c>
      <c r="E112" s="316">
        <v>88.266666666666652</v>
      </c>
      <c r="F112" s="317">
        <v>87.5833333333333</v>
      </c>
      <c r="G112" s="317">
        <v>86.416666666666643</v>
      </c>
      <c r="H112" s="317">
        <v>85.733333333333292</v>
      </c>
      <c r="I112" s="317">
        <v>89.433333333333309</v>
      </c>
      <c r="J112" s="317">
        <v>90.116666666666646</v>
      </c>
      <c r="K112" s="317">
        <v>91.283333333333317</v>
      </c>
      <c r="L112" s="304">
        <v>88.95</v>
      </c>
      <c r="M112" s="304">
        <v>87.1</v>
      </c>
      <c r="N112" s="319">
        <v>79036200</v>
      </c>
      <c r="O112" s="320">
        <v>-5.0664110639463238E-2</v>
      </c>
    </row>
    <row r="113" spans="1:15" ht="15">
      <c r="A113" s="277">
        <v>103</v>
      </c>
      <c r="B113" s="391" t="s">
        <v>73</v>
      </c>
      <c r="C113" s="277" t="s">
        <v>158</v>
      </c>
      <c r="D113" s="316">
        <v>80.150000000000006</v>
      </c>
      <c r="E113" s="316">
        <v>80.250000000000014</v>
      </c>
      <c r="F113" s="317">
        <v>79.300000000000026</v>
      </c>
      <c r="G113" s="317">
        <v>78.450000000000017</v>
      </c>
      <c r="H113" s="317">
        <v>77.500000000000028</v>
      </c>
      <c r="I113" s="317">
        <v>81.100000000000023</v>
      </c>
      <c r="J113" s="317">
        <v>82.050000000000011</v>
      </c>
      <c r="K113" s="317">
        <v>82.90000000000002</v>
      </c>
      <c r="L113" s="304">
        <v>81.2</v>
      </c>
      <c r="M113" s="304">
        <v>79.400000000000006</v>
      </c>
      <c r="N113" s="319">
        <v>55124300</v>
      </c>
      <c r="O113" s="320">
        <v>-6.6866527632950992E-2</v>
      </c>
    </row>
    <row r="114" spans="1:15" ht="15">
      <c r="A114" s="277">
        <v>104</v>
      </c>
      <c r="B114" s="391" t="s">
        <v>79</v>
      </c>
      <c r="C114" s="277" t="s">
        <v>159</v>
      </c>
      <c r="D114" s="316">
        <v>19291.45</v>
      </c>
      <c r="E114" s="316">
        <v>19242.666666666668</v>
      </c>
      <c r="F114" s="317">
        <v>19102.683333333334</v>
      </c>
      <c r="G114" s="317">
        <v>18913.916666666668</v>
      </c>
      <c r="H114" s="317">
        <v>18773.933333333334</v>
      </c>
      <c r="I114" s="317">
        <v>19431.433333333334</v>
      </c>
      <c r="J114" s="317">
        <v>19571.416666666664</v>
      </c>
      <c r="K114" s="317">
        <v>19760.183333333334</v>
      </c>
      <c r="L114" s="304">
        <v>19382.650000000001</v>
      </c>
      <c r="M114" s="304">
        <v>19053.900000000001</v>
      </c>
      <c r="N114" s="319">
        <v>111930</v>
      </c>
      <c r="O114" s="320">
        <v>-5.597014925373134E-3</v>
      </c>
    </row>
    <row r="115" spans="1:15" ht="15">
      <c r="A115" s="277">
        <v>105</v>
      </c>
      <c r="B115" s="391" t="s">
        <v>52</v>
      </c>
      <c r="C115" s="277" t="s">
        <v>160</v>
      </c>
      <c r="D115" s="316">
        <v>1473.25</v>
      </c>
      <c r="E115" s="316">
        <v>1478.2833333333335</v>
      </c>
      <c r="F115" s="317">
        <v>1452.916666666667</v>
      </c>
      <c r="G115" s="317">
        <v>1432.5833333333335</v>
      </c>
      <c r="H115" s="317">
        <v>1407.2166666666669</v>
      </c>
      <c r="I115" s="317">
        <v>1498.616666666667</v>
      </c>
      <c r="J115" s="317">
        <v>1523.9833333333333</v>
      </c>
      <c r="K115" s="317">
        <v>1544.3166666666671</v>
      </c>
      <c r="L115" s="304">
        <v>1503.65</v>
      </c>
      <c r="M115" s="304">
        <v>1457.95</v>
      </c>
      <c r="N115" s="319">
        <v>3314850</v>
      </c>
      <c r="O115" s="320">
        <v>-3.0093337624718379E-2</v>
      </c>
    </row>
    <row r="116" spans="1:15" ht="15">
      <c r="A116" s="277">
        <v>106</v>
      </c>
      <c r="B116" s="391" t="s">
        <v>73</v>
      </c>
      <c r="C116" s="277" t="s">
        <v>161</v>
      </c>
      <c r="D116" s="316">
        <v>235.05</v>
      </c>
      <c r="E116" s="316">
        <v>235.5</v>
      </c>
      <c r="F116" s="317">
        <v>230.35</v>
      </c>
      <c r="G116" s="317">
        <v>225.65</v>
      </c>
      <c r="H116" s="317">
        <v>220.5</v>
      </c>
      <c r="I116" s="317">
        <v>240.2</v>
      </c>
      <c r="J116" s="317">
        <v>245.34999999999997</v>
      </c>
      <c r="K116" s="317">
        <v>250.04999999999998</v>
      </c>
      <c r="L116" s="304">
        <v>240.65</v>
      </c>
      <c r="M116" s="304">
        <v>230.8</v>
      </c>
      <c r="N116" s="319">
        <v>17292000</v>
      </c>
      <c r="O116" s="320">
        <v>5.3940391296397876E-2</v>
      </c>
    </row>
    <row r="117" spans="1:15" ht="15">
      <c r="A117" s="277">
        <v>107</v>
      </c>
      <c r="B117" s="391" t="s">
        <v>57</v>
      </c>
      <c r="C117" s="277" t="s">
        <v>162</v>
      </c>
      <c r="D117" s="316">
        <v>81.5</v>
      </c>
      <c r="E117" s="316">
        <v>81.333333333333329</v>
      </c>
      <c r="F117" s="317">
        <v>80.466666666666654</v>
      </c>
      <c r="G117" s="317">
        <v>79.433333333333323</v>
      </c>
      <c r="H117" s="317">
        <v>78.566666666666649</v>
      </c>
      <c r="I117" s="317">
        <v>82.36666666666666</v>
      </c>
      <c r="J117" s="317">
        <v>83.233333333333334</v>
      </c>
      <c r="K117" s="317">
        <v>84.266666666666666</v>
      </c>
      <c r="L117" s="304">
        <v>82.2</v>
      </c>
      <c r="M117" s="304">
        <v>80.3</v>
      </c>
      <c r="N117" s="319">
        <v>51546800</v>
      </c>
      <c r="O117" s="320">
        <v>-4.5498084291187742E-3</v>
      </c>
    </row>
    <row r="118" spans="1:15" ht="15">
      <c r="A118" s="277">
        <v>108</v>
      </c>
      <c r="B118" s="391" t="s">
        <v>50</v>
      </c>
      <c r="C118" s="277" t="s">
        <v>163</v>
      </c>
      <c r="D118" s="316">
        <v>1357.3</v>
      </c>
      <c r="E118" s="316">
        <v>1356.1499999999999</v>
      </c>
      <c r="F118" s="317">
        <v>1344.7499999999998</v>
      </c>
      <c r="G118" s="317">
        <v>1332.1999999999998</v>
      </c>
      <c r="H118" s="317">
        <v>1320.7999999999997</v>
      </c>
      <c r="I118" s="317">
        <v>1368.6999999999998</v>
      </c>
      <c r="J118" s="317">
        <v>1380.1</v>
      </c>
      <c r="K118" s="317">
        <v>1392.6499999999999</v>
      </c>
      <c r="L118" s="304">
        <v>1367.55</v>
      </c>
      <c r="M118" s="304">
        <v>1343.6</v>
      </c>
      <c r="N118" s="319">
        <v>3693000</v>
      </c>
      <c r="O118" s="320">
        <v>2.1709633649932159E-3</v>
      </c>
    </row>
    <row r="119" spans="1:15" ht="15">
      <c r="A119" s="277">
        <v>109</v>
      </c>
      <c r="B119" s="391" t="s">
        <v>54</v>
      </c>
      <c r="C119" s="277" t="s">
        <v>164</v>
      </c>
      <c r="D119" s="316">
        <v>32.25</v>
      </c>
      <c r="E119" s="316">
        <v>32.25</v>
      </c>
      <c r="F119" s="317">
        <v>31.85</v>
      </c>
      <c r="G119" s="317">
        <v>31.450000000000003</v>
      </c>
      <c r="H119" s="317">
        <v>31.050000000000004</v>
      </c>
      <c r="I119" s="317">
        <v>32.65</v>
      </c>
      <c r="J119" s="317">
        <v>33.050000000000004</v>
      </c>
      <c r="K119" s="317">
        <v>33.449999999999996</v>
      </c>
      <c r="L119" s="304">
        <v>32.65</v>
      </c>
      <c r="M119" s="304">
        <v>31.85</v>
      </c>
      <c r="N119" s="319">
        <v>59738000</v>
      </c>
      <c r="O119" s="320">
        <v>3.6686103012633628E-2</v>
      </c>
    </row>
    <row r="120" spans="1:15" ht="15">
      <c r="A120" s="277">
        <v>110</v>
      </c>
      <c r="B120" s="391" t="s">
        <v>42</v>
      </c>
      <c r="C120" s="277" t="s">
        <v>165</v>
      </c>
      <c r="D120" s="316">
        <v>182.25</v>
      </c>
      <c r="E120" s="316">
        <v>181.43333333333331</v>
      </c>
      <c r="F120" s="317">
        <v>179.86666666666662</v>
      </c>
      <c r="G120" s="317">
        <v>177.48333333333332</v>
      </c>
      <c r="H120" s="317">
        <v>175.91666666666663</v>
      </c>
      <c r="I120" s="317">
        <v>183.81666666666661</v>
      </c>
      <c r="J120" s="317">
        <v>185.38333333333327</v>
      </c>
      <c r="K120" s="317">
        <v>187.76666666666659</v>
      </c>
      <c r="L120" s="304">
        <v>183</v>
      </c>
      <c r="M120" s="304">
        <v>179.05</v>
      </c>
      <c r="N120" s="319">
        <v>27164000</v>
      </c>
      <c r="O120" s="320">
        <v>5.9250481410161454E-3</v>
      </c>
    </row>
    <row r="121" spans="1:15" ht="15">
      <c r="A121" s="277">
        <v>111</v>
      </c>
      <c r="B121" s="391" t="s">
        <v>89</v>
      </c>
      <c r="C121" s="277" t="s">
        <v>166</v>
      </c>
      <c r="D121" s="316">
        <v>1121.4000000000001</v>
      </c>
      <c r="E121" s="316">
        <v>1110.3333333333333</v>
      </c>
      <c r="F121" s="317">
        <v>1093.0666666666666</v>
      </c>
      <c r="G121" s="317">
        <v>1064.7333333333333</v>
      </c>
      <c r="H121" s="317">
        <v>1047.4666666666667</v>
      </c>
      <c r="I121" s="317">
        <v>1138.6666666666665</v>
      </c>
      <c r="J121" s="317">
        <v>1155.9333333333334</v>
      </c>
      <c r="K121" s="317">
        <v>1184.2666666666664</v>
      </c>
      <c r="L121" s="304">
        <v>1127.5999999999999</v>
      </c>
      <c r="M121" s="304">
        <v>1082</v>
      </c>
      <c r="N121" s="319">
        <v>1868944</v>
      </c>
      <c r="O121" s="320">
        <v>-1.2473118279569893E-2</v>
      </c>
    </row>
    <row r="122" spans="1:15" ht="15">
      <c r="A122" s="277">
        <v>112</v>
      </c>
      <c r="B122" s="391" t="s">
        <v>37</v>
      </c>
      <c r="C122" s="277" t="s">
        <v>167</v>
      </c>
      <c r="D122" s="316">
        <v>716</v>
      </c>
      <c r="E122" s="316">
        <v>705.91666666666663</v>
      </c>
      <c r="F122" s="317">
        <v>690.68333333333328</v>
      </c>
      <c r="G122" s="317">
        <v>665.36666666666667</v>
      </c>
      <c r="H122" s="317">
        <v>650.13333333333333</v>
      </c>
      <c r="I122" s="317">
        <v>731.23333333333323</v>
      </c>
      <c r="J122" s="317">
        <v>746.46666666666658</v>
      </c>
      <c r="K122" s="317">
        <v>771.78333333333319</v>
      </c>
      <c r="L122" s="304">
        <v>721.15</v>
      </c>
      <c r="M122" s="304">
        <v>680.6</v>
      </c>
      <c r="N122" s="319">
        <v>1707650</v>
      </c>
      <c r="O122" s="320">
        <v>0.12865168539325841</v>
      </c>
    </row>
    <row r="123" spans="1:15" ht="15">
      <c r="A123" s="277">
        <v>113</v>
      </c>
      <c r="B123" s="391" t="s">
        <v>54</v>
      </c>
      <c r="C123" s="277" t="s">
        <v>168</v>
      </c>
      <c r="D123" s="316">
        <v>182.3</v>
      </c>
      <c r="E123" s="316">
        <v>179.63333333333333</v>
      </c>
      <c r="F123" s="317">
        <v>175.31666666666666</v>
      </c>
      <c r="G123" s="317">
        <v>168.33333333333334</v>
      </c>
      <c r="H123" s="317">
        <v>164.01666666666668</v>
      </c>
      <c r="I123" s="317">
        <v>186.61666666666665</v>
      </c>
      <c r="J123" s="317">
        <v>190.93333333333331</v>
      </c>
      <c r="K123" s="317">
        <v>197.91666666666663</v>
      </c>
      <c r="L123" s="304">
        <v>183.95</v>
      </c>
      <c r="M123" s="304">
        <v>172.65</v>
      </c>
      <c r="N123" s="319">
        <v>19939400</v>
      </c>
      <c r="O123" s="320">
        <v>-0.10062155506039638</v>
      </c>
    </row>
    <row r="124" spans="1:15" ht="15">
      <c r="A124" s="277">
        <v>114</v>
      </c>
      <c r="B124" s="391" t="s">
        <v>42</v>
      </c>
      <c r="C124" s="277" t="s">
        <v>169</v>
      </c>
      <c r="D124" s="316">
        <v>100.65</v>
      </c>
      <c r="E124" s="316">
        <v>101.06666666666666</v>
      </c>
      <c r="F124" s="317">
        <v>99.633333333333326</v>
      </c>
      <c r="G124" s="317">
        <v>98.61666666666666</v>
      </c>
      <c r="H124" s="317">
        <v>97.183333333333323</v>
      </c>
      <c r="I124" s="317">
        <v>102.08333333333333</v>
      </c>
      <c r="J124" s="317">
        <v>103.51666666666667</v>
      </c>
      <c r="K124" s="317">
        <v>104.53333333333333</v>
      </c>
      <c r="L124" s="304">
        <v>102.5</v>
      </c>
      <c r="M124" s="304">
        <v>100.05</v>
      </c>
      <c r="N124" s="319">
        <v>20292000</v>
      </c>
      <c r="O124" s="320">
        <v>-4.7086521483225424E-3</v>
      </c>
    </row>
    <row r="125" spans="1:15" ht="15">
      <c r="A125" s="277">
        <v>115</v>
      </c>
      <c r="B125" s="391" t="s">
        <v>73</v>
      </c>
      <c r="C125" s="277" t="s">
        <v>170</v>
      </c>
      <c r="D125" s="316">
        <v>2174.4499999999998</v>
      </c>
      <c r="E125" s="316">
        <v>2172.0499999999997</v>
      </c>
      <c r="F125" s="317">
        <v>2152.3999999999996</v>
      </c>
      <c r="G125" s="317">
        <v>2130.35</v>
      </c>
      <c r="H125" s="317">
        <v>2110.6999999999998</v>
      </c>
      <c r="I125" s="317">
        <v>2194.0999999999995</v>
      </c>
      <c r="J125" s="317">
        <v>2213.75</v>
      </c>
      <c r="K125" s="317">
        <v>2235.7999999999993</v>
      </c>
      <c r="L125" s="304">
        <v>2191.6999999999998</v>
      </c>
      <c r="M125" s="304">
        <v>2150</v>
      </c>
      <c r="N125" s="319">
        <v>37914390</v>
      </c>
      <c r="O125" s="320">
        <v>-3.9984655712550346E-2</v>
      </c>
    </row>
    <row r="126" spans="1:15" ht="15">
      <c r="A126" s="277">
        <v>116</v>
      </c>
      <c r="B126" s="391" t="s">
        <v>113</v>
      </c>
      <c r="C126" s="277" t="s">
        <v>171</v>
      </c>
      <c r="D126" s="316">
        <v>35.65</v>
      </c>
      <c r="E126" s="316">
        <v>35.31666666666667</v>
      </c>
      <c r="F126" s="317">
        <v>34.63333333333334</v>
      </c>
      <c r="G126" s="317">
        <v>33.616666666666667</v>
      </c>
      <c r="H126" s="317">
        <v>32.933333333333337</v>
      </c>
      <c r="I126" s="317">
        <v>36.333333333333343</v>
      </c>
      <c r="J126" s="317">
        <v>37.016666666666666</v>
      </c>
      <c r="K126" s="317">
        <v>38.033333333333346</v>
      </c>
      <c r="L126" s="304">
        <v>36</v>
      </c>
      <c r="M126" s="304">
        <v>34.299999999999997</v>
      </c>
      <c r="N126" s="319">
        <v>37468000</v>
      </c>
      <c r="O126" s="320">
        <v>-0.15690466011115861</v>
      </c>
    </row>
    <row r="127" spans="1:15" ht="15">
      <c r="A127" s="277">
        <v>117</v>
      </c>
      <c r="B127" s="437" t="s">
        <v>57</v>
      </c>
      <c r="C127" s="277" t="s">
        <v>280</v>
      </c>
      <c r="D127" s="316">
        <v>884.2</v>
      </c>
      <c r="E127" s="316">
        <v>880.2166666666667</v>
      </c>
      <c r="F127" s="317">
        <v>869.38333333333344</v>
      </c>
      <c r="G127" s="317">
        <v>854.56666666666672</v>
      </c>
      <c r="H127" s="317">
        <v>843.73333333333346</v>
      </c>
      <c r="I127" s="317">
        <v>895.03333333333342</v>
      </c>
      <c r="J127" s="317">
        <v>905.86666666666667</v>
      </c>
      <c r="K127" s="317">
        <v>920.68333333333339</v>
      </c>
      <c r="L127" s="304">
        <v>891.05</v>
      </c>
      <c r="M127" s="304">
        <v>865.4</v>
      </c>
      <c r="N127" s="319">
        <v>6549000</v>
      </c>
      <c r="O127" s="320">
        <v>5.0655757429912164E-2</v>
      </c>
    </row>
    <row r="128" spans="1:15" ht="15">
      <c r="A128" s="277">
        <v>118</v>
      </c>
      <c r="B128" s="391" t="s">
        <v>54</v>
      </c>
      <c r="C128" s="277" t="s">
        <v>172</v>
      </c>
      <c r="D128" s="316">
        <v>189.95</v>
      </c>
      <c r="E128" s="316">
        <v>188.89999999999998</v>
      </c>
      <c r="F128" s="317">
        <v>186.69999999999996</v>
      </c>
      <c r="G128" s="317">
        <v>183.45</v>
      </c>
      <c r="H128" s="317">
        <v>181.24999999999997</v>
      </c>
      <c r="I128" s="317">
        <v>192.14999999999995</v>
      </c>
      <c r="J128" s="317">
        <v>194.35</v>
      </c>
      <c r="K128" s="317">
        <v>197.59999999999994</v>
      </c>
      <c r="L128" s="304">
        <v>191.1</v>
      </c>
      <c r="M128" s="304">
        <v>185.65</v>
      </c>
      <c r="N128" s="319">
        <v>114777000</v>
      </c>
      <c r="O128" s="320">
        <v>-2.0431676780090637E-2</v>
      </c>
    </row>
    <row r="129" spans="1:15" ht="15">
      <c r="A129" s="277">
        <v>119</v>
      </c>
      <c r="B129" s="391" t="s">
        <v>37</v>
      </c>
      <c r="C129" s="277" t="s">
        <v>173</v>
      </c>
      <c r="D129" s="316">
        <v>21950.65</v>
      </c>
      <c r="E129" s="316">
        <v>21728.05</v>
      </c>
      <c r="F129" s="317">
        <v>21396.6</v>
      </c>
      <c r="G129" s="317">
        <v>20842.55</v>
      </c>
      <c r="H129" s="317">
        <v>20511.099999999999</v>
      </c>
      <c r="I129" s="317">
        <v>22282.1</v>
      </c>
      <c r="J129" s="317">
        <v>22613.550000000003</v>
      </c>
      <c r="K129" s="317">
        <v>23167.599999999999</v>
      </c>
      <c r="L129" s="304">
        <v>22059.5</v>
      </c>
      <c r="M129" s="304">
        <v>21174</v>
      </c>
      <c r="N129" s="319">
        <v>172350</v>
      </c>
      <c r="O129" s="320">
        <v>-8.3000798084596969E-2</v>
      </c>
    </row>
    <row r="130" spans="1:15" ht="15">
      <c r="A130" s="277">
        <v>120</v>
      </c>
      <c r="B130" s="391" t="s">
        <v>64</v>
      </c>
      <c r="C130" s="277" t="s">
        <v>174</v>
      </c>
      <c r="D130" s="316">
        <v>1143.55</v>
      </c>
      <c r="E130" s="316">
        <v>1137.5</v>
      </c>
      <c r="F130" s="317">
        <v>1128.3499999999999</v>
      </c>
      <c r="G130" s="317">
        <v>1113.1499999999999</v>
      </c>
      <c r="H130" s="317">
        <v>1103.9999999999998</v>
      </c>
      <c r="I130" s="317">
        <v>1152.7</v>
      </c>
      <c r="J130" s="317">
        <v>1161.8500000000001</v>
      </c>
      <c r="K130" s="317">
        <v>1177.0500000000002</v>
      </c>
      <c r="L130" s="304">
        <v>1146.6500000000001</v>
      </c>
      <c r="M130" s="304">
        <v>1122.3</v>
      </c>
      <c r="N130" s="319">
        <v>2160950</v>
      </c>
      <c r="O130" s="320">
        <v>-8.329126703685007E-3</v>
      </c>
    </row>
    <row r="131" spans="1:15" ht="15">
      <c r="A131" s="277">
        <v>121</v>
      </c>
      <c r="B131" s="391" t="s">
        <v>79</v>
      </c>
      <c r="C131" s="277" t="s">
        <v>175</v>
      </c>
      <c r="D131" s="316">
        <v>3784.95</v>
      </c>
      <c r="E131" s="316">
        <v>3789.5833333333335</v>
      </c>
      <c r="F131" s="317">
        <v>3761.2166666666672</v>
      </c>
      <c r="G131" s="317">
        <v>3737.4833333333336</v>
      </c>
      <c r="H131" s="317">
        <v>3709.1166666666672</v>
      </c>
      <c r="I131" s="317">
        <v>3813.3166666666671</v>
      </c>
      <c r="J131" s="317">
        <v>3841.6833333333329</v>
      </c>
      <c r="K131" s="317">
        <v>3865.416666666667</v>
      </c>
      <c r="L131" s="304">
        <v>3817.95</v>
      </c>
      <c r="M131" s="304">
        <v>3765.85</v>
      </c>
      <c r="N131" s="319">
        <v>685750</v>
      </c>
      <c r="O131" s="320">
        <v>1.8261504747991235E-3</v>
      </c>
    </row>
    <row r="132" spans="1:15" ht="15">
      <c r="A132" s="277">
        <v>122</v>
      </c>
      <c r="B132" s="391" t="s">
        <v>57</v>
      </c>
      <c r="C132" s="277" t="s">
        <v>176</v>
      </c>
      <c r="D132" s="316">
        <v>697.25</v>
      </c>
      <c r="E132" s="316">
        <v>689.4</v>
      </c>
      <c r="F132" s="317">
        <v>678.34999999999991</v>
      </c>
      <c r="G132" s="317">
        <v>659.44999999999993</v>
      </c>
      <c r="H132" s="317">
        <v>648.39999999999986</v>
      </c>
      <c r="I132" s="317">
        <v>708.3</v>
      </c>
      <c r="J132" s="317">
        <v>719.34999999999991</v>
      </c>
      <c r="K132" s="317">
        <v>738.25</v>
      </c>
      <c r="L132" s="304">
        <v>700.45</v>
      </c>
      <c r="M132" s="304">
        <v>670.5</v>
      </c>
      <c r="N132" s="319">
        <v>2862097</v>
      </c>
      <c r="O132" s="320">
        <v>-8.6438152011922509E-2</v>
      </c>
    </row>
    <row r="133" spans="1:15" ht="15">
      <c r="A133" s="277">
        <v>123</v>
      </c>
      <c r="B133" s="391" t="s">
        <v>52</v>
      </c>
      <c r="C133" s="277" t="s">
        <v>178</v>
      </c>
      <c r="D133" s="316">
        <v>482.75</v>
      </c>
      <c r="E133" s="316">
        <v>479.73333333333335</v>
      </c>
      <c r="F133" s="317">
        <v>475.4666666666667</v>
      </c>
      <c r="G133" s="317">
        <v>468.18333333333334</v>
      </c>
      <c r="H133" s="317">
        <v>463.91666666666669</v>
      </c>
      <c r="I133" s="317">
        <v>487.01666666666671</v>
      </c>
      <c r="J133" s="317">
        <v>491.28333333333336</v>
      </c>
      <c r="K133" s="317">
        <v>498.56666666666672</v>
      </c>
      <c r="L133" s="304">
        <v>484</v>
      </c>
      <c r="M133" s="304">
        <v>472.45</v>
      </c>
      <c r="N133" s="319">
        <v>29604400</v>
      </c>
      <c r="O133" s="320">
        <v>-5.1961443622506168E-2</v>
      </c>
    </row>
    <row r="134" spans="1:15" ht="15">
      <c r="A134" s="277">
        <v>124</v>
      </c>
      <c r="B134" s="391" t="s">
        <v>89</v>
      </c>
      <c r="C134" s="277" t="s">
        <v>179</v>
      </c>
      <c r="D134" s="316">
        <v>388.55</v>
      </c>
      <c r="E134" s="316">
        <v>384.11666666666662</v>
      </c>
      <c r="F134" s="317">
        <v>377.28333333333325</v>
      </c>
      <c r="G134" s="317">
        <v>366.01666666666665</v>
      </c>
      <c r="H134" s="317">
        <v>359.18333333333328</v>
      </c>
      <c r="I134" s="317">
        <v>395.38333333333321</v>
      </c>
      <c r="J134" s="317">
        <v>402.21666666666658</v>
      </c>
      <c r="K134" s="317">
        <v>413.48333333333318</v>
      </c>
      <c r="L134" s="304">
        <v>390.95</v>
      </c>
      <c r="M134" s="304">
        <v>372.85</v>
      </c>
      <c r="N134" s="319">
        <v>5235000</v>
      </c>
      <c r="O134" s="320">
        <v>-4.0154015401540157E-2</v>
      </c>
    </row>
    <row r="135" spans="1:15" ht="15">
      <c r="A135" s="277">
        <v>125</v>
      </c>
      <c r="B135" s="391" t="s">
        <v>180</v>
      </c>
      <c r="C135" s="277" t="s">
        <v>181</v>
      </c>
      <c r="D135" s="316">
        <v>300.35000000000002</v>
      </c>
      <c r="E135" s="316">
        <v>300.05</v>
      </c>
      <c r="F135" s="317">
        <v>298.10000000000002</v>
      </c>
      <c r="G135" s="317">
        <v>295.85000000000002</v>
      </c>
      <c r="H135" s="317">
        <v>293.90000000000003</v>
      </c>
      <c r="I135" s="317">
        <v>302.3</v>
      </c>
      <c r="J135" s="317">
        <v>304.24999999999994</v>
      </c>
      <c r="K135" s="317">
        <v>306.5</v>
      </c>
      <c r="L135" s="304">
        <v>302</v>
      </c>
      <c r="M135" s="304">
        <v>297.8</v>
      </c>
      <c r="N135" s="319">
        <v>3244000</v>
      </c>
      <c r="O135" s="320">
        <v>8.7064676616915426E-3</v>
      </c>
    </row>
    <row r="136" spans="1:15" ht="15">
      <c r="A136" s="277">
        <v>126</v>
      </c>
      <c r="B136" s="391" t="s">
        <v>39</v>
      </c>
      <c r="C136" s="277" t="s">
        <v>3465</v>
      </c>
      <c r="D136" s="316">
        <v>414</v>
      </c>
      <c r="E136" s="316">
        <v>413.5333333333333</v>
      </c>
      <c r="F136" s="317">
        <v>410.46666666666658</v>
      </c>
      <c r="G136" s="317">
        <v>406.93333333333328</v>
      </c>
      <c r="H136" s="317">
        <v>403.86666666666656</v>
      </c>
      <c r="I136" s="317">
        <v>417.06666666666661</v>
      </c>
      <c r="J136" s="317">
        <v>420.13333333333333</v>
      </c>
      <c r="K136" s="317">
        <v>423.66666666666663</v>
      </c>
      <c r="L136" s="304">
        <v>416.6</v>
      </c>
      <c r="M136" s="304">
        <v>410</v>
      </c>
      <c r="N136" s="319">
        <v>17944200</v>
      </c>
      <c r="O136" s="320">
        <v>4.2308854638863705E-3</v>
      </c>
    </row>
    <row r="137" spans="1:15" ht="15">
      <c r="A137" s="277">
        <v>127</v>
      </c>
      <c r="B137" s="391" t="s">
        <v>44</v>
      </c>
      <c r="C137" s="277" t="s">
        <v>183</v>
      </c>
      <c r="D137" s="316">
        <v>106.7</v>
      </c>
      <c r="E137" s="316">
        <v>105.35000000000001</v>
      </c>
      <c r="F137" s="317">
        <v>103.25000000000001</v>
      </c>
      <c r="G137" s="317">
        <v>99.800000000000011</v>
      </c>
      <c r="H137" s="317">
        <v>97.700000000000017</v>
      </c>
      <c r="I137" s="317">
        <v>108.80000000000001</v>
      </c>
      <c r="J137" s="317">
        <v>110.9</v>
      </c>
      <c r="K137" s="317">
        <v>114.35000000000001</v>
      </c>
      <c r="L137" s="304">
        <v>107.45</v>
      </c>
      <c r="M137" s="304">
        <v>101.9</v>
      </c>
      <c r="N137" s="319">
        <v>92083500</v>
      </c>
      <c r="O137" s="320">
        <v>8.3010860067407322E-3</v>
      </c>
    </row>
    <row r="138" spans="1:15" ht="15">
      <c r="A138" s="277">
        <v>128</v>
      </c>
      <c r="B138" s="391" t="s">
        <v>42</v>
      </c>
      <c r="C138" s="277" t="s">
        <v>185</v>
      </c>
      <c r="D138" s="316">
        <v>49.25</v>
      </c>
      <c r="E138" s="316">
        <v>49.516666666666673</v>
      </c>
      <c r="F138" s="317">
        <v>48.533333333333346</v>
      </c>
      <c r="G138" s="317">
        <v>47.81666666666667</v>
      </c>
      <c r="H138" s="317">
        <v>46.833333333333343</v>
      </c>
      <c r="I138" s="317">
        <v>50.233333333333348</v>
      </c>
      <c r="J138" s="317">
        <v>51.216666666666683</v>
      </c>
      <c r="K138" s="317">
        <v>51.933333333333351</v>
      </c>
      <c r="L138" s="304">
        <v>50.5</v>
      </c>
      <c r="M138" s="304">
        <v>48.8</v>
      </c>
      <c r="N138" s="319">
        <v>66906000</v>
      </c>
      <c r="O138" s="320">
        <v>0.20613287904599659</v>
      </c>
    </row>
    <row r="139" spans="1:15" ht="15">
      <c r="A139" s="277">
        <v>129</v>
      </c>
      <c r="B139" s="391" t="s">
        <v>113</v>
      </c>
      <c r="C139" s="277" t="s">
        <v>186</v>
      </c>
      <c r="D139" s="316">
        <v>359.1</v>
      </c>
      <c r="E139" s="316">
        <v>357.76666666666665</v>
      </c>
      <c r="F139" s="317">
        <v>354.33333333333331</v>
      </c>
      <c r="G139" s="317">
        <v>349.56666666666666</v>
      </c>
      <c r="H139" s="317">
        <v>346.13333333333333</v>
      </c>
      <c r="I139" s="317">
        <v>362.5333333333333</v>
      </c>
      <c r="J139" s="317">
        <v>365.9666666666667</v>
      </c>
      <c r="K139" s="317">
        <v>370.73333333333329</v>
      </c>
      <c r="L139" s="304">
        <v>361.2</v>
      </c>
      <c r="M139" s="304">
        <v>353</v>
      </c>
      <c r="N139" s="319">
        <v>17725900</v>
      </c>
      <c r="O139" s="320">
        <v>-3.4894483524620511E-2</v>
      </c>
    </row>
    <row r="140" spans="1:15" ht="15">
      <c r="A140" s="277">
        <v>130</v>
      </c>
      <c r="B140" s="391" t="s">
        <v>107</v>
      </c>
      <c r="C140" s="277" t="s">
        <v>187</v>
      </c>
      <c r="D140" s="316">
        <v>2311.35</v>
      </c>
      <c r="E140" s="316">
        <v>2283.4</v>
      </c>
      <c r="F140" s="317">
        <v>2244.8000000000002</v>
      </c>
      <c r="G140" s="317">
        <v>2178.25</v>
      </c>
      <c r="H140" s="317">
        <v>2139.65</v>
      </c>
      <c r="I140" s="317">
        <v>2349.9500000000003</v>
      </c>
      <c r="J140" s="317">
        <v>2388.5499999999997</v>
      </c>
      <c r="K140" s="317">
        <v>2455.1000000000004</v>
      </c>
      <c r="L140" s="304">
        <v>2322</v>
      </c>
      <c r="M140" s="304">
        <v>2216.85</v>
      </c>
      <c r="N140" s="319">
        <v>10452300</v>
      </c>
      <c r="O140" s="320">
        <v>-1.897789666338167E-2</v>
      </c>
    </row>
    <row r="141" spans="1:15" ht="15">
      <c r="A141" s="277">
        <v>131</v>
      </c>
      <c r="B141" s="391" t="s">
        <v>107</v>
      </c>
      <c r="C141" s="277" t="s">
        <v>188</v>
      </c>
      <c r="D141" s="316">
        <v>686.75</v>
      </c>
      <c r="E141" s="316">
        <v>684.5333333333333</v>
      </c>
      <c r="F141" s="317">
        <v>668.06666666666661</v>
      </c>
      <c r="G141" s="317">
        <v>649.38333333333333</v>
      </c>
      <c r="H141" s="317">
        <v>632.91666666666663</v>
      </c>
      <c r="I141" s="317">
        <v>703.21666666666658</v>
      </c>
      <c r="J141" s="317">
        <v>719.68333333333328</v>
      </c>
      <c r="K141" s="317">
        <v>738.36666666666656</v>
      </c>
      <c r="L141" s="304">
        <v>701</v>
      </c>
      <c r="M141" s="304">
        <v>665.85</v>
      </c>
      <c r="N141" s="319">
        <v>14308800</v>
      </c>
      <c r="O141" s="320">
        <v>1.5118427683520914E-3</v>
      </c>
    </row>
    <row r="142" spans="1:15" ht="15">
      <c r="A142" s="277">
        <v>132</v>
      </c>
      <c r="B142" s="391" t="s">
        <v>50</v>
      </c>
      <c r="C142" s="277" t="s">
        <v>189</v>
      </c>
      <c r="D142" s="316">
        <v>1055.0999999999999</v>
      </c>
      <c r="E142" s="316">
        <v>1047.7833333333335</v>
      </c>
      <c r="F142" s="317">
        <v>1037.366666666667</v>
      </c>
      <c r="G142" s="317">
        <v>1019.6333333333334</v>
      </c>
      <c r="H142" s="317">
        <v>1009.2166666666669</v>
      </c>
      <c r="I142" s="317">
        <v>1065.5166666666671</v>
      </c>
      <c r="J142" s="317">
        <v>1075.9333333333336</v>
      </c>
      <c r="K142" s="317">
        <v>1093.6666666666672</v>
      </c>
      <c r="L142" s="304">
        <v>1058.2</v>
      </c>
      <c r="M142" s="304">
        <v>1030.05</v>
      </c>
      <c r="N142" s="319">
        <v>7206000</v>
      </c>
      <c r="O142" s="320">
        <v>5.8626465661641538E-3</v>
      </c>
    </row>
    <row r="143" spans="1:15" ht="15">
      <c r="A143" s="277">
        <v>133</v>
      </c>
      <c r="B143" s="391" t="s">
        <v>52</v>
      </c>
      <c r="C143" s="277" t="s">
        <v>190</v>
      </c>
      <c r="D143" s="316">
        <v>2296.65</v>
      </c>
      <c r="E143" s="316">
        <v>2304.4166666666665</v>
      </c>
      <c r="F143" s="317">
        <v>2278.833333333333</v>
      </c>
      <c r="G143" s="317">
        <v>2261.0166666666664</v>
      </c>
      <c r="H143" s="317">
        <v>2235.4333333333329</v>
      </c>
      <c r="I143" s="317">
        <v>2322.2333333333331</v>
      </c>
      <c r="J143" s="317">
        <v>2347.8166666666662</v>
      </c>
      <c r="K143" s="317">
        <v>2365.6333333333332</v>
      </c>
      <c r="L143" s="304">
        <v>2330</v>
      </c>
      <c r="M143" s="304">
        <v>2286.6</v>
      </c>
      <c r="N143" s="319">
        <v>1896000</v>
      </c>
      <c r="O143" s="320">
        <v>-2.5443330763299923E-2</v>
      </c>
    </row>
    <row r="144" spans="1:15" ht="15">
      <c r="A144" s="277">
        <v>134</v>
      </c>
      <c r="B144" s="391" t="s">
        <v>42</v>
      </c>
      <c r="C144" s="277" t="s">
        <v>191</v>
      </c>
      <c r="D144" s="316">
        <v>317.25</v>
      </c>
      <c r="E144" s="316">
        <v>317.38333333333333</v>
      </c>
      <c r="F144" s="317">
        <v>315.21666666666664</v>
      </c>
      <c r="G144" s="317">
        <v>313.18333333333334</v>
      </c>
      <c r="H144" s="317">
        <v>311.01666666666665</v>
      </c>
      <c r="I144" s="317">
        <v>319.41666666666663</v>
      </c>
      <c r="J144" s="317">
        <v>321.58333333333337</v>
      </c>
      <c r="K144" s="317">
        <v>323.61666666666662</v>
      </c>
      <c r="L144" s="304">
        <v>319.55</v>
      </c>
      <c r="M144" s="304">
        <v>315.35000000000002</v>
      </c>
      <c r="N144" s="319">
        <v>1854000</v>
      </c>
      <c r="O144" s="320">
        <v>-7.898658718330849E-2</v>
      </c>
    </row>
    <row r="145" spans="1:15" ht="15">
      <c r="A145" s="277">
        <v>135</v>
      </c>
      <c r="B145" s="391" t="s">
        <v>44</v>
      </c>
      <c r="C145" s="277" t="s">
        <v>192</v>
      </c>
      <c r="D145" s="316">
        <v>405.45</v>
      </c>
      <c r="E145" s="316">
        <v>403.23333333333335</v>
      </c>
      <c r="F145" s="317">
        <v>397.4666666666667</v>
      </c>
      <c r="G145" s="317">
        <v>389.48333333333335</v>
      </c>
      <c r="H145" s="317">
        <v>383.7166666666667</v>
      </c>
      <c r="I145" s="317">
        <v>411.2166666666667</v>
      </c>
      <c r="J145" s="317">
        <v>416.98333333333335</v>
      </c>
      <c r="K145" s="317">
        <v>424.9666666666667</v>
      </c>
      <c r="L145" s="304">
        <v>409</v>
      </c>
      <c r="M145" s="304">
        <v>395.25</v>
      </c>
      <c r="N145" s="319">
        <v>5602800</v>
      </c>
      <c r="O145" s="320">
        <v>3.1709203402938903E-2</v>
      </c>
    </row>
    <row r="146" spans="1:15" ht="15">
      <c r="A146" s="277">
        <v>136</v>
      </c>
      <c r="B146" s="391" t="s">
        <v>50</v>
      </c>
      <c r="C146" s="277" t="s">
        <v>193</v>
      </c>
      <c r="D146" s="316">
        <v>970.3</v>
      </c>
      <c r="E146" s="316">
        <v>975.9</v>
      </c>
      <c r="F146" s="317">
        <v>961.8</v>
      </c>
      <c r="G146" s="317">
        <v>953.3</v>
      </c>
      <c r="H146" s="317">
        <v>939.19999999999993</v>
      </c>
      <c r="I146" s="317">
        <v>984.4</v>
      </c>
      <c r="J146" s="317">
        <v>998.50000000000011</v>
      </c>
      <c r="K146" s="317">
        <v>1007</v>
      </c>
      <c r="L146" s="304">
        <v>990</v>
      </c>
      <c r="M146" s="304">
        <v>967.4</v>
      </c>
      <c r="N146" s="319">
        <v>1196300</v>
      </c>
      <c r="O146" s="320">
        <v>0.21897289586305277</v>
      </c>
    </row>
    <row r="147" spans="1:15" ht="15">
      <c r="A147" s="277">
        <v>137</v>
      </c>
      <c r="B147" s="391" t="s">
        <v>57</v>
      </c>
      <c r="C147" s="277" t="s">
        <v>194</v>
      </c>
      <c r="D147" s="316">
        <v>237.95</v>
      </c>
      <c r="E147" s="316">
        <v>234.65</v>
      </c>
      <c r="F147" s="317">
        <v>228.60000000000002</v>
      </c>
      <c r="G147" s="317">
        <v>219.25000000000003</v>
      </c>
      <c r="H147" s="317">
        <v>213.20000000000005</v>
      </c>
      <c r="I147" s="317">
        <v>244</v>
      </c>
      <c r="J147" s="317">
        <v>250.05</v>
      </c>
      <c r="K147" s="317">
        <v>259.39999999999998</v>
      </c>
      <c r="L147" s="304">
        <v>240.7</v>
      </c>
      <c r="M147" s="304">
        <v>225.3</v>
      </c>
      <c r="N147" s="319">
        <v>3537600</v>
      </c>
      <c r="O147" s="320">
        <v>-0.10267857142857142</v>
      </c>
    </row>
    <row r="148" spans="1:15" ht="15">
      <c r="A148" s="277">
        <v>138</v>
      </c>
      <c r="B148" s="391" t="s">
        <v>37</v>
      </c>
      <c r="C148" s="277" t="s">
        <v>195</v>
      </c>
      <c r="D148" s="316">
        <v>4133.05</v>
      </c>
      <c r="E148" s="316">
        <v>4064.4500000000003</v>
      </c>
      <c r="F148" s="317">
        <v>3920.2000000000007</v>
      </c>
      <c r="G148" s="317">
        <v>3707.3500000000004</v>
      </c>
      <c r="H148" s="317">
        <v>3563.1000000000008</v>
      </c>
      <c r="I148" s="317">
        <v>4277.3000000000011</v>
      </c>
      <c r="J148" s="317">
        <v>4421.5499999999993</v>
      </c>
      <c r="K148" s="317">
        <v>4634.4000000000005</v>
      </c>
      <c r="L148" s="304">
        <v>4208.7</v>
      </c>
      <c r="M148" s="304">
        <v>3851.6</v>
      </c>
      <c r="N148" s="319">
        <v>2749200</v>
      </c>
      <c r="O148" s="320">
        <v>8.9914367269267367E-2</v>
      </c>
    </row>
    <row r="149" spans="1:15" ht="15">
      <c r="A149" s="277">
        <v>139</v>
      </c>
      <c r="B149" s="391" t="s">
        <v>180</v>
      </c>
      <c r="C149" s="277" t="s">
        <v>197</v>
      </c>
      <c r="D149" s="316">
        <v>449.7</v>
      </c>
      <c r="E149" s="316">
        <v>448.34999999999997</v>
      </c>
      <c r="F149" s="317">
        <v>443.74999999999994</v>
      </c>
      <c r="G149" s="317">
        <v>437.79999999999995</v>
      </c>
      <c r="H149" s="317">
        <v>433.19999999999993</v>
      </c>
      <c r="I149" s="317">
        <v>454.29999999999995</v>
      </c>
      <c r="J149" s="317">
        <v>458.9</v>
      </c>
      <c r="K149" s="317">
        <v>464.84999999999997</v>
      </c>
      <c r="L149" s="304">
        <v>452.95</v>
      </c>
      <c r="M149" s="304">
        <v>442.4</v>
      </c>
      <c r="N149" s="319">
        <v>18380700</v>
      </c>
      <c r="O149" s="320">
        <v>4.4162174137803704E-2</v>
      </c>
    </row>
    <row r="150" spans="1:15" ht="15">
      <c r="A150" s="277">
        <v>140</v>
      </c>
      <c r="B150" s="391" t="s">
        <v>113</v>
      </c>
      <c r="C150" s="277" t="s">
        <v>198</v>
      </c>
      <c r="D150" s="316">
        <v>110.95</v>
      </c>
      <c r="E150" s="316">
        <v>110.83333333333333</v>
      </c>
      <c r="F150" s="317">
        <v>109.86666666666666</v>
      </c>
      <c r="G150" s="317">
        <v>108.78333333333333</v>
      </c>
      <c r="H150" s="317">
        <v>107.81666666666666</v>
      </c>
      <c r="I150" s="317">
        <v>111.91666666666666</v>
      </c>
      <c r="J150" s="317">
        <v>112.88333333333333</v>
      </c>
      <c r="K150" s="317">
        <v>113.96666666666665</v>
      </c>
      <c r="L150" s="304">
        <v>111.8</v>
      </c>
      <c r="M150" s="304">
        <v>109.75</v>
      </c>
      <c r="N150" s="319">
        <v>113125200</v>
      </c>
      <c r="O150" s="320">
        <v>-1.2662337662337663E-2</v>
      </c>
    </row>
    <row r="151" spans="1:15" ht="15">
      <c r="A151" s="277">
        <v>141</v>
      </c>
      <c r="B151" s="391" t="s">
        <v>64</v>
      </c>
      <c r="C151" s="277" t="s">
        <v>199</v>
      </c>
      <c r="D151" s="316">
        <v>582.79999999999995</v>
      </c>
      <c r="E151" s="316">
        <v>581.65</v>
      </c>
      <c r="F151" s="317">
        <v>576.15</v>
      </c>
      <c r="G151" s="317">
        <v>569.5</v>
      </c>
      <c r="H151" s="317">
        <v>564</v>
      </c>
      <c r="I151" s="317">
        <v>588.29999999999995</v>
      </c>
      <c r="J151" s="317">
        <v>593.79999999999995</v>
      </c>
      <c r="K151" s="317">
        <v>600.44999999999993</v>
      </c>
      <c r="L151" s="304">
        <v>587.15</v>
      </c>
      <c r="M151" s="304">
        <v>575</v>
      </c>
      <c r="N151" s="319">
        <v>3154000</v>
      </c>
      <c r="O151" s="320">
        <v>6.2310542270124621E-2</v>
      </c>
    </row>
    <row r="152" spans="1:15" ht="15">
      <c r="A152" s="277">
        <v>142</v>
      </c>
      <c r="B152" s="391" t="s">
        <v>107</v>
      </c>
      <c r="C152" s="277" t="s">
        <v>200</v>
      </c>
      <c r="D152" s="316">
        <v>276.10000000000002</v>
      </c>
      <c r="E152" s="316">
        <v>274.41666666666669</v>
      </c>
      <c r="F152" s="317">
        <v>271.58333333333337</v>
      </c>
      <c r="G152" s="317">
        <v>267.06666666666666</v>
      </c>
      <c r="H152" s="317">
        <v>264.23333333333335</v>
      </c>
      <c r="I152" s="317">
        <v>278.93333333333339</v>
      </c>
      <c r="J152" s="317">
        <v>281.76666666666677</v>
      </c>
      <c r="K152" s="317">
        <v>286.28333333333342</v>
      </c>
      <c r="L152" s="304">
        <v>277.25</v>
      </c>
      <c r="M152" s="304">
        <v>269.89999999999998</v>
      </c>
      <c r="N152" s="319">
        <v>28233600</v>
      </c>
      <c r="O152" s="320">
        <v>-1.7154951542831681E-2</v>
      </c>
    </row>
    <row r="153" spans="1:15" ht="15">
      <c r="A153" s="277">
        <v>143</v>
      </c>
      <c r="B153" s="391" t="s">
        <v>89</v>
      </c>
      <c r="C153" s="277" t="s">
        <v>202</v>
      </c>
      <c r="D153" s="316">
        <v>145</v>
      </c>
      <c r="E153" s="316">
        <v>144.86666666666667</v>
      </c>
      <c r="F153" s="317">
        <v>141.68333333333334</v>
      </c>
      <c r="G153" s="317">
        <v>138.36666666666667</v>
      </c>
      <c r="H153" s="317">
        <v>135.18333333333334</v>
      </c>
      <c r="I153" s="317">
        <v>148.18333333333334</v>
      </c>
      <c r="J153" s="317">
        <v>151.36666666666667</v>
      </c>
      <c r="K153" s="317">
        <v>154.68333333333334</v>
      </c>
      <c r="L153" s="304">
        <v>148.05000000000001</v>
      </c>
      <c r="M153" s="304">
        <v>141.55000000000001</v>
      </c>
      <c r="N153" s="319">
        <v>34731000</v>
      </c>
      <c r="O153" s="320">
        <v>4.0442167700188728E-2</v>
      </c>
    </row>
    <row r="154" spans="1:15">
      <c r="A154" s="277">
        <v>144</v>
      </c>
      <c r="B154" s="296"/>
      <c r="C154" s="296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296"/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296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00"/>
      <c r="C160" s="292"/>
      <c r="D160" s="292"/>
      <c r="E160" s="292"/>
      <c r="F160" s="291"/>
      <c r="G160" s="291"/>
      <c r="H160" s="291"/>
      <c r="I160" s="291"/>
      <c r="J160" s="291"/>
      <c r="K160" s="291"/>
      <c r="L160" s="291"/>
      <c r="M160" s="291"/>
    </row>
    <row r="161" spans="1:13">
      <c r="A161" s="277"/>
      <c r="B161" s="321"/>
      <c r="C161" s="292"/>
      <c r="D161" s="292"/>
      <c r="E161" s="292"/>
      <c r="F161" s="291"/>
      <c r="G161" s="291"/>
      <c r="H161" s="291"/>
      <c r="I161" s="291"/>
      <c r="J161" s="291"/>
      <c r="K161" s="291"/>
      <c r="L161" s="291"/>
      <c r="M161" s="291"/>
    </row>
    <row r="162" spans="1:13">
      <c r="A162" s="277"/>
      <c r="B162" s="321"/>
      <c r="D162" s="321"/>
      <c r="E162" s="321"/>
      <c r="F162" s="323"/>
      <c r="G162" s="323"/>
      <c r="H162" s="291"/>
      <c r="I162" s="323"/>
      <c r="J162" s="323"/>
      <c r="K162" s="323"/>
      <c r="L162" s="323"/>
      <c r="M162" s="323"/>
    </row>
    <row r="163" spans="1:13">
      <c r="A163" s="277"/>
      <c r="B163" s="321"/>
      <c r="D163" s="321"/>
      <c r="E163" s="321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B168" s="322"/>
      <c r="D168" s="322"/>
      <c r="E168" s="322"/>
      <c r="F168" s="323"/>
      <c r="G168" s="323"/>
      <c r="H168" s="323"/>
      <c r="I168" s="323"/>
      <c r="J168" s="323"/>
      <c r="K168" s="323"/>
      <c r="L168" s="323"/>
      <c r="M168" s="323"/>
    </row>
    <row r="169" spans="1:13">
      <c r="B169" s="322"/>
      <c r="D169" s="322"/>
      <c r="E169" s="322"/>
      <c r="F169" s="323"/>
      <c r="G169" s="323"/>
      <c r="H169" s="323"/>
      <c r="I169" s="323"/>
      <c r="J169" s="323"/>
      <c r="K169" s="323"/>
      <c r="L169" s="323"/>
      <c r="M169" s="323"/>
    </row>
    <row r="170" spans="1:13">
      <c r="H170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G32" sqref="G3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44041</v>
      </c>
    </row>
    <row r="7" spans="1:15">
      <c r="A7"/>
    </row>
    <row r="8" spans="1:15" ht="28.5" customHeight="1">
      <c r="A8" s="589" t="s">
        <v>16</v>
      </c>
      <c r="B8" s="590" t="s">
        <v>18</v>
      </c>
      <c r="C8" s="588" t="s">
        <v>19</v>
      </c>
      <c r="D8" s="588" t="s">
        <v>20</v>
      </c>
      <c r="E8" s="588" t="s">
        <v>21</v>
      </c>
      <c r="F8" s="588"/>
      <c r="G8" s="588"/>
      <c r="H8" s="588" t="s">
        <v>22</v>
      </c>
      <c r="I8" s="588"/>
      <c r="J8" s="588"/>
      <c r="K8" s="274"/>
      <c r="L8" s="282"/>
      <c r="M8" s="282"/>
    </row>
    <row r="9" spans="1:15" ht="36" customHeight="1">
      <c r="A9" s="584"/>
      <c r="B9" s="586"/>
      <c r="C9" s="591" t="s">
        <v>23</v>
      </c>
      <c r="D9" s="591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11300.55</v>
      </c>
      <c r="D10" s="303">
        <v>11256.566666666666</v>
      </c>
      <c r="E10" s="303">
        <v>11195.383333333331</v>
      </c>
      <c r="F10" s="303">
        <v>11090.216666666665</v>
      </c>
      <c r="G10" s="303">
        <v>11029.033333333331</v>
      </c>
      <c r="H10" s="303">
        <v>11361.733333333332</v>
      </c>
      <c r="I10" s="303">
        <v>11422.916666666666</v>
      </c>
      <c r="J10" s="303">
        <v>11528.083333333332</v>
      </c>
      <c r="K10" s="302">
        <v>11317.75</v>
      </c>
      <c r="L10" s="302">
        <v>11151.4</v>
      </c>
      <c r="M10" s="307"/>
    </row>
    <row r="11" spans="1:15">
      <c r="A11" s="301">
        <v>2</v>
      </c>
      <c r="B11" s="277" t="s">
        <v>220</v>
      </c>
      <c r="C11" s="304">
        <v>22105.200000000001</v>
      </c>
      <c r="D11" s="279">
        <v>21983.200000000001</v>
      </c>
      <c r="E11" s="279">
        <v>21733.4</v>
      </c>
      <c r="F11" s="279">
        <v>21361.600000000002</v>
      </c>
      <c r="G11" s="279">
        <v>21111.800000000003</v>
      </c>
      <c r="H11" s="279">
        <v>22355</v>
      </c>
      <c r="I11" s="279">
        <v>22604.799999999996</v>
      </c>
      <c r="J11" s="279">
        <v>22976.6</v>
      </c>
      <c r="K11" s="304">
        <v>22233</v>
      </c>
      <c r="L11" s="304">
        <v>21611.4</v>
      </c>
      <c r="M11" s="307"/>
    </row>
    <row r="12" spans="1:15">
      <c r="A12" s="301">
        <v>3</v>
      </c>
      <c r="B12" s="285" t="s">
        <v>221</v>
      </c>
      <c r="C12" s="304">
        <v>1436.7</v>
      </c>
      <c r="D12" s="279">
        <v>1433.2666666666667</v>
      </c>
      <c r="E12" s="279">
        <v>1426.2333333333333</v>
      </c>
      <c r="F12" s="279">
        <v>1415.7666666666667</v>
      </c>
      <c r="G12" s="279">
        <v>1408.7333333333333</v>
      </c>
      <c r="H12" s="279">
        <v>1443.7333333333333</v>
      </c>
      <c r="I12" s="279">
        <v>1450.7666666666667</v>
      </c>
      <c r="J12" s="279">
        <v>1461.2333333333333</v>
      </c>
      <c r="K12" s="304">
        <v>1440.3</v>
      </c>
      <c r="L12" s="304">
        <v>1422.8</v>
      </c>
      <c r="M12" s="307"/>
    </row>
    <row r="13" spans="1:15">
      <c r="A13" s="301">
        <v>4</v>
      </c>
      <c r="B13" s="277" t="s">
        <v>222</v>
      </c>
      <c r="C13" s="304">
        <v>3219</v>
      </c>
      <c r="D13" s="279">
        <v>3204.6666666666665</v>
      </c>
      <c r="E13" s="279">
        <v>3186.1833333333329</v>
      </c>
      <c r="F13" s="279">
        <v>3153.3666666666663</v>
      </c>
      <c r="G13" s="279">
        <v>3134.8833333333328</v>
      </c>
      <c r="H13" s="279">
        <v>3237.4833333333331</v>
      </c>
      <c r="I13" s="279">
        <v>3255.9666666666667</v>
      </c>
      <c r="J13" s="279">
        <v>3288.7833333333333</v>
      </c>
      <c r="K13" s="304">
        <v>3223.15</v>
      </c>
      <c r="L13" s="304">
        <v>3171.85</v>
      </c>
      <c r="M13" s="307"/>
    </row>
    <row r="14" spans="1:15">
      <c r="A14" s="301">
        <v>5</v>
      </c>
      <c r="B14" s="277" t="s">
        <v>223</v>
      </c>
      <c r="C14" s="304">
        <v>18042.75</v>
      </c>
      <c r="D14" s="279">
        <v>17926.933333333334</v>
      </c>
      <c r="E14" s="279">
        <v>17750.216666666667</v>
      </c>
      <c r="F14" s="279">
        <v>17457.683333333334</v>
      </c>
      <c r="G14" s="279">
        <v>17280.966666666667</v>
      </c>
      <c r="H14" s="279">
        <v>18219.466666666667</v>
      </c>
      <c r="I14" s="279">
        <v>18396.183333333334</v>
      </c>
      <c r="J14" s="279">
        <v>18688.716666666667</v>
      </c>
      <c r="K14" s="304">
        <v>18103.650000000001</v>
      </c>
      <c r="L14" s="304">
        <v>17634.400000000001</v>
      </c>
      <c r="M14" s="307"/>
    </row>
    <row r="15" spans="1:15">
      <c r="A15" s="301">
        <v>6</v>
      </c>
      <c r="B15" s="277" t="s">
        <v>224</v>
      </c>
      <c r="C15" s="304">
        <v>2566</v>
      </c>
      <c r="D15" s="279">
        <v>2562.8833333333337</v>
      </c>
      <c r="E15" s="279">
        <v>2552.4166666666674</v>
      </c>
      <c r="F15" s="279">
        <v>2538.8333333333339</v>
      </c>
      <c r="G15" s="279">
        <v>2528.3666666666677</v>
      </c>
      <c r="H15" s="279">
        <v>2576.4666666666672</v>
      </c>
      <c r="I15" s="279">
        <v>2586.9333333333334</v>
      </c>
      <c r="J15" s="279">
        <v>2600.5166666666669</v>
      </c>
      <c r="K15" s="304">
        <v>2573.35</v>
      </c>
      <c r="L15" s="304">
        <v>2549.3000000000002</v>
      </c>
      <c r="M15" s="307"/>
    </row>
    <row r="16" spans="1:15">
      <c r="A16" s="301">
        <v>7</v>
      </c>
      <c r="B16" s="277" t="s">
        <v>225</v>
      </c>
      <c r="C16" s="304">
        <v>4280.6499999999996</v>
      </c>
      <c r="D16" s="279">
        <v>4264.3</v>
      </c>
      <c r="E16" s="279">
        <v>4243.6000000000004</v>
      </c>
      <c r="F16" s="279">
        <v>4206.55</v>
      </c>
      <c r="G16" s="279">
        <v>4185.8500000000004</v>
      </c>
      <c r="H16" s="279">
        <v>4301.3500000000004</v>
      </c>
      <c r="I16" s="279">
        <v>4322.0499999999993</v>
      </c>
      <c r="J16" s="279">
        <v>4359.1000000000004</v>
      </c>
      <c r="K16" s="304">
        <v>4285</v>
      </c>
      <c r="L16" s="304">
        <v>4227.25</v>
      </c>
      <c r="M16" s="307"/>
    </row>
    <row r="17" spans="1:13">
      <c r="A17" s="301">
        <v>8</v>
      </c>
      <c r="B17" s="277" t="s">
        <v>38</v>
      </c>
      <c r="C17" s="277">
        <v>1400.6</v>
      </c>
      <c r="D17" s="279">
        <v>1389.2166666666665</v>
      </c>
      <c r="E17" s="279">
        <v>1373.4333333333329</v>
      </c>
      <c r="F17" s="279">
        <v>1346.2666666666664</v>
      </c>
      <c r="G17" s="279">
        <v>1330.4833333333329</v>
      </c>
      <c r="H17" s="279">
        <v>1416.383333333333</v>
      </c>
      <c r="I17" s="279">
        <v>1432.1666666666663</v>
      </c>
      <c r="J17" s="279">
        <v>1459.333333333333</v>
      </c>
      <c r="K17" s="277">
        <v>1405</v>
      </c>
      <c r="L17" s="277">
        <v>1362.05</v>
      </c>
      <c r="M17" s="277">
        <v>11.985900000000001</v>
      </c>
    </row>
    <row r="18" spans="1:13">
      <c r="A18" s="301">
        <v>9</v>
      </c>
      <c r="B18" s="277" t="s">
        <v>226</v>
      </c>
      <c r="C18" s="277">
        <v>785.65</v>
      </c>
      <c r="D18" s="279">
        <v>785.75</v>
      </c>
      <c r="E18" s="279">
        <v>766.55</v>
      </c>
      <c r="F18" s="279">
        <v>747.44999999999993</v>
      </c>
      <c r="G18" s="279">
        <v>728.24999999999989</v>
      </c>
      <c r="H18" s="279">
        <v>804.85</v>
      </c>
      <c r="I18" s="279">
        <v>824.05000000000007</v>
      </c>
      <c r="J18" s="279">
        <v>843.15000000000009</v>
      </c>
      <c r="K18" s="277">
        <v>804.95</v>
      </c>
      <c r="L18" s="277">
        <v>766.65</v>
      </c>
      <c r="M18" s="277">
        <v>14.63026</v>
      </c>
    </row>
    <row r="19" spans="1:13">
      <c r="A19" s="301">
        <v>10</v>
      </c>
      <c r="B19" s="277" t="s">
        <v>41</v>
      </c>
      <c r="C19" s="277">
        <v>318.60000000000002</v>
      </c>
      <c r="D19" s="279">
        <v>315.55</v>
      </c>
      <c r="E19" s="279">
        <v>311.10000000000002</v>
      </c>
      <c r="F19" s="279">
        <v>303.60000000000002</v>
      </c>
      <c r="G19" s="279">
        <v>299.15000000000003</v>
      </c>
      <c r="H19" s="279">
        <v>323.05</v>
      </c>
      <c r="I19" s="279">
        <v>327.49999999999994</v>
      </c>
      <c r="J19" s="279">
        <v>335</v>
      </c>
      <c r="K19" s="277">
        <v>320</v>
      </c>
      <c r="L19" s="277">
        <v>308.05</v>
      </c>
      <c r="M19" s="277">
        <v>49.738480000000003</v>
      </c>
    </row>
    <row r="20" spans="1:13">
      <c r="A20" s="301">
        <v>11</v>
      </c>
      <c r="B20" s="277" t="s">
        <v>43</v>
      </c>
      <c r="C20" s="277">
        <v>35.5</v>
      </c>
      <c r="D20" s="279">
        <v>35.433333333333337</v>
      </c>
      <c r="E20" s="279">
        <v>35.166666666666671</v>
      </c>
      <c r="F20" s="279">
        <v>34.833333333333336</v>
      </c>
      <c r="G20" s="279">
        <v>34.56666666666667</v>
      </c>
      <c r="H20" s="279">
        <v>35.766666666666673</v>
      </c>
      <c r="I20" s="279">
        <v>36.033333333333339</v>
      </c>
      <c r="J20" s="279">
        <v>36.366666666666674</v>
      </c>
      <c r="K20" s="277">
        <v>35.700000000000003</v>
      </c>
      <c r="L20" s="277">
        <v>35.1</v>
      </c>
      <c r="M20" s="277">
        <v>23.6432</v>
      </c>
    </row>
    <row r="21" spans="1:13">
      <c r="A21" s="301">
        <v>12</v>
      </c>
      <c r="B21" s="277" t="s">
        <v>227</v>
      </c>
      <c r="C21" s="277">
        <v>56.65</v>
      </c>
      <c r="D21" s="279">
        <v>56.983333333333327</v>
      </c>
      <c r="E21" s="279">
        <v>55.966666666666654</v>
      </c>
      <c r="F21" s="279">
        <v>55.283333333333324</v>
      </c>
      <c r="G21" s="279">
        <v>54.266666666666652</v>
      </c>
      <c r="H21" s="279">
        <v>57.666666666666657</v>
      </c>
      <c r="I21" s="279">
        <v>58.683333333333323</v>
      </c>
      <c r="J21" s="279">
        <v>59.36666666666666</v>
      </c>
      <c r="K21" s="277">
        <v>58</v>
      </c>
      <c r="L21" s="277">
        <v>56.3</v>
      </c>
      <c r="M21" s="277">
        <v>13.999420000000001</v>
      </c>
    </row>
    <row r="22" spans="1:13">
      <c r="A22" s="301">
        <v>13</v>
      </c>
      <c r="B22" s="277" t="s">
        <v>228</v>
      </c>
      <c r="C22" s="277">
        <v>122.65</v>
      </c>
      <c r="D22" s="279">
        <v>123.93333333333334</v>
      </c>
      <c r="E22" s="279">
        <v>120.36666666666667</v>
      </c>
      <c r="F22" s="279">
        <v>118.08333333333334</v>
      </c>
      <c r="G22" s="279">
        <v>114.51666666666668</v>
      </c>
      <c r="H22" s="279">
        <v>126.21666666666667</v>
      </c>
      <c r="I22" s="279">
        <v>129.78333333333333</v>
      </c>
      <c r="J22" s="279">
        <v>132.06666666666666</v>
      </c>
      <c r="K22" s="277">
        <v>127.5</v>
      </c>
      <c r="L22" s="277">
        <v>121.65</v>
      </c>
      <c r="M22" s="277">
        <v>14.26328</v>
      </c>
    </row>
    <row r="23" spans="1:13">
      <c r="A23" s="301">
        <v>14</v>
      </c>
      <c r="B23" s="277" t="s">
        <v>229</v>
      </c>
      <c r="C23" s="277">
        <v>1443.2</v>
      </c>
      <c r="D23" s="279">
        <v>1454.9833333333333</v>
      </c>
      <c r="E23" s="279">
        <v>1423.2166666666667</v>
      </c>
      <c r="F23" s="279">
        <v>1403.2333333333333</v>
      </c>
      <c r="G23" s="279">
        <v>1371.4666666666667</v>
      </c>
      <c r="H23" s="279">
        <v>1474.9666666666667</v>
      </c>
      <c r="I23" s="279">
        <v>1506.7333333333336</v>
      </c>
      <c r="J23" s="279">
        <v>1526.7166666666667</v>
      </c>
      <c r="K23" s="277">
        <v>1486.75</v>
      </c>
      <c r="L23" s="277">
        <v>1435</v>
      </c>
      <c r="M23" s="277">
        <v>0.88749</v>
      </c>
    </row>
    <row r="24" spans="1:13">
      <c r="A24" s="301">
        <v>15</v>
      </c>
      <c r="B24" s="277" t="s">
        <v>230</v>
      </c>
      <c r="C24" s="277">
        <v>2462.4499999999998</v>
      </c>
      <c r="D24" s="279">
        <v>2455.8333333333335</v>
      </c>
      <c r="E24" s="279">
        <v>2421.7166666666672</v>
      </c>
      <c r="F24" s="279">
        <v>2380.9833333333336</v>
      </c>
      <c r="G24" s="279">
        <v>2346.8666666666672</v>
      </c>
      <c r="H24" s="279">
        <v>2496.5666666666671</v>
      </c>
      <c r="I24" s="279">
        <v>2530.6833333333329</v>
      </c>
      <c r="J24" s="279">
        <v>2571.416666666667</v>
      </c>
      <c r="K24" s="277">
        <v>2489.9499999999998</v>
      </c>
      <c r="L24" s="277">
        <v>2415.1</v>
      </c>
      <c r="M24" s="277">
        <v>0.72458999999999996</v>
      </c>
    </row>
    <row r="25" spans="1:13">
      <c r="A25" s="301">
        <v>16</v>
      </c>
      <c r="B25" s="277" t="s">
        <v>45</v>
      </c>
      <c r="C25" s="277">
        <v>692.8</v>
      </c>
      <c r="D25" s="279">
        <v>689.76666666666677</v>
      </c>
      <c r="E25" s="279">
        <v>683.33333333333348</v>
      </c>
      <c r="F25" s="279">
        <v>673.86666666666667</v>
      </c>
      <c r="G25" s="279">
        <v>667.43333333333339</v>
      </c>
      <c r="H25" s="279">
        <v>699.23333333333358</v>
      </c>
      <c r="I25" s="279">
        <v>705.66666666666674</v>
      </c>
      <c r="J25" s="279">
        <v>715.13333333333367</v>
      </c>
      <c r="K25" s="277">
        <v>696.2</v>
      </c>
      <c r="L25" s="277">
        <v>680.3</v>
      </c>
      <c r="M25" s="277">
        <v>5.7631300000000003</v>
      </c>
    </row>
    <row r="26" spans="1:13">
      <c r="A26" s="301">
        <v>17</v>
      </c>
      <c r="B26" s="277" t="s">
        <v>46</v>
      </c>
      <c r="C26" s="277">
        <v>216.7</v>
      </c>
      <c r="D26" s="279">
        <v>213.7833333333333</v>
      </c>
      <c r="E26" s="279">
        <v>208.71666666666661</v>
      </c>
      <c r="F26" s="279">
        <v>200.73333333333332</v>
      </c>
      <c r="G26" s="279">
        <v>195.66666666666663</v>
      </c>
      <c r="H26" s="279">
        <v>221.76666666666659</v>
      </c>
      <c r="I26" s="279">
        <v>226.83333333333331</v>
      </c>
      <c r="J26" s="279">
        <v>234.81666666666658</v>
      </c>
      <c r="K26" s="277">
        <v>218.85</v>
      </c>
      <c r="L26" s="277">
        <v>205.8</v>
      </c>
      <c r="M26" s="277">
        <v>82.904709999999994</v>
      </c>
    </row>
    <row r="27" spans="1:13">
      <c r="A27" s="301">
        <v>18</v>
      </c>
      <c r="B27" s="277" t="s">
        <v>47</v>
      </c>
      <c r="C27" s="277">
        <v>1599.2</v>
      </c>
      <c r="D27" s="279">
        <v>1573.1666666666667</v>
      </c>
      <c r="E27" s="279">
        <v>1537.0333333333335</v>
      </c>
      <c r="F27" s="279">
        <v>1474.8666666666668</v>
      </c>
      <c r="G27" s="279">
        <v>1438.7333333333336</v>
      </c>
      <c r="H27" s="279">
        <v>1635.3333333333335</v>
      </c>
      <c r="I27" s="279">
        <v>1671.4666666666667</v>
      </c>
      <c r="J27" s="279">
        <v>1733.6333333333334</v>
      </c>
      <c r="K27" s="277">
        <v>1609.3</v>
      </c>
      <c r="L27" s="277">
        <v>1511</v>
      </c>
      <c r="M27" s="277">
        <v>18.863980000000002</v>
      </c>
    </row>
    <row r="28" spans="1:13">
      <c r="A28" s="301">
        <v>19</v>
      </c>
      <c r="B28" s="277" t="s">
        <v>48</v>
      </c>
      <c r="C28" s="277">
        <v>110.75</v>
      </c>
      <c r="D28" s="279">
        <v>109.60000000000001</v>
      </c>
      <c r="E28" s="279">
        <v>107.85000000000002</v>
      </c>
      <c r="F28" s="279">
        <v>104.95000000000002</v>
      </c>
      <c r="G28" s="279">
        <v>103.20000000000003</v>
      </c>
      <c r="H28" s="279">
        <v>112.50000000000001</v>
      </c>
      <c r="I28" s="279">
        <v>114.24999999999999</v>
      </c>
      <c r="J28" s="279">
        <v>117.15</v>
      </c>
      <c r="K28" s="277">
        <v>111.35</v>
      </c>
      <c r="L28" s="277">
        <v>106.7</v>
      </c>
      <c r="M28" s="277">
        <v>75.804299999999998</v>
      </c>
    </row>
    <row r="29" spans="1:13">
      <c r="A29" s="301">
        <v>20</v>
      </c>
      <c r="B29" s="277" t="s">
        <v>49</v>
      </c>
      <c r="C29" s="277">
        <v>51.15</v>
      </c>
      <c r="D29" s="279">
        <v>50.633333333333326</v>
      </c>
      <c r="E29" s="279">
        <v>49.816666666666649</v>
      </c>
      <c r="F29" s="279">
        <v>48.48333333333332</v>
      </c>
      <c r="G29" s="279">
        <v>47.666666666666643</v>
      </c>
      <c r="H29" s="279">
        <v>51.966666666666654</v>
      </c>
      <c r="I29" s="279">
        <v>52.783333333333331</v>
      </c>
      <c r="J29" s="279">
        <v>54.11666666666666</v>
      </c>
      <c r="K29" s="277">
        <v>51.45</v>
      </c>
      <c r="L29" s="277">
        <v>49.3</v>
      </c>
      <c r="M29" s="277">
        <v>396.02562</v>
      </c>
    </row>
    <row r="30" spans="1:13">
      <c r="A30" s="301">
        <v>21</v>
      </c>
      <c r="B30" s="277" t="s">
        <v>51</v>
      </c>
      <c r="C30" s="277">
        <v>1759.65</v>
      </c>
      <c r="D30" s="279">
        <v>1767.7833333333335</v>
      </c>
      <c r="E30" s="279">
        <v>1742.916666666667</v>
      </c>
      <c r="F30" s="279">
        <v>1726.1833333333334</v>
      </c>
      <c r="G30" s="279">
        <v>1701.3166666666668</v>
      </c>
      <c r="H30" s="279">
        <v>1784.5166666666671</v>
      </c>
      <c r="I30" s="279">
        <v>1809.3833333333334</v>
      </c>
      <c r="J30" s="279">
        <v>1826.1166666666672</v>
      </c>
      <c r="K30" s="277">
        <v>1792.65</v>
      </c>
      <c r="L30" s="277">
        <v>1751.05</v>
      </c>
      <c r="M30" s="277">
        <v>25.340979999999998</v>
      </c>
    </row>
    <row r="31" spans="1:13">
      <c r="A31" s="301">
        <v>22</v>
      </c>
      <c r="B31" s="277" t="s">
        <v>53</v>
      </c>
      <c r="C31" s="277">
        <v>791.2</v>
      </c>
      <c r="D31" s="279">
        <v>785.69999999999993</v>
      </c>
      <c r="E31" s="279">
        <v>775.89999999999986</v>
      </c>
      <c r="F31" s="279">
        <v>760.59999999999991</v>
      </c>
      <c r="G31" s="279">
        <v>750.79999999999984</v>
      </c>
      <c r="H31" s="279">
        <v>800.99999999999989</v>
      </c>
      <c r="I31" s="279">
        <v>810.79999999999984</v>
      </c>
      <c r="J31" s="279">
        <v>826.09999999999991</v>
      </c>
      <c r="K31" s="277">
        <v>795.5</v>
      </c>
      <c r="L31" s="277">
        <v>770.4</v>
      </c>
      <c r="M31" s="277">
        <v>25.876249999999999</v>
      </c>
    </row>
    <row r="32" spans="1:13">
      <c r="A32" s="301">
        <v>23</v>
      </c>
      <c r="B32" s="277" t="s">
        <v>231</v>
      </c>
      <c r="C32" s="277">
        <v>2051.4</v>
      </c>
      <c r="D32" s="279">
        <v>2048.7333333333331</v>
      </c>
      <c r="E32" s="279">
        <v>2030.4666666666662</v>
      </c>
      <c r="F32" s="279">
        <v>2009.5333333333331</v>
      </c>
      <c r="G32" s="279">
        <v>1991.2666666666662</v>
      </c>
      <c r="H32" s="279">
        <v>2069.6666666666661</v>
      </c>
      <c r="I32" s="279">
        <v>2087.9333333333334</v>
      </c>
      <c r="J32" s="279">
        <v>2108.8666666666663</v>
      </c>
      <c r="K32" s="277">
        <v>2067</v>
      </c>
      <c r="L32" s="277">
        <v>2027.8</v>
      </c>
      <c r="M32" s="277">
        <v>5.2267099999999997</v>
      </c>
    </row>
    <row r="33" spans="1:13">
      <c r="A33" s="301">
        <v>24</v>
      </c>
      <c r="B33" s="277" t="s">
        <v>55</v>
      </c>
      <c r="C33" s="277">
        <v>437.05</v>
      </c>
      <c r="D33" s="279">
        <v>433.81666666666661</v>
      </c>
      <c r="E33" s="279">
        <v>427.63333333333321</v>
      </c>
      <c r="F33" s="279">
        <v>418.21666666666658</v>
      </c>
      <c r="G33" s="279">
        <v>412.03333333333319</v>
      </c>
      <c r="H33" s="279">
        <v>443.23333333333323</v>
      </c>
      <c r="I33" s="279">
        <v>449.41666666666663</v>
      </c>
      <c r="J33" s="279">
        <v>458.83333333333326</v>
      </c>
      <c r="K33" s="277">
        <v>440</v>
      </c>
      <c r="L33" s="277">
        <v>424.4</v>
      </c>
      <c r="M33" s="277">
        <v>330.57789000000002</v>
      </c>
    </row>
    <row r="34" spans="1:13">
      <c r="A34" s="301">
        <v>25</v>
      </c>
      <c r="B34" s="277" t="s">
        <v>56</v>
      </c>
      <c r="C34" s="277">
        <v>3119.35</v>
      </c>
      <c r="D34" s="279">
        <v>3089.1166666666668</v>
      </c>
      <c r="E34" s="279">
        <v>3048.2333333333336</v>
      </c>
      <c r="F34" s="279">
        <v>2977.1166666666668</v>
      </c>
      <c r="G34" s="279">
        <v>2936.2333333333336</v>
      </c>
      <c r="H34" s="279">
        <v>3160.2333333333336</v>
      </c>
      <c r="I34" s="279">
        <v>3201.1166666666668</v>
      </c>
      <c r="J34" s="279">
        <v>3272.2333333333336</v>
      </c>
      <c r="K34" s="277">
        <v>3130</v>
      </c>
      <c r="L34" s="277">
        <v>3018</v>
      </c>
      <c r="M34" s="277">
        <v>12.63659</v>
      </c>
    </row>
    <row r="35" spans="1:13">
      <c r="A35" s="301">
        <v>26</v>
      </c>
      <c r="B35" s="277" t="s">
        <v>59</v>
      </c>
      <c r="C35" s="277">
        <v>3239.6</v>
      </c>
      <c r="D35" s="279">
        <v>3220.2666666666664</v>
      </c>
      <c r="E35" s="279">
        <v>3180.5333333333328</v>
      </c>
      <c r="F35" s="279">
        <v>3121.4666666666662</v>
      </c>
      <c r="G35" s="279">
        <v>3081.7333333333327</v>
      </c>
      <c r="H35" s="279">
        <v>3279.333333333333</v>
      </c>
      <c r="I35" s="279">
        <v>3319.0666666666666</v>
      </c>
      <c r="J35" s="279">
        <v>3378.1333333333332</v>
      </c>
      <c r="K35" s="277">
        <v>3260</v>
      </c>
      <c r="L35" s="277">
        <v>3161.2</v>
      </c>
      <c r="M35" s="277">
        <v>82.118579999999994</v>
      </c>
    </row>
    <row r="36" spans="1:13">
      <c r="A36" s="301">
        <v>27</v>
      </c>
      <c r="B36" s="277" t="s">
        <v>58</v>
      </c>
      <c r="C36" s="277">
        <v>6342.8</v>
      </c>
      <c r="D36" s="279">
        <v>6301.3833333333341</v>
      </c>
      <c r="E36" s="279">
        <v>6215.4166666666679</v>
      </c>
      <c r="F36" s="279">
        <v>6088.0333333333338</v>
      </c>
      <c r="G36" s="279">
        <v>6002.0666666666675</v>
      </c>
      <c r="H36" s="279">
        <v>6428.7666666666682</v>
      </c>
      <c r="I36" s="279">
        <v>6514.7333333333336</v>
      </c>
      <c r="J36" s="279">
        <v>6642.1166666666686</v>
      </c>
      <c r="K36" s="277">
        <v>6387.35</v>
      </c>
      <c r="L36" s="277">
        <v>6174</v>
      </c>
      <c r="M36" s="277">
        <v>8.3786500000000004</v>
      </c>
    </row>
    <row r="37" spans="1:13">
      <c r="A37" s="301">
        <v>28</v>
      </c>
      <c r="B37" s="277" t="s">
        <v>232</v>
      </c>
      <c r="C37" s="277">
        <v>2721.25</v>
      </c>
      <c r="D37" s="279">
        <v>2715.5</v>
      </c>
      <c r="E37" s="279">
        <v>2686.1</v>
      </c>
      <c r="F37" s="279">
        <v>2650.95</v>
      </c>
      <c r="G37" s="279">
        <v>2621.5499999999997</v>
      </c>
      <c r="H37" s="279">
        <v>2750.65</v>
      </c>
      <c r="I37" s="279">
        <v>2780.0499999999997</v>
      </c>
      <c r="J37" s="279">
        <v>2815.2000000000003</v>
      </c>
      <c r="K37" s="277">
        <v>2744.9</v>
      </c>
      <c r="L37" s="277">
        <v>2680.35</v>
      </c>
      <c r="M37" s="277">
        <v>0.61778999999999995</v>
      </c>
    </row>
    <row r="38" spans="1:13">
      <c r="A38" s="301">
        <v>29</v>
      </c>
      <c r="B38" s="277" t="s">
        <v>60</v>
      </c>
      <c r="C38" s="277">
        <v>1241.7</v>
      </c>
      <c r="D38" s="279">
        <v>1248.0000000000002</v>
      </c>
      <c r="E38" s="279">
        <v>1230.1000000000004</v>
      </c>
      <c r="F38" s="279">
        <v>1218.5000000000002</v>
      </c>
      <c r="G38" s="279">
        <v>1200.6000000000004</v>
      </c>
      <c r="H38" s="279">
        <v>1259.6000000000004</v>
      </c>
      <c r="I38" s="279">
        <v>1277.5000000000005</v>
      </c>
      <c r="J38" s="279">
        <v>1289.1000000000004</v>
      </c>
      <c r="K38" s="277">
        <v>1265.9000000000001</v>
      </c>
      <c r="L38" s="277">
        <v>1236.4000000000001</v>
      </c>
      <c r="M38" s="277">
        <v>11.280889999999999</v>
      </c>
    </row>
    <row r="39" spans="1:13">
      <c r="A39" s="301">
        <v>30</v>
      </c>
      <c r="B39" s="277" t="s">
        <v>233</v>
      </c>
      <c r="C39" s="277">
        <v>340.55</v>
      </c>
      <c r="D39" s="279">
        <v>338.86666666666667</v>
      </c>
      <c r="E39" s="279">
        <v>332.83333333333337</v>
      </c>
      <c r="F39" s="279">
        <v>325.11666666666667</v>
      </c>
      <c r="G39" s="279">
        <v>319.08333333333337</v>
      </c>
      <c r="H39" s="279">
        <v>346.58333333333337</v>
      </c>
      <c r="I39" s="279">
        <v>352.61666666666667</v>
      </c>
      <c r="J39" s="279">
        <v>360.33333333333337</v>
      </c>
      <c r="K39" s="277">
        <v>344.9</v>
      </c>
      <c r="L39" s="277">
        <v>331.15</v>
      </c>
      <c r="M39" s="277">
        <v>69.147220000000004</v>
      </c>
    </row>
    <row r="40" spans="1:13">
      <c r="A40" s="301">
        <v>31</v>
      </c>
      <c r="B40" s="277" t="s">
        <v>61</v>
      </c>
      <c r="C40" s="277">
        <v>46.8</v>
      </c>
      <c r="D40" s="279">
        <v>46.666666666666664</v>
      </c>
      <c r="E40" s="279">
        <v>46.083333333333329</v>
      </c>
      <c r="F40" s="279">
        <v>45.366666666666667</v>
      </c>
      <c r="G40" s="279">
        <v>44.783333333333331</v>
      </c>
      <c r="H40" s="279">
        <v>47.383333333333326</v>
      </c>
      <c r="I40" s="279">
        <v>47.966666666666654</v>
      </c>
      <c r="J40" s="279">
        <v>48.683333333333323</v>
      </c>
      <c r="K40" s="277">
        <v>47.25</v>
      </c>
      <c r="L40" s="277">
        <v>45.95</v>
      </c>
      <c r="M40" s="277">
        <v>202.36662000000001</v>
      </c>
    </row>
    <row r="41" spans="1:13">
      <c r="A41" s="301">
        <v>32</v>
      </c>
      <c r="B41" s="277" t="s">
        <v>62</v>
      </c>
      <c r="C41" s="277">
        <v>45.7</v>
      </c>
      <c r="D41" s="279">
        <v>45.833333333333336</v>
      </c>
      <c r="E41" s="279">
        <v>45.06666666666667</v>
      </c>
      <c r="F41" s="279">
        <v>44.433333333333337</v>
      </c>
      <c r="G41" s="279">
        <v>43.666666666666671</v>
      </c>
      <c r="H41" s="279">
        <v>46.466666666666669</v>
      </c>
      <c r="I41" s="279">
        <v>47.233333333333334</v>
      </c>
      <c r="J41" s="279">
        <v>47.866666666666667</v>
      </c>
      <c r="K41" s="277">
        <v>46.6</v>
      </c>
      <c r="L41" s="277">
        <v>45.2</v>
      </c>
      <c r="M41" s="277">
        <v>19.85849</v>
      </c>
    </row>
    <row r="42" spans="1:13">
      <c r="A42" s="301">
        <v>33</v>
      </c>
      <c r="B42" s="277" t="s">
        <v>63</v>
      </c>
      <c r="C42" s="277">
        <v>1255.3499999999999</v>
      </c>
      <c r="D42" s="279">
        <v>1255.6000000000001</v>
      </c>
      <c r="E42" s="279">
        <v>1239.2500000000002</v>
      </c>
      <c r="F42" s="279">
        <v>1223.1500000000001</v>
      </c>
      <c r="G42" s="279">
        <v>1206.8000000000002</v>
      </c>
      <c r="H42" s="279">
        <v>1271.7000000000003</v>
      </c>
      <c r="I42" s="279">
        <v>1288.0500000000002</v>
      </c>
      <c r="J42" s="279">
        <v>1304.1500000000003</v>
      </c>
      <c r="K42" s="277">
        <v>1271.95</v>
      </c>
      <c r="L42" s="277">
        <v>1239.5</v>
      </c>
      <c r="M42" s="277">
        <v>13.629149999999999</v>
      </c>
    </row>
    <row r="43" spans="1:13">
      <c r="A43" s="301">
        <v>34</v>
      </c>
      <c r="B43" s="277" t="s">
        <v>66</v>
      </c>
      <c r="C43" s="277">
        <v>522.04999999999995</v>
      </c>
      <c r="D43" s="279">
        <v>526.48333333333323</v>
      </c>
      <c r="E43" s="279">
        <v>515.96666666666647</v>
      </c>
      <c r="F43" s="279">
        <v>509.88333333333321</v>
      </c>
      <c r="G43" s="279">
        <v>499.36666666666645</v>
      </c>
      <c r="H43" s="279">
        <v>532.56666666666649</v>
      </c>
      <c r="I43" s="279">
        <v>543.08333333333314</v>
      </c>
      <c r="J43" s="279">
        <v>549.16666666666652</v>
      </c>
      <c r="K43" s="277">
        <v>537</v>
      </c>
      <c r="L43" s="277">
        <v>520.4</v>
      </c>
      <c r="M43" s="277">
        <v>24.344550000000002</v>
      </c>
    </row>
    <row r="44" spans="1:13">
      <c r="A44" s="301">
        <v>35</v>
      </c>
      <c r="B44" s="277" t="s">
        <v>65</v>
      </c>
      <c r="C44" s="277">
        <v>96.55</v>
      </c>
      <c r="D44" s="279">
        <v>97.033333333333346</v>
      </c>
      <c r="E44" s="279">
        <v>94.866666666666688</v>
      </c>
      <c r="F44" s="279">
        <v>93.183333333333337</v>
      </c>
      <c r="G44" s="279">
        <v>91.01666666666668</v>
      </c>
      <c r="H44" s="279">
        <v>98.716666666666697</v>
      </c>
      <c r="I44" s="279">
        <v>100.88333333333335</v>
      </c>
      <c r="J44" s="279">
        <v>102.56666666666671</v>
      </c>
      <c r="K44" s="277">
        <v>99.2</v>
      </c>
      <c r="L44" s="277">
        <v>95.35</v>
      </c>
      <c r="M44" s="277">
        <v>215.83250000000001</v>
      </c>
    </row>
    <row r="45" spans="1:13">
      <c r="A45" s="301">
        <v>36</v>
      </c>
      <c r="B45" s="277" t="s">
        <v>67</v>
      </c>
      <c r="C45" s="277">
        <v>393.25</v>
      </c>
      <c r="D45" s="279">
        <v>389.06666666666666</v>
      </c>
      <c r="E45" s="279">
        <v>383.63333333333333</v>
      </c>
      <c r="F45" s="279">
        <v>374.01666666666665</v>
      </c>
      <c r="G45" s="279">
        <v>368.58333333333331</v>
      </c>
      <c r="H45" s="279">
        <v>398.68333333333334</v>
      </c>
      <c r="I45" s="279">
        <v>404.11666666666662</v>
      </c>
      <c r="J45" s="279">
        <v>413.73333333333335</v>
      </c>
      <c r="K45" s="277">
        <v>394.5</v>
      </c>
      <c r="L45" s="277">
        <v>379.45</v>
      </c>
      <c r="M45" s="277">
        <v>22.602340000000002</v>
      </c>
    </row>
    <row r="46" spans="1:13">
      <c r="A46" s="301">
        <v>37</v>
      </c>
      <c r="B46" s="277" t="s">
        <v>70</v>
      </c>
      <c r="C46" s="277">
        <v>37.450000000000003</v>
      </c>
      <c r="D46" s="279">
        <v>37.016666666666673</v>
      </c>
      <c r="E46" s="279">
        <v>36.333333333333343</v>
      </c>
      <c r="F46" s="279">
        <v>35.216666666666669</v>
      </c>
      <c r="G46" s="279">
        <v>34.533333333333339</v>
      </c>
      <c r="H46" s="279">
        <v>38.133333333333347</v>
      </c>
      <c r="I46" s="279">
        <v>38.81666666666667</v>
      </c>
      <c r="J46" s="279">
        <v>39.933333333333351</v>
      </c>
      <c r="K46" s="277">
        <v>37.700000000000003</v>
      </c>
      <c r="L46" s="277">
        <v>35.9</v>
      </c>
      <c r="M46" s="277">
        <v>371.20213999999999</v>
      </c>
    </row>
    <row r="47" spans="1:13">
      <c r="A47" s="301">
        <v>38</v>
      </c>
      <c r="B47" s="277" t="s">
        <v>74</v>
      </c>
      <c r="C47" s="277">
        <v>461.5</v>
      </c>
      <c r="D47" s="279">
        <v>464.06666666666666</v>
      </c>
      <c r="E47" s="279">
        <v>454.43333333333334</v>
      </c>
      <c r="F47" s="279">
        <v>447.36666666666667</v>
      </c>
      <c r="G47" s="279">
        <v>437.73333333333335</v>
      </c>
      <c r="H47" s="279">
        <v>471.13333333333333</v>
      </c>
      <c r="I47" s="279">
        <v>480.76666666666665</v>
      </c>
      <c r="J47" s="279">
        <v>487.83333333333331</v>
      </c>
      <c r="K47" s="277">
        <v>473.7</v>
      </c>
      <c r="L47" s="277">
        <v>457</v>
      </c>
      <c r="M47" s="277">
        <v>150.94307000000001</v>
      </c>
    </row>
    <row r="48" spans="1:13">
      <c r="A48" s="301">
        <v>39</v>
      </c>
      <c r="B48" s="277" t="s">
        <v>69</v>
      </c>
      <c r="C48" s="277">
        <v>564.6</v>
      </c>
      <c r="D48" s="279">
        <v>564.71666666666658</v>
      </c>
      <c r="E48" s="279">
        <v>555.18333333333317</v>
      </c>
      <c r="F48" s="279">
        <v>545.76666666666654</v>
      </c>
      <c r="G48" s="279">
        <v>536.23333333333312</v>
      </c>
      <c r="H48" s="279">
        <v>574.13333333333321</v>
      </c>
      <c r="I48" s="279">
        <v>583.66666666666674</v>
      </c>
      <c r="J48" s="279">
        <v>593.08333333333326</v>
      </c>
      <c r="K48" s="277">
        <v>574.25</v>
      </c>
      <c r="L48" s="277">
        <v>555.29999999999995</v>
      </c>
      <c r="M48" s="277">
        <v>139.48427000000001</v>
      </c>
    </row>
    <row r="49" spans="1:13">
      <c r="A49" s="301">
        <v>40</v>
      </c>
      <c r="B49" s="277" t="s">
        <v>125</v>
      </c>
      <c r="C49" s="277">
        <v>190.5</v>
      </c>
      <c r="D49" s="279">
        <v>191.1</v>
      </c>
      <c r="E49" s="279">
        <v>187.14999999999998</v>
      </c>
      <c r="F49" s="279">
        <v>183.79999999999998</v>
      </c>
      <c r="G49" s="279">
        <v>179.84999999999997</v>
      </c>
      <c r="H49" s="279">
        <v>194.45</v>
      </c>
      <c r="I49" s="279">
        <v>198.39999999999998</v>
      </c>
      <c r="J49" s="279">
        <v>201.75</v>
      </c>
      <c r="K49" s="277">
        <v>195.05</v>
      </c>
      <c r="L49" s="277">
        <v>187.75</v>
      </c>
      <c r="M49" s="277">
        <v>93.811390000000003</v>
      </c>
    </row>
    <row r="50" spans="1:13">
      <c r="A50" s="301">
        <v>41</v>
      </c>
      <c r="B50" s="277" t="s">
        <v>71</v>
      </c>
      <c r="C50" s="277">
        <v>399</v>
      </c>
      <c r="D50" s="279">
        <v>401</v>
      </c>
      <c r="E50" s="279">
        <v>394.5</v>
      </c>
      <c r="F50" s="279">
        <v>390</v>
      </c>
      <c r="G50" s="279">
        <v>383.5</v>
      </c>
      <c r="H50" s="279">
        <v>405.5</v>
      </c>
      <c r="I50" s="279">
        <v>412</v>
      </c>
      <c r="J50" s="279">
        <v>416.5</v>
      </c>
      <c r="K50" s="277">
        <v>407.5</v>
      </c>
      <c r="L50" s="277">
        <v>396.5</v>
      </c>
      <c r="M50" s="277">
        <v>44.215200000000003</v>
      </c>
    </row>
    <row r="51" spans="1:13">
      <c r="A51" s="301">
        <v>42</v>
      </c>
      <c r="B51" s="277" t="s">
        <v>234</v>
      </c>
      <c r="C51" s="277">
        <v>1219.8</v>
      </c>
      <c r="D51" s="279">
        <v>1214.3499999999999</v>
      </c>
      <c r="E51" s="279">
        <v>1200.5499999999997</v>
      </c>
      <c r="F51" s="279">
        <v>1181.2999999999997</v>
      </c>
      <c r="G51" s="279">
        <v>1167.4999999999995</v>
      </c>
      <c r="H51" s="279">
        <v>1233.5999999999999</v>
      </c>
      <c r="I51" s="279">
        <v>1247.4000000000001</v>
      </c>
      <c r="J51" s="279">
        <v>1266.6500000000001</v>
      </c>
      <c r="K51" s="277">
        <v>1228.1500000000001</v>
      </c>
      <c r="L51" s="277">
        <v>1195.0999999999999</v>
      </c>
      <c r="M51" s="277">
        <v>0.94152999999999998</v>
      </c>
    </row>
    <row r="52" spans="1:13">
      <c r="A52" s="301">
        <v>43</v>
      </c>
      <c r="B52" s="277" t="s">
        <v>72</v>
      </c>
      <c r="C52" s="277">
        <v>13203.55</v>
      </c>
      <c r="D52" s="279">
        <v>13162.266666666668</v>
      </c>
      <c r="E52" s="279">
        <v>13054.783333333336</v>
      </c>
      <c r="F52" s="279">
        <v>12906.016666666668</v>
      </c>
      <c r="G52" s="279">
        <v>12798.533333333336</v>
      </c>
      <c r="H52" s="279">
        <v>13311.033333333336</v>
      </c>
      <c r="I52" s="279">
        <v>13418.51666666667</v>
      </c>
      <c r="J52" s="279">
        <v>13567.283333333336</v>
      </c>
      <c r="K52" s="277">
        <v>13269.75</v>
      </c>
      <c r="L52" s="277">
        <v>13013.5</v>
      </c>
      <c r="M52" s="277">
        <v>0.26471</v>
      </c>
    </row>
    <row r="53" spans="1:13">
      <c r="A53" s="301">
        <v>44</v>
      </c>
      <c r="B53" s="277" t="s">
        <v>75</v>
      </c>
      <c r="C53" s="277">
        <v>3774.75</v>
      </c>
      <c r="D53" s="279">
        <v>3789.3666666666668</v>
      </c>
      <c r="E53" s="279">
        <v>3748.7333333333336</v>
      </c>
      <c r="F53" s="279">
        <v>3722.7166666666667</v>
      </c>
      <c r="G53" s="279">
        <v>3682.0833333333335</v>
      </c>
      <c r="H53" s="279">
        <v>3815.3833333333337</v>
      </c>
      <c r="I53" s="279">
        <v>3856.0166666666669</v>
      </c>
      <c r="J53" s="279">
        <v>3882.0333333333338</v>
      </c>
      <c r="K53" s="277">
        <v>3830</v>
      </c>
      <c r="L53" s="277">
        <v>3763.35</v>
      </c>
      <c r="M53" s="277">
        <v>5.9991399999999997</v>
      </c>
    </row>
    <row r="54" spans="1:13">
      <c r="A54" s="301">
        <v>45</v>
      </c>
      <c r="B54" s="277" t="s">
        <v>81</v>
      </c>
      <c r="C54" s="277">
        <v>576.65</v>
      </c>
      <c r="D54" s="279">
        <v>573.38333333333333</v>
      </c>
      <c r="E54" s="279">
        <v>560.86666666666667</v>
      </c>
      <c r="F54" s="279">
        <v>545.08333333333337</v>
      </c>
      <c r="G54" s="279">
        <v>532.56666666666672</v>
      </c>
      <c r="H54" s="279">
        <v>589.16666666666663</v>
      </c>
      <c r="I54" s="279">
        <v>601.68333333333328</v>
      </c>
      <c r="J54" s="279">
        <v>617.46666666666658</v>
      </c>
      <c r="K54" s="277">
        <v>585.9</v>
      </c>
      <c r="L54" s="277">
        <v>557.6</v>
      </c>
      <c r="M54" s="277">
        <v>3.1025999999999998</v>
      </c>
    </row>
    <row r="55" spans="1:13">
      <c r="A55" s="301">
        <v>46</v>
      </c>
      <c r="B55" s="277" t="s">
        <v>76</v>
      </c>
      <c r="C55" s="277">
        <v>357.05</v>
      </c>
      <c r="D55" s="279">
        <v>357.7166666666667</v>
      </c>
      <c r="E55" s="279">
        <v>353.43333333333339</v>
      </c>
      <c r="F55" s="279">
        <v>349.81666666666672</v>
      </c>
      <c r="G55" s="279">
        <v>345.53333333333342</v>
      </c>
      <c r="H55" s="279">
        <v>361.33333333333337</v>
      </c>
      <c r="I55" s="279">
        <v>365.61666666666667</v>
      </c>
      <c r="J55" s="279">
        <v>369.23333333333335</v>
      </c>
      <c r="K55" s="277">
        <v>362</v>
      </c>
      <c r="L55" s="277">
        <v>354.1</v>
      </c>
      <c r="M55" s="277">
        <v>29.290859999999999</v>
      </c>
    </row>
    <row r="56" spans="1:13">
      <c r="A56" s="301">
        <v>47</v>
      </c>
      <c r="B56" s="277" t="s">
        <v>77</v>
      </c>
      <c r="C56" s="277">
        <v>100.4</v>
      </c>
      <c r="D56" s="279">
        <v>100.36666666666667</v>
      </c>
      <c r="E56" s="279">
        <v>99.533333333333346</v>
      </c>
      <c r="F56" s="279">
        <v>98.666666666666671</v>
      </c>
      <c r="G56" s="279">
        <v>97.833333333333343</v>
      </c>
      <c r="H56" s="279">
        <v>101.23333333333335</v>
      </c>
      <c r="I56" s="279">
        <v>102.06666666666666</v>
      </c>
      <c r="J56" s="279">
        <v>102.93333333333335</v>
      </c>
      <c r="K56" s="277">
        <v>101.2</v>
      </c>
      <c r="L56" s="277">
        <v>99.5</v>
      </c>
      <c r="M56" s="277">
        <v>61.998069999999998</v>
      </c>
    </row>
    <row r="57" spans="1:13">
      <c r="A57" s="301">
        <v>48</v>
      </c>
      <c r="B57" s="277" t="s">
        <v>78</v>
      </c>
      <c r="C57" s="277">
        <v>112.95</v>
      </c>
      <c r="D57" s="279">
        <v>112.35000000000001</v>
      </c>
      <c r="E57" s="279">
        <v>110.40000000000002</v>
      </c>
      <c r="F57" s="279">
        <v>107.85000000000001</v>
      </c>
      <c r="G57" s="279">
        <v>105.90000000000002</v>
      </c>
      <c r="H57" s="279">
        <v>114.90000000000002</v>
      </c>
      <c r="I57" s="279">
        <v>116.85000000000001</v>
      </c>
      <c r="J57" s="279">
        <v>119.40000000000002</v>
      </c>
      <c r="K57" s="277">
        <v>114.3</v>
      </c>
      <c r="L57" s="277">
        <v>109.8</v>
      </c>
      <c r="M57" s="277">
        <v>21.84948</v>
      </c>
    </row>
    <row r="58" spans="1:13">
      <c r="A58" s="301">
        <v>49</v>
      </c>
      <c r="B58" s="277" t="s">
        <v>82</v>
      </c>
      <c r="C58" s="277">
        <v>215.65</v>
      </c>
      <c r="D58" s="279">
        <v>214.13333333333333</v>
      </c>
      <c r="E58" s="279">
        <v>211.01666666666665</v>
      </c>
      <c r="F58" s="279">
        <v>206.38333333333333</v>
      </c>
      <c r="G58" s="279">
        <v>203.26666666666665</v>
      </c>
      <c r="H58" s="279">
        <v>218.76666666666665</v>
      </c>
      <c r="I58" s="279">
        <v>221.88333333333333</v>
      </c>
      <c r="J58" s="279">
        <v>226.51666666666665</v>
      </c>
      <c r="K58" s="277">
        <v>217.25</v>
      </c>
      <c r="L58" s="277">
        <v>209.5</v>
      </c>
      <c r="M58" s="277">
        <v>54.204039999999999</v>
      </c>
    </row>
    <row r="59" spans="1:13">
      <c r="A59" s="301">
        <v>50</v>
      </c>
      <c r="B59" s="277" t="s">
        <v>83</v>
      </c>
      <c r="C59" s="277">
        <v>662.6</v>
      </c>
      <c r="D59" s="279">
        <v>657.5333333333333</v>
      </c>
      <c r="E59" s="279">
        <v>649.31666666666661</v>
      </c>
      <c r="F59" s="279">
        <v>636.0333333333333</v>
      </c>
      <c r="G59" s="279">
        <v>627.81666666666661</v>
      </c>
      <c r="H59" s="279">
        <v>670.81666666666661</v>
      </c>
      <c r="I59" s="279">
        <v>679.0333333333333</v>
      </c>
      <c r="J59" s="279">
        <v>692.31666666666661</v>
      </c>
      <c r="K59" s="277">
        <v>665.75</v>
      </c>
      <c r="L59" s="277">
        <v>644.25</v>
      </c>
      <c r="M59" s="277">
        <v>45.831220000000002</v>
      </c>
    </row>
    <row r="60" spans="1:13">
      <c r="A60" s="301">
        <v>51</v>
      </c>
      <c r="B60" s="277" t="s">
        <v>235</v>
      </c>
      <c r="C60" s="277">
        <v>121.4</v>
      </c>
      <c r="D60" s="279">
        <v>122.06666666666666</v>
      </c>
      <c r="E60" s="279">
        <v>120.33333333333333</v>
      </c>
      <c r="F60" s="279">
        <v>119.26666666666667</v>
      </c>
      <c r="G60" s="279">
        <v>117.53333333333333</v>
      </c>
      <c r="H60" s="279">
        <v>123.13333333333333</v>
      </c>
      <c r="I60" s="279">
        <v>124.86666666666667</v>
      </c>
      <c r="J60" s="279">
        <v>125.93333333333332</v>
      </c>
      <c r="K60" s="277">
        <v>123.8</v>
      </c>
      <c r="L60" s="277">
        <v>121</v>
      </c>
      <c r="M60" s="277">
        <v>7.0822099999999999</v>
      </c>
    </row>
    <row r="61" spans="1:13">
      <c r="A61" s="301">
        <v>52</v>
      </c>
      <c r="B61" s="277" t="s">
        <v>84</v>
      </c>
      <c r="C61" s="277">
        <v>130.44999999999999</v>
      </c>
      <c r="D61" s="279">
        <v>129.91666666666666</v>
      </c>
      <c r="E61" s="279">
        <v>129.08333333333331</v>
      </c>
      <c r="F61" s="279">
        <v>127.71666666666667</v>
      </c>
      <c r="G61" s="279">
        <v>126.88333333333333</v>
      </c>
      <c r="H61" s="279">
        <v>131.2833333333333</v>
      </c>
      <c r="I61" s="279">
        <v>132.11666666666662</v>
      </c>
      <c r="J61" s="279">
        <v>133.48333333333329</v>
      </c>
      <c r="K61" s="277">
        <v>130.75</v>
      </c>
      <c r="L61" s="277">
        <v>128.55000000000001</v>
      </c>
      <c r="M61" s="277">
        <v>52.744</v>
      </c>
    </row>
    <row r="62" spans="1:13">
      <c r="A62" s="301">
        <v>53</v>
      </c>
      <c r="B62" s="277" t="s">
        <v>85</v>
      </c>
      <c r="C62" s="277">
        <v>1391.65</v>
      </c>
      <c r="D62" s="279">
        <v>1391.8833333333332</v>
      </c>
      <c r="E62" s="279">
        <v>1381.7666666666664</v>
      </c>
      <c r="F62" s="279">
        <v>1371.8833333333332</v>
      </c>
      <c r="G62" s="279">
        <v>1361.7666666666664</v>
      </c>
      <c r="H62" s="279">
        <v>1401.7666666666664</v>
      </c>
      <c r="I62" s="279">
        <v>1411.8833333333332</v>
      </c>
      <c r="J62" s="279">
        <v>1421.7666666666664</v>
      </c>
      <c r="K62" s="277">
        <v>1402</v>
      </c>
      <c r="L62" s="277">
        <v>1382</v>
      </c>
      <c r="M62" s="277">
        <v>5.5303800000000001</v>
      </c>
    </row>
    <row r="63" spans="1:13">
      <c r="A63" s="301">
        <v>54</v>
      </c>
      <c r="B63" s="277" t="s">
        <v>86</v>
      </c>
      <c r="C63" s="277">
        <v>453</v>
      </c>
      <c r="D63" s="279">
        <v>452.0333333333333</v>
      </c>
      <c r="E63" s="279">
        <v>445.06666666666661</v>
      </c>
      <c r="F63" s="279">
        <v>437.13333333333333</v>
      </c>
      <c r="G63" s="279">
        <v>430.16666666666663</v>
      </c>
      <c r="H63" s="279">
        <v>459.96666666666658</v>
      </c>
      <c r="I63" s="279">
        <v>466.93333333333328</v>
      </c>
      <c r="J63" s="279">
        <v>474.86666666666656</v>
      </c>
      <c r="K63" s="277">
        <v>459</v>
      </c>
      <c r="L63" s="277">
        <v>444.1</v>
      </c>
      <c r="M63" s="277">
        <v>13.4129</v>
      </c>
    </row>
    <row r="64" spans="1:13">
      <c r="A64" s="301">
        <v>55</v>
      </c>
      <c r="B64" s="277" t="s">
        <v>236</v>
      </c>
      <c r="C64" s="277">
        <v>775</v>
      </c>
      <c r="D64" s="279">
        <v>784.66666666666663</v>
      </c>
      <c r="E64" s="279">
        <v>762.33333333333326</v>
      </c>
      <c r="F64" s="279">
        <v>749.66666666666663</v>
      </c>
      <c r="G64" s="279">
        <v>727.33333333333326</v>
      </c>
      <c r="H64" s="279">
        <v>797.33333333333326</v>
      </c>
      <c r="I64" s="279">
        <v>819.66666666666652</v>
      </c>
      <c r="J64" s="279">
        <v>832.33333333333326</v>
      </c>
      <c r="K64" s="277">
        <v>807</v>
      </c>
      <c r="L64" s="277">
        <v>772</v>
      </c>
      <c r="M64" s="277">
        <v>4.2582599999999999</v>
      </c>
    </row>
    <row r="65" spans="1:13">
      <c r="A65" s="301">
        <v>56</v>
      </c>
      <c r="B65" s="277" t="s">
        <v>237</v>
      </c>
      <c r="C65" s="277">
        <v>251.95</v>
      </c>
      <c r="D65" s="279">
        <v>249.46666666666667</v>
      </c>
      <c r="E65" s="279">
        <v>245.68333333333334</v>
      </c>
      <c r="F65" s="279">
        <v>239.41666666666666</v>
      </c>
      <c r="G65" s="279">
        <v>235.63333333333333</v>
      </c>
      <c r="H65" s="279">
        <v>255.73333333333335</v>
      </c>
      <c r="I65" s="279">
        <v>259.51666666666671</v>
      </c>
      <c r="J65" s="279">
        <v>265.78333333333336</v>
      </c>
      <c r="K65" s="277">
        <v>253.25</v>
      </c>
      <c r="L65" s="277">
        <v>243.2</v>
      </c>
      <c r="M65" s="277">
        <v>10.78492</v>
      </c>
    </row>
    <row r="66" spans="1:13">
      <c r="A66" s="301">
        <v>57</v>
      </c>
      <c r="B66" s="277" t="s">
        <v>87</v>
      </c>
      <c r="C66" s="277">
        <v>401.25</v>
      </c>
      <c r="D66" s="279">
        <v>398.90000000000003</v>
      </c>
      <c r="E66" s="279">
        <v>392.95000000000005</v>
      </c>
      <c r="F66" s="279">
        <v>384.65000000000003</v>
      </c>
      <c r="G66" s="279">
        <v>378.70000000000005</v>
      </c>
      <c r="H66" s="279">
        <v>407.20000000000005</v>
      </c>
      <c r="I66" s="279">
        <v>413.15</v>
      </c>
      <c r="J66" s="279">
        <v>421.45000000000005</v>
      </c>
      <c r="K66" s="277">
        <v>404.85</v>
      </c>
      <c r="L66" s="277">
        <v>390.6</v>
      </c>
      <c r="M66" s="277">
        <v>18.403559999999999</v>
      </c>
    </row>
    <row r="67" spans="1:13">
      <c r="A67" s="301">
        <v>58</v>
      </c>
      <c r="B67" s="277" t="s">
        <v>93</v>
      </c>
      <c r="C67" s="277">
        <v>141.15</v>
      </c>
      <c r="D67" s="279">
        <v>139.48333333333332</v>
      </c>
      <c r="E67" s="279">
        <v>136.86666666666665</v>
      </c>
      <c r="F67" s="279">
        <v>132.58333333333331</v>
      </c>
      <c r="G67" s="279">
        <v>129.96666666666664</v>
      </c>
      <c r="H67" s="279">
        <v>143.76666666666665</v>
      </c>
      <c r="I67" s="279">
        <v>146.38333333333333</v>
      </c>
      <c r="J67" s="279">
        <v>150.66666666666666</v>
      </c>
      <c r="K67" s="277">
        <v>142.1</v>
      </c>
      <c r="L67" s="277">
        <v>135.19999999999999</v>
      </c>
      <c r="M67" s="277">
        <v>97.894580000000005</v>
      </c>
    </row>
    <row r="68" spans="1:13">
      <c r="A68" s="301">
        <v>59</v>
      </c>
      <c r="B68" s="277" t="s">
        <v>88</v>
      </c>
      <c r="C68" s="277">
        <v>475.1</v>
      </c>
      <c r="D68" s="279">
        <v>472.7</v>
      </c>
      <c r="E68" s="279">
        <v>468.4</v>
      </c>
      <c r="F68" s="279">
        <v>461.7</v>
      </c>
      <c r="G68" s="279">
        <v>457.4</v>
      </c>
      <c r="H68" s="279">
        <v>479.4</v>
      </c>
      <c r="I68" s="279">
        <v>483.70000000000005</v>
      </c>
      <c r="J68" s="279">
        <v>490.4</v>
      </c>
      <c r="K68" s="277">
        <v>477</v>
      </c>
      <c r="L68" s="277">
        <v>466</v>
      </c>
      <c r="M68" s="277">
        <v>31.835370000000001</v>
      </c>
    </row>
    <row r="69" spans="1:13">
      <c r="A69" s="301">
        <v>60</v>
      </c>
      <c r="B69" s="277" t="s">
        <v>238</v>
      </c>
      <c r="C69" s="277">
        <v>723.05</v>
      </c>
      <c r="D69" s="279">
        <v>720.86666666666667</v>
      </c>
      <c r="E69" s="279">
        <v>712.73333333333335</v>
      </c>
      <c r="F69" s="279">
        <v>702.41666666666663</v>
      </c>
      <c r="G69" s="279">
        <v>694.2833333333333</v>
      </c>
      <c r="H69" s="279">
        <v>731.18333333333339</v>
      </c>
      <c r="I69" s="279">
        <v>739.31666666666683</v>
      </c>
      <c r="J69" s="279">
        <v>749.63333333333344</v>
      </c>
      <c r="K69" s="277">
        <v>729</v>
      </c>
      <c r="L69" s="277">
        <v>710.55</v>
      </c>
      <c r="M69" s="277">
        <v>0.64668000000000003</v>
      </c>
    </row>
    <row r="70" spans="1:13">
      <c r="A70" s="301">
        <v>61</v>
      </c>
      <c r="B70" s="277" t="s">
        <v>91</v>
      </c>
      <c r="C70" s="277">
        <v>2341.5500000000002</v>
      </c>
      <c r="D70" s="279">
        <v>2354.9</v>
      </c>
      <c r="E70" s="279">
        <v>2318.65</v>
      </c>
      <c r="F70" s="279">
        <v>2295.75</v>
      </c>
      <c r="G70" s="279">
        <v>2259.5</v>
      </c>
      <c r="H70" s="279">
        <v>2377.8000000000002</v>
      </c>
      <c r="I70" s="279">
        <v>2414.0500000000002</v>
      </c>
      <c r="J70" s="279">
        <v>2436.9500000000003</v>
      </c>
      <c r="K70" s="277">
        <v>2391.15</v>
      </c>
      <c r="L70" s="277">
        <v>2332</v>
      </c>
      <c r="M70" s="277">
        <v>10.499779999999999</v>
      </c>
    </row>
    <row r="71" spans="1:13">
      <c r="A71" s="301">
        <v>62</v>
      </c>
      <c r="B71" s="277" t="s">
        <v>94</v>
      </c>
      <c r="C71" s="277">
        <v>4051.35</v>
      </c>
      <c r="D71" s="279">
        <v>4050.2333333333336</v>
      </c>
      <c r="E71" s="279">
        <v>4008.4666666666672</v>
      </c>
      <c r="F71" s="279">
        <v>3965.5833333333335</v>
      </c>
      <c r="G71" s="279">
        <v>3923.8166666666671</v>
      </c>
      <c r="H71" s="279">
        <v>4093.1166666666672</v>
      </c>
      <c r="I71" s="279">
        <v>4134.8833333333332</v>
      </c>
      <c r="J71" s="279">
        <v>4177.7666666666673</v>
      </c>
      <c r="K71" s="277">
        <v>4092</v>
      </c>
      <c r="L71" s="277">
        <v>4007.35</v>
      </c>
      <c r="M71" s="277">
        <v>5.1859400000000004</v>
      </c>
    </row>
    <row r="72" spans="1:13">
      <c r="A72" s="301">
        <v>63</v>
      </c>
      <c r="B72" s="277" t="s">
        <v>239</v>
      </c>
      <c r="C72" s="277">
        <v>74.099999999999994</v>
      </c>
      <c r="D72" s="279">
        <v>75.283333333333317</v>
      </c>
      <c r="E72" s="279">
        <v>72.766666666666637</v>
      </c>
      <c r="F72" s="279">
        <v>71.433333333333323</v>
      </c>
      <c r="G72" s="279">
        <v>68.916666666666643</v>
      </c>
      <c r="H72" s="279">
        <v>76.616666666666632</v>
      </c>
      <c r="I72" s="279">
        <v>79.133333333333312</v>
      </c>
      <c r="J72" s="279">
        <v>80.466666666666626</v>
      </c>
      <c r="K72" s="277">
        <v>77.8</v>
      </c>
      <c r="L72" s="277">
        <v>73.95</v>
      </c>
      <c r="M72" s="277">
        <v>19.54252</v>
      </c>
    </row>
    <row r="73" spans="1:13">
      <c r="A73" s="301">
        <v>64</v>
      </c>
      <c r="B73" s="277" t="s">
        <v>95</v>
      </c>
      <c r="C73" s="277">
        <v>21053.25</v>
      </c>
      <c r="D73" s="279">
        <v>20923.816666666666</v>
      </c>
      <c r="E73" s="279">
        <v>20679.433333333331</v>
      </c>
      <c r="F73" s="279">
        <v>20305.616666666665</v>
      </c>
      <c r="G73" s="279">
        <v>20061.23333333333</v>
      </c>
      <c r="H73" s="279">
        <v>21297.633333333331</v>
      </c>
      <c r="I73" s="279">
        <v>21542.016666666663</v>
      </c>
      <c r="J73" s="279">
        <v>21915.833333333332</v>
      </c>
      <c r="K73" s="277">
        <v>21168.2</v>
      </c>
      <c r="L73" s="277">
        <v>20550</v>
      </c>
      <c r="M73" s="277">
        <v>2.6228899999999999</v>
      </c>
    </row>
    <row r="74" spans="1:13">
      <c r="A74" s="301">
        <v>65</v>
      </c>
      <c r="B74" s="277" t="s">
        <v>240</v>
      </c>
      <c r="C74" s="277">
        <v>242.25</v>
      </c>
      <c r="D74" s="279">
        <v>242.04999999999998</v>
      </c>
      <c r="E74" s="279">
        <v>238.69999999999996</v>
      </c>
      <c r="F74" s="279">
        <v>235.14999999999998</v>
      </c>
      <c r="G74" s="279">
        <v>231.79999999999995</v>
      </c>
      <c r="H74" s="279">
        <v>245.59999999999997</v>
      </c>
      <c r="I74" s="279">
        <v>248.95</v>
      </c>
      <c r="J74" s="279">
        <v>252.49999999999997</v>
      </c>
      <c r="K74" s="277">
        <v>245.4</v>
      </c>
      <c r="L74" s="277">
        <v>238.5</v>
      </c>
      <c r="M74" s="277">
        <v>3.5830199999999999</v>
      </c>
    </row>
    <row r="75" spans="1:13">
      <c r="A75" s="301">
        <v>66</v>
      </c>
      <c r="B75" s="277" t="s">
        <v>241</v>
      </c>
      <c r="C75" s="277">
        <v>888.05</v>
      </c>
      <c r="D75" s="279">
        <v>890.68333333333339</v>
      </c>
      <c r="E75" s="279">
        <v>881.36666666666679</v>
      </c>
      <c r="F75" s="279">
        <v>874.68333333333339</v>
      </c>
      <c r="G75" s="279">
        <v>865.36666666666679</v>
      </c>
      <c r="H75" s="279">
        <v>897.36666666666679</v>
      </c>
      <c r="I75" s="279">
        <v>906.68333333333339</v>
      </c>
      <c r="J75" s="279">
        <v>913.36666666666679</v>
      </c>
      <c r="K75" s="277">
        <v>900</v>
      </c>
      <c r="L75" s="277">
        <v>884</v>
      </c>
      <c r="M75" s="277">
        <v>0.91454999999999997</v>
      </c>
    </row>
    <row r="76" spans="1:13">
      <c r="A76" s="301">
        <v>67</v>
      </c>
      <c r="B76" s="277" t="s">
        <v>242</v>
      </c>
      <c r="C76" s="277">
        <v>66</v>
      </c>
      <c r="D76" s="279">
        <v>66.566666666666677</v>
      </c>
      <c r="E76" s="279">
        <v>65.333333333333357</v>
      </c>
      <c r="F76" s="279">
        <v>64.666666666666686</v>
      </c>
      <c r="G76" s="279">
        <v>63.433333333333366</v>
      </c>
      <c r="H76" s="279">
        <v>67.233333333333348</v>
      </c>
      <c r="I76" s="279">
        <v>68.466666666666669</v>
      </c>
      <c r="J76" s="279">
        <v>69.13333333333334</v>
      </c>
      <c r="K76" s="277">
        <v>67.8</v>
      </c>
      <c r="L76" s="277">
        <v>65.900000000000006</v>
      </c>
      <c r="M76" s="277">
        <v>26.393830000000001</v>
      </c>
    </row>
    <row r="77" spans="1:13">
      <c r="A77" s="301">
        <v>68</v>
      </c>
      <c r="B77" s="277" t="s">
        <v>97</v>
      </c>
      <c r="C77" s="277">
        <v>1158.05</v>
      </c>
      <c r="D77" s="279">
        <v>1143.2</v>
      </c>
      <c r="E77" s="279">
        <v>1117.4000000000001</v>
      </c>
      <c r="F77" s="279">
        <v>1076.75</v>
      </c>
      <c r="G77" s="279">
        <v>1050.95</v>
      </c>
      <c r="H77" s="279">
        <v>1183.8500000000001</v>
      </c>
      <c r="I77" s="279">
        <v>1209.6499999999999</v>
      </c>
      <c r="J77" s="279">
        <v>1250.3000000000002</v>
      </c>
      <c r="K77" s="277">
        <v>1169</v>
      </c>
      <c r="L77" s="277">
        <v>1102.55</v>
      </c>
      <c r="M77" s="277">
        <v>40.65437</v>
      </c>
    </row>
    <row r="78" spans="1:13">
      <c r="A78" s="301">
        <v>69</v>
      </c>
      <c r="B78" s="277" t="s">
        <v>98</v>
      </c>
      <c r="C78" s="277">
        <v>154.1</v>
      </c>
      <c r="D78" s="279">
        <v>154.16666666666666</v>
      </c>
      <c r="E78" s="279">
        <v>152.93333333333331</v>
      </c>
      <c r="F78" s="279">
        <v>151.76666666666665</v>
      </c>
      <c r="G78" s="279">
        <v>150.5333333333333</v>
      </c>
      <c r="H78" s="279">
        <v>155.33333333333331</v>
      </c>
      <c r="I78" s="279">
        <v>156.56666666666666</v>
      </c>
      <c r="J78" s="279">
        <v>157.73333333333332</v>
      </c>
      <c r="K78" s="277">
        <v>155.4</v>
      </c>
      <c r="L78" s="277">
        <v>153</v>
      </c>
      <c r="M78" s="277">
        <v>22.923439999999999</v>
      </c>
    </row>
    <row r="79" spans="1:13">
      <c r="A79" s="301">
        <v>70</v>
      </c>
      <c r="B79" s="277" t="s">
        <v>99</v>
      </c>
      <c r="C79" s="277">
        <v>55.55</v>
      </c>
      <c r="D79" s="279">
        <v>55.9</v>
      </c>
      <c r="E79" s="279">
        <v>54.9</v>
      </c>
      <c r="F79" s="279">
        <v>54.25</v>
      </c>
      <c r="G79" s="279">
        <v>53.25</v>
      </c>
      <c r="H79" s="279">
        <v>56.55</v>
      </c>
      <c r="I79" s="279">
        <v>57.55</v>
      </c>
      <c r="J79" s="279">
        <v>58.199999999999996</v>
      </c>
      <c r="K79" s="277">
        <v>56.9</v>
      </c>
      <c r="L79" s="277">
        <v>55.25</v>
      </c>
      <c r="M79" s="277">
        <v>266.40337</v>
      </c>
    </row>
    <row r="80" spans="1:13">
      <c r="A80" s="301">
        <v>71</v>
      </c>
      <c r="B80" s="277" t="s">
        <v>370</v>
      </c>
      <c r="C80" s="277">
        <v>136.4</v>
      </c>
      <c r="D80" s="279">
        <v>136.21666666666667</v>
      </c>
      <c r="E80" s="279">
        <v>135.18333333333334</v>
      </c>
      <c r="F80" s="279">
        <v>133.96666666666667</v>
      </c>
      <c r="G80" s="279">
        <v>132.93333333333334</v>
      </c>
      <c r="H80" s="279">
        <v>137.43333333333334</v>
      </c>
      <c r="I80" s="279">
        <v>138.4666666666667</v>
      </c>
      <c r="J80" s="279">
        <v>139.68333333333334</v>
      </c>
      <c r="K80" s="277">
        <v>137.25</v>
      </c>
      <c r="L80" s="277">
        <v>135</v>
      </c>
      <c r="M80" s="277">
        <v>5.9697699999999996</v>
      </c>
    </row>
    <row r="81" spans="1:13">
      <c r="A81" s="301">
        <v>72</v>
      </c>
      <c r="B81" s="277" t="s">
        <v>243</v>
      </c>
      <c r="C81" s="277">
        <v>9.75</v>
      </c>
      <c r="D81" s="279">
        <v>9.6666666666666661</v>
      </c>
      <c r="E81" s="279">
        <v>9.5833333333333321</v>
      </c>
      <c r="F81" s="279">
        <v>9.4166666666666661</v>
      </c>
      <c r="G81" s="279">
        <v>9.3333333333333321</v>
      </c>
      <c r="H81" s="279">
        <v>9.8333333333333321</v>
      </c>
      <c r="I81" s="279">
        <v>9.9166666666666643</v>
      </c>
      <c r="J81" s="279">
        <v>10.083333333333332</v>
      </c>
      <c r="K81" s="277">
        <v>9.75</v>
      </c>
      <c r="L81" s="277">
        <v>9.5</v>
      </c>
      <c r="M81" s="277">
        <v>49.163359999999997</v>
      </c>
    </row>
    <row r="82" spans="1:13">
      <c r="A82" s="301">
        <v>73</v>
      </c>
      <c r="B82" s="277" t="s">
        <v>244</v>
      </c>
      <c r="C82" s="277">
        <v>105.2</v>
      </c>
      <c r="D82" s="279">
        <v>105.2</v>
      </c>
      <c r="E82" s="279">
        <v>105.2</v>
      </c>
      <c r="F82" s="279">
        <v>105.2</v>
      </c>
      <c r="G82" s="279">
        <v>105.2</v>
      </c>
      <c r="H82" s="279">
        <v>105.2</v>
      </c>
      <c r="I82" s="279">
        <v>105.2</v>
      </c>
      <c r="J82" s="279">
        <v>105.2</v>
      </c>
      <c r="K82" s="277">
        <v>105.2</v>
      </c>
      <c r="L82" s="277">
        <v>105.2</v>
      </c>
      <c r="M82" s="277">
        <v>15.162660000000001</v>
      </c>
    </row>
    <row r="83" spans="1:13">
      <c r="A83" s="301">
        <v>74</v>
      </c>
      <c r="B83" s="277" t="s">
        <v>100</v>
      </c>
      <c r="C83" s="277">
        <v>97.6</v>
      </c>
      <c r="D83" s="279">
        <v>97.533333333333346</v>
      </c>
      <c r="E83" s="279">
        <v>96.566666666666691</v>
      </c>
      <c r="F83" s="279">
        <v>95.533333333333346</v>
      </c>
      <c r="G83" s="279">
        <v>94.566666666666691</v>
      </c>
      <c r="H83" s="279">
        <v>98.566666666666691</v>
      </c>
      <c r="I83" s="279">
        <v>99.53333333333336</v>
      </c>
      <c r="J83" s="279">
        <v>100.56666666666669</v>
      </c>
      <c r="K83" s="277">
        <v>98.5</v>
      </c>
      <c r="L83" s="277">
        <v>96.5</v>
      </c>
      <c r="M83" s="277">
        <v>79.426400000000001</v>
      </c>
    </row>
    <row r="84" spans="1:13">
      <c r="A84" s="301">
        <v>75</v>
      </c>
      <c r="B84" s="277" t="s">
        <v>103</v>
      </c>
      <c r="C84" s="277">
        <v>23.45</v>
      </c>
      <c r="D84" s="279">
        <v>22.900000000000002</v>
      </c>
      <c r="E84" s="279">
        <v>21.800000000000004</v>
      </c>
      <c r="F84" s="279">
        <v>20.150000000000002</v>
      </c>
      <c r="G84" s="279">
        <v>19.050000000000004</v>
      </c>
      <c r="H84" s="279">
        <v>24.550000000000004</v>
      </c>
      <c r="I84" s="279">
        <v>25.650000000000006</v>
      </c>
      <c r="J84" s="279">
        <v>27.300000000000004</v>
      </c>
      <c r="K84" s="277">
        <v>24</v>
      </c>
      <c r="L84" s="277">
        <v>21.25</v>
      </c>
      <c r="M84" s="277">
        <v>524.51963999999998</v>
      </c>
    </row>
    <row r="85" spans="1:13">
      <c r="A85" s="301">
        <v>76</v>
      </c>
      <c r="B85" s="277" t="s">
        <v>245</v>
      </c>
      <c r="C85" s="277">
        <v>146.80000000000001</v>
      </c>
      <c r="D85" s="279">
        <v>147.81666666666669</v>
      </c>
      <c r="E85" s="279">
        <v>145.48333333333338</v>
      </c>
      <c r="F85" s="279">
        <v>144.16666666666669</v>
      </c>
      <c r="G85" s="279">
        <v>141.83333333333337</v>
      </c>
      <c r="H85" s="279">
        <v>149.13333333333338</v>
      </c>
      <c r="I85" s="279">
        <v>151.4666666666667</v>
      </c>
      <c r="J85" s="279">
        <v>152.78333333333339</v>
      </c>
      <c r="K85" s="277">
        <v>150.15</v>
      </c>
      <c r="L85" s="277">
        <v>146.5</v>
      </c>
      <c r="M85" s="277">
        <v>2.3016999999999999</v>
      </c>
    </row>
    <row r="86" spans="1:13">
      <c r="A86" s="301">
        <v>77</v>
      </c>
      <c r="B86" s="277" t="s">
        <v>101</v>
      </c>
      <c r="C86" s="277">
        <v>420.85</v>
      </c>
      <c r="D86" s="279">
        <v>423.11666666666662</v>
      </c>
      <c r="E86" s="279">
        <v>416.73333333333323</v>
      </c>
      <c r="F86" s="279">
        <v>412.61666666666662</v>
      </c>
      <c r="G86" s="279">
        <v>406.23333333333323</v>
      </c>
      <c r="H86" s="279">
        <v>427.23333333333323</v>
      </c>
      <c r="I86" s="279">
        <v>433.61666666666656</v>
      </c>
      <c r="J86" s="279">
        <v>437.73333333333323</v>
      </c>
      <c r="K86" s="277">
        <v>429.5</v>
      </c>
      <c r="L86" s="277">
        <v>419</v>
      </c>
      <c r="M86" s="277">
        <v>22.03632</v>
      </c>
    </row>
    <row r="87" spans="1:13">
      <c r="A87" s="301">
        <v>78</v>
      </c>
      <c r="B87" s="277" t="s">
        <v>246</v>
      </c>
      <c r="C87" s="277">
        <v>459.75</v>
      </c>
      <c r="D87" s="279">
        <v>460.08333333333331</v>
      </c>
      <c r="E87" s="279">
        <v>455.66666666666663</v>
      </c>
      <c r="F87" s="279">
        <v>451.58333333333331</v>
      </c>
      <c r="G87" s="279">
        <v>447.16666666666663</v>
      </c>
      <c r="H87" s="279">
        <v>464.16666666666663</v>
      </c>
      <c r="I87" s="279">
        <v>468.58333333333326</v>
      </c>
      <c r="J87" s="279">
        <v>472.66666666666663</v>
      </c>
      <c r="K87" s="277">
        <v>464.5</v>
      </c>
      <c r="L87" s="277">
        <v>456</v>
      </c>
      <c r="M87" s="277">
        <v>1.4770399999999999</v>
      </c>
    </row>
    <row r="88" spans="1:13">
      <c r="A88" s="301">
        <v>79</v>
      </c>
      <c r="B88" s="277" t="s">
        <v>104</v>
      </c>
      <c r="C88" s="277">
        <v>677.45</v>
      </c>
      <c r="D88" s="279">
        <v>674.11666666666667</v>
      </c>
      <c r="E88" s="279">
        <v>668.5333333333333</v>
      </c>
      <c r="F88" s="279">
        <v>659.61666666666667</v>
      </c>
      <c r="G88" s="279">
        <v>654.0333333333333</v>
      </c>
      <c r="H88" s="279">
        <v>683.0333333333333</v>
      </c>
      <c r="I88" s="279">
        <v>688.61666666666656</v>
      </c>
      <c r="J88" s="279">
        <v>697.5333333333333</v>
      </c>
      <c r="K88" s="277">
        <v>679.7</v>
      </c>
      <c r="L88" s="277">
        <v>665.2</v>
      </c>
      <c r="M88" s="277">
        <v>8.3185699999999994</v>
      </c>
    </row>
    <row r="89" spans="1:13">
      <c r="A89" s="301">
        <v>80</v>
      </c>
      <c r="B89" s="277" t="s">
        <v>247</v>
      </c>
      <c r="C89" s="277">
        <v>356.85</v>
      </c>
      <c r="D89" s="279">
        <v>358.86666666666662</v>
      </c>
      <c r="E89" s="279">
        <v>352.13333333333321</v>
      </c>
      <c r="F89" s="279">
        <v>347.41666666666657</v>
      </c>
      <c r="G89" s="279">
        <v>340.68333333333317</v>
      </c>
      <c r="H89" s="279">
        <v>363.58333333333326</v>
      </c>
      <c r="I89" s="279">
        <v>370.31666666666672</v>
      </c>
      <c r="J89" s="279">
        <v>375.0333333333333</v>
      </c>
      <c r="K89" s="277">
        <v>365.6</v>
      </c>
      <c r="L89" s="277">
        <v>354.15</v>
      </c>
      <c r="M89" s="277">
        <v>0.82333000000000001</v>
      </c>
    </row>
    <row r="90" spans="1:13">
      <c r="A90" s="301">
        <v>81</v>
      </c>
      <c r="B90" s="277" t="s">
        <v>248</v>
      </c>
      <c r="C90" s="277">
        <v>879.8</v>
      </c>
      <c r="D90" s="279">
        <v>877</v>
      </c>
      <c r="E90" s="279">
        <v>870.9</v>
      </c>
      <c r="F90" s="279">
        <v>862</v>
      </c>
      <c r="G90" s="279">
        <v>855.9</v>
      </c>
      <c r="H90" s="279">
        <v>885.9</v>
      </c>
      <c r="I90" s="279">
        <v>891.99999999999989</v>
      </c>
      <c r="J90" s="279">
        <v>900.9</v>
      </c>
      <c r="K90" s="277">
        <v>883.1</v>
      </c>
      <c r="L90" s="277">
        <v>868.1</v>
      </c>
      <c r="M90" s="277">
        <v>2.1295600000000001</v>
      </c>
    </row>
    <row r="91" spans="1:13">
      <c r="A91" s="301">
        <v>82</v>
      </c>
      <c r="B91" s="277" t="s">
        <v>249</v>
      </c>
      <c r="C91" s="277">
        <v>169.45</v>
      </c>
      <c r="D91" s="279">
        <v>169.71666666666667</v>
      </c>
      <c r="E91" s="279">
        <v>166.03333333333333</v>
      </c>
      <c r="F91" s="279">
        <v>162.61666666666667</v>
      </c>
      <c r="G91" s="279">
        <v>158.93333333333334</v>
      </c>
      <c r="H91" s="279">
        <v>173.13333333333333</v>
      </c>
      <c r="I91" s="279">
        <v>176.81666666666666</v>
      </c>
      <c r="J91" s="279">
        <v>180.23333333333332</v>
      </c>
      <c r="K91" s="277">
        <v>173.4</v>
      </c>
      <c r="L91" s="277">
        <v>166.3</v>
      </c>
      <c r="M91" s="277">
        <v>3.3839600000000001</v>
      </c>
    </row>
    <row r="92" spans="1:13">
      <c r="A92" s="301">
        <v>83</v>
      </c>
      <c r="B92" s="277" t="s">
        <v>105</v>
      </c>
      <c r="C92" s="277">
        <v>596.25</v>
      </c>
      <c r="D92" s="279">
        <v>586.4</v>
      </c>
      <c r="E92" s="279">
        <v>574.84999999999991</v>
      </c>
      <c r="F92" s="279">
        <v>553.44999999999993</v>
      </c>
      <c r="G92" s="279">
        <v>541.89999999999986</v>
      </c>
      <c r="H92" s="279">
        <v>607.79999999999995</v>
      </c>
      <c r="I92" s="279">
        <v>619.34999999999991</v>
      </c>
      <c r="J92" s="279">
        <v>640.75</v>
      </c>
      <c r="K92" s="277">
        <v>597.95000000000005</v>
      </c>
      <c r="L92" s="277">
        <v>565</v>
      </c>
      <c r="M92" s="277">
        <v>56.03716</v>
      </c>
    </row>
    <row r="93" spans="1:13">
      <c r="A93" s="301">
        <v>84</v>
      </c>
      <c r="B93" s="277" t="s">
        <v>250</v>
      </c>
      <c r="C93" s="277">
        <v>204.7</v>
      </c>
      <c r="D93" s="279">
        <v>205.56666666666669</v>
      </c>
      <c r="E93" s="279">
        <v>202.23333333333338</v>
      </c>
      <c r="F93" s="279">
        <v>199.76666666666668</v>
      </c>
      <c r="G93" s="279">
        <v>196.43333333333337</v>
      </c>
      <c r="H93" s="279">
        <v>208.03333333333339</v>
      </c>
      <c r="I93" s="279">
        <v>211.3666666666667</v>
      </c>
      <c r="J93" s="279">
        <v>213.8333333333334</v>
      </c>
      <c r="K93" s="277">
        <v>208.9</v>
      </c>
      <c r="L93" s="277">
        <v>203.1</v>
      </c>
      <c r="M93" s="277">
        <v>2.98305</v>
      </c>
    </row>
    <row r="94" spans="1:13">
      <c r="A94" s="301">
        <v>85</v>
      </c>
      <c r="B94" s="277" t="s">
        <v>251</v>
      </c>
      <c r="C94" s="277">
        <v>780.6</v>
      </c>
      <c r="D94" s="279">
        <v>788.25</v>
      </c>
      <c r="E94" s="279">
        <v>767.5</v>
      </c>
      <c r="F94" s="279">
        <v>754.4</v>
      </c>
      <c r="G94" s="279">
        <v>733.65</v>
      </c>
      <c r="H94" s="279">
        <v>801.35</v>
      </c>
      <c r="I94" s="279">
        <v>822.1</v>
      </c>
      <c r="J94" s="279">
        <v>835.2</v>
      </c>
      <c r="K94" s="277">
        <v>809</v>
      </c>
      <c r="L94" s="277">
        <v>775.15</v>
      </c>
      <c r="M94" s="277">
        <v>2.9076900000000001</v>
      </c>
    </row>
    <row r="95" spans="1:13">
      <c r="A95" s="301">
        <v>86</v>
      </c>
      <c r="B95" s="277" t="s">
        <v>108</v>
      </c>
      <c r="C95" s="277">
        <v>712.45</v>
      </c>
      <c r="D95" s="279">
        <v>708.06666666666661</v>
      </c>
      <c r="E95" s="279">
        <v>700.08333333333326</v>
      </c>
      <c r="F95" s="279">
        <v>687.7166666666667</v>
      </c>
      <c r="G95" s="279">
        <v>679.73333333333335</v>
      </c>
      <c r="H95" s="279">
        <v>720.43333333333317</v>
      </c>
      <c r="I95" s="279">
        <v>728.41666666666652</v>
      </c>
      <c r="J95" s="279">
        <v>740.78333333333308</v>
      </c>
      <c r="K95" s="277">
        <v>716.05</v>
      </c>
      <c r="L95" s="277">
        <v>695.7</v>
      </c>
      <c r="M95" s="277">
        <v>84.696430000000007</v>
      </c>
    </row>
    <row r="96" spans="1:13">
      <c r="A96" s="301">
        <v>87</v>
      </c>
      <c r="B96" s="277" t="s">
        <v>252</v>
      </c>
      <c r="C96" s="277">
        <v>2406.35</v>
      </c>
      <c r="D96" s="279">
        <v>2412.4500000000003</v>
      </c>
      <c r="E96" s="279">
        <v>2384.9000000000005</v>
      </c>
      <c r="F96" s="279">
        <v>2363.4500000000003</v>
      </c>
      <c r="G96" s="279">
        <v>2335.9000000000005</v>
      </c>
      <c r="H96" s="279">
        <v>2433.9000000000005</v>
      </c>
      <c r="I96" s="279">
        <v>2461.4500000000007</v>
      </c>
      <c r="J96" s="279">
        <v>2482.9000000000005</v>
      </c>
      <c r="K96" s="277">
        <v>2440</v>
      </c>
      <c r="L96" s="277">
        <v>2391</v>
      </c>
      <c r="M96" s="277">
        <v>3.7482000000000002</v>
      </c>
    </row>
    <row r="97" spans="1:13">
      <c r="A97" s="301">
        <v>88</v>
      </c>
      <c r="B97" s="277" t="s">
        <v>110</v>
      </c>
      <c r="C97" s="277">
        <v>1086.6500000000001</v>
      </c>
      <c r="D97" s="279">
        <v>1080.1833333333334</v>
      </c>
      <c r="E97" s="279">
        <v>1065.9666666666667</v>
      </c>
      <c r="F97" s="279">
        <v>1045.2833333333333</v>
      </c>
      <c r="G97" s="279">
        <v>1031.0666666666666</v>
      </c>
      <c r="H97" s="279">
        <v>1100.8666666666668</v>
      </c>
      <c r="I97" s="279">
        <v>1115.0833333333335</v>
      </c>
      <c r="J97" s="279">
        <v>1135.7666666666669</v>
      </c>
      <c r="K97" s="277">
        <v>1094.4000000000001</v>
      </c>
      <c r="L97" s="277">
        <v>1059.5</v>
      </c>
      <c r="M97" s="277">
        <v>177.98330000000001</v>
      </c>
    </row>
    <row r="98" spans="1:13">
      <c r="A98" s="301">
        <v>89</v>
      </c>
      <c r="B98" s="277" t="s">
        <v>253</v>
      </c>
      <c r="C98" s="277">
        <v>640.5</v>
      </c>
      <c r="D98" s="279">
        <v>640.58333333333337</v>
      </c>
      <c r="E98" s="279">
        <v>633.56666666666672</v>
      </c>
      <c r="F98" s="279">
        <v>626.63333333333333</v>
      </c>
      <c r="G98" s="279">
        <v>619.61666666666667</v>
      </c>
      <c r="H98" s="279">
        <v>647.51666666666677</v>
      </c>
      <c r="I98" s="279">
        <v>654.53333333333342</v>
      </c>
      <c r="J98" s="279">
        <v>661.46666666666681</v>
      </c>
      <c r="K98" s="277">
        <v>647.6</v>
      </c>
      <c r="L98" s="277">
        <v>633.65</v>
      </c>
      <c r="M98" s="277">
        <v>43.074089999999998</v>
      </c>
    </row>
    <row r="99" spans="1:13">
      <c r="A99" s="301">
        <v>90</v>
      </c>
      <c r="B99" s="277" t="s">
        <v>106</v>
      </c>
      <c r="C99" s="277">
        <v>575.9</v>
      </c>
      <c r="D99" s="279">
        <v>580.69999999999993</v>
      </c>
      <c r="E99" s="279">
        <v>566.19999999999982</v>
      </c>
      <c r="F99" s="279">
        <v>556.49999999999989</v>
      </c>
      <c r="G99" s="279">
        <v>541.99999999999977</v>
      </c>
      <c r="H99" s="279">
        <v>590.39999999999986</v>
      </c>
      <c r="I99" s="279">
        <v>604.90000000000009</v>
      </c>
      <c r="J99" s="279">
        <v>614.59999999999991</v>
      </c>
      <c r="K99" s="277">
        <v>595.20000000000005</v>
      </c>
      <c r="L99" s="277">
        <v>571</v>
      </c>
      <c r="M99" s="277">
        <v>43.017600000000002</v>
      </c>
    </row>
    <row r="100" spans="1:13">
      <c r="A100" s="301">
        <v>91</v>
      </c>
      <c r="B100" s="277" t="s">
        <v>111</v>
      </c>
      <c r="C100" s="277">
        <v>2841.25</v>
      </c>
      <c r="D100" s="279">
        <v>2812.1</v>
      </c>
      <c r="E100" s="279">
        <v>2774.2</v>
      </c>
      <c r="F100" s="279">
        <v>2707.15</v>
      </c>
      <c r="G100" s="279">
        <v>2669.25</v>
      </c>
      <c r="H100" s="279">
        <v>2879.1499999999996</v>
      </c>
      <c r="I100" s="279">
        <v>2917.05</v>
      </c>
      <c r="J100" s="279">
        <v>2984.0999999999995</v>
      </c>
      <c r="K100" s="277">
        <v>2850</v>
      </c>
      <c r="L100" s="277">
        <v>2745.05</v>
      </c>
      <c r="M100" s="277">
        <v>18.361650000000001</v>
      </c>
    </row>
    <row r="101" spans="1:13">
      <c r="A101" s="301">
        <v>92</v>
      </c>
      <c r="B101" s="277" t="s">
        <v>112</v>
      </c>
      <c r="C101" s="277">
        <v>375.15</v>
      </c>
      <c r="D101" s="279">
        <v>372.61666666666662</v>
      </c>
      <c r="E101" s="279">
        <v>365.88333333333321</v>
      </c>
      <c r="F101" s="279">
        <v>356.61666666666662</v>
      </c>
      <c r="G101" s="279">
        <v>349.88333333333321</v>
      </c>
      <c r="H101" s="279">
        <v>381.88333333333321</v>
      </c>
      <c r="I101" s="279">
        <v>388.61666666666667</v>
      </c>
      <c r="J101" s="279">
        <v>397.88333333333321</v>
      </c>
      <c r="K101" s="277">
        <v>379.35</v>
      </c>
      <c r="L101" s="277">
        <v>363.35</v>
      </c>
      <c r="M101" s="277">
        <v>15.13974</v>
      </c>
    </row>
    <row r="102" spans="1:13">
      <c r="A102" s="301">
        <v>93</v>
      </c>
      <c r="B102" s="277" t="s">
        <v>114</v>
      </c>
      <c r="C102" s="277">
        <v>164.7</v>
      </c>
      <c r="D102" s="279">
        <v>162.83333333333334</v>
      </c>
      <c r="E102" s="279">
        <v>160.41666666666669</v>
      </c>
      <c r="F102" s="279">
        <v>156.13333333333335</v>
      </c>
      <c r="G102" s="279">
        <v>153.7166666666667</v>
      </c>
      <c r="H102" s="279">
        <v>167.11666666666667</v>
      </c>
      <c r="I102" s="279">
        <v>169.53333333333336</v>
      </c>
      <c r="J102" s="279">
        <v>173.81666666666666</v>
      </c>
      <c r="K102" s="277">
        <v>165.25</v>
      </c>
      <c r="L102" s="277">
        <v>158.55000000000001</v>
      </c>
      <c r="M102" s="277">
        <v>155.39141000000001</v>
      </c>
    </row>
    <row r="103" spans="1:13">
      <c r="A103" s="301">
        <v>94</v>
      </c>
      <c r="B103" s="277" t="s">
        <v>115</v>
      </c>
      <c r="C103" s="277">
        <v>232.95</v>
      </c>
      <c r="D103" s="279">
        <v>232.56666666666669</v>
      </c>
      <c r="E103" s="279">
        <v>228.63333333333338</v>
      </c>
      <c r="F103" s="279">
        <v>224.31666666666669</v>
      </c>
      <c r="G103" s="279">
        <v>220.38333333333338</v>
      </c>
      <c r="H103" s="279">
        <v>236.88333333333338</v>
      </c>
      <c r="I103" s="279">
        <v>240.81666666666672</v>
      </c>
      <c r="J103" s="279">
        <v>245.13333333333338</v>
      </c>
      <c r="K103" s="277">
        <v>236.5</v>
      </c>
      <c r="L103" s="277">
        <v>228.25</v>
      </c>
      <c r="M103" s="277">
        <v>60.151009999999999</v>
      </c>
    </row>
    <row r="104" spans="1:13">
      <c r="A104" s="301">
        <v>95</v>
      </c>
      <c r="B104" s="277" t="s">
        <v>116</v>
      </c>
      <c r="C104" s="277">
        <v>2242.5500000000002</v>
      </c>
      <c r="D104" s="279">
        <v>2232.8333333333335</v>
      </c>
      <c r="E104" s="279">
        <v>2220.7666666666669</v>
      </c>
      <c r="F104" s="279">
        <v>2198.9833333333336</v>
      </c>
      <c r="G104" s="279">
        <v>2186.916666666667</v>
      </c>
      <c r="H104" s="279">
        <v>2254.6166666666668</v>
      </c>
      <c r="I104" s="279">
        <v>2266.6833333333334</v>
      </c>
      <c r="J104" s="279">
        <v>2288.4666666666667</v>
      </c>
      <c r="K104" s="277">
        <v>2244.9</v>
      </c>
      <c r="L104" s="277">
        <v>2211.0500000000002</v>
      </c>
      <c r="M104" s="277">
        <v>15.678890000000001</v>
      </c>
    </row>
    <row r="105" spans="1:13">
      <c r="A105" s="301">
        <v>96</v>
      </c>
      <c r="B105" s="277" t="s">
        <v>254</v>
      </c>
      <c r="C105" s="277">
        <v>210.8</v>
      </c>
      <c r="D105" s="279">
        <v>211.80000000000004</v>
      </c>
      <c r="E105" s="279">
        <v>207.70000000000007</v>
      </c>
      <c r="F105" s="279">
        <v>204.60000000000002</v>
      </c>
      <c r="G105" s="279">
        <v>200.50000000000006</v>
      </c>
      <c r="H105" s="279">
        <v>214.90000000000009</v>
      </c>
      <c r="I105" s="279">
        <v>219.00000000000006</v>
      </c>
      <c r="J105" s="279">
        <v>222.10000000000011</v>
      </c>
      <c r="K105" s="277">
        <v>215.9</v>
      </c>
      <c r="L105" s="277">
        <v>208.7</v>
      </c>
      <c r="M105" s="277">
        <v>39.693300000000001</v>
      </c>
    </row>
    <row r="106" spans="1:13">
      <c r="A106" s="301">
        <v>97</v>
      </c>
      <c r="B106" s="277" t="s">
        <v>255</v>
      </c>
      <c r="C106" s="277">
        <v>34.65</v>
      </c>
      <c r="D106" s="279">
        <v>34.5</v>
      </c>
      <c r="E106" s="279">
        <v>34</v>
      </c>
      <c r="F106" s="279">
        <v>33.35</v>
      </c>
      <c r="G106" s="279">
        <v>32.85</v>
      </c>
      <c r="H106" s="279">
        <v>35.15</v>
      </c>
      <c r="I106" s="279">
        <v>35.65</v>
      </c>
      <c r="J106" s="279">
        <v>36.299999999999997</v>
      </c>
      <c r="K106" s="277">
        <v>35</v>
      </c>
      <c r="L106" s="277">
        <v>33.85</v>
      </c>
      <c r="M106" s="277">
        <v>14.18708</v>
      </c>
    </row>
    <row r="107" spans="1:13">
      <c r="A107" s="301">
        <v>98</v>
      </c>
      <c r="B107" s="277" t="s">
        <v>109</v>
      </c>
      <c r="C107" s="277">
        <v>1897.35</v>
      </c>
      <c r="D107" s="279">
        <v>1882.95</v>
      </c>
      <c r="E107" s="279">
        <v>1858.9</v>
      </c>
      <c r="F107" s="279">
        <v>1820.45</v>
      </c>
      <c r="G107" s="279">
        <v>1796.4</v>
      </c>
      <c r="H107" s="279">
        <v>1921.4</v>
      </c>
      <c r="I107" s="279">
        <v>1945.4499999999998</v>
      </c>
      <c r="J107" s="279">
        <v>1983.9</v>
      </c>
      <c r="K107" s="277">
        <v>1907</v>
      </c>
      <c r="L107" s="277">
        <v>1844.5</v>
      </c>
      <c r="M107" s="277">
        <v>43.461930000000002</v>
      </c>
    </row>
    <row r="108" spans="1:13">
      <c r="A108" s="301">
        <v>99</v>
      </c>
      <c r="B108" s="277" t="s">
        <v>118</v>
      </c>
      <c r="C108" s="277">
        <v>352.1</v>
      </c>
      <c r="D108" s="279">
        <v>352.68333333333334</v>
      </c>
      <c r="E108" s="279">
        <v>342.61666666666667</v>
      </c>
      <c r="F108" s="279">
        <v>333.13333333333333</v>
      </c>
      <c r="G108" s="279">
        <v>323.06666666666666</v>
      </c>
      <c r="H108" s="279">
        <v>362.16666666666669</v>
      </c>
      <c r="I108" s="279">
        <v>372.23333333333341</v>
      </c>
      <c r="J108" s="279">
        <v>381.7166666666667</v>
      </c>
      <c r="K108" s="277">
        <v>362.75</v>
      </c>
      <c r="L108" s="277">
        <v>343.2</v>
      </c>
      <c r="M108" s="277">
        <v>1259.40299</v>
      </c>
    </row>
    <row r="109" spans="1:13">
      <c r="A109" s="301">
        <v>100</v>
      </c>
      <c r="B109" s="277" t="s">
        <v>256</v>
      </c>
      <c r="C109" s="277">
        <v>1319.7</v>
      </c>
      <c r="D109" s="279">
        <v>1315.95</v>
      </c>
      <c r="E109" s="279">
        <v>1304.0500000000002</v>
      </c>
      <c r="F109" s="279">
        <v>1288.4000000000001</v>
      </c>
      <c r="G109" s="279">
        <v>1276.5000000000002</v>
      </c>
      <c r="H109" s="279">
        <v>1331.6000000000001</v>
      </c>
      <c r="I109" s="279">
        <v>1343.5000000000002</v>
      </c>
      <c r="J109" s="279">
        <v>1359.15</v>
      </c>
      <c r="K109" s="277">
        <v>1327.85</v>
      </c>
      <c r="L109" s="277">
        <v>1300.3</v>
      </c>
      <c r="M109" s="277">
        <v>2.5882999999999998</v>
      </c>
    </row>
    <row r="110" spans="1:13">
      <c r="A110" s="301">
        <v>101</v>
      </c>
      <c r="B110" s="277" t="s">
        <v>119</v>
      </c>
      <c r="C110" s="277">
        <v>452.05</v>
      </c>
      <c r="D110" s="279">
        <v>455.01666666666671</v>
      </c>
      <c r="E110" s="279">
        <v>446.13333333333344</v>
      </c>
      <c r="F110" s="279">
        <v>440.21666666666675</v>
      </c>
      <c r="G110" s="279">
        <v>431.33333333333348</v>
      </c>
      <c r="H110" s="279">
        <v>460.93333333333339</v>
      </c>
      <c r="I110" s="279">
        <v>469.81666666666672</v>
      </c>
      <c r="J110" s="279">
        <v>475.73333333333335</v>
      </c>
      <c r="K110" s="277">
        <v>463.9</v>
      </c>
      <c r="L110" s="277">
        <v>449.1</v>
      </c>
      <c r="M110" s="277">
        <v>26.372779999999999</v>
      </c>
    </row>
    <row r="111" spans="1:13">
      <c r="A111" s="301">
        <v>102</v>
      </c>
      <c r="B111" s="277" t="s">
        <v>257</v>
      </c>
      <c r="C111" s="277">
        <v>38.1</v>
      </c>
      <c r="D111" s="279">
        <v>37.75</v>
      </c>
      <c r="E111" s="279">
        <v>36.85</v>
      </c>
      <c r="F111" s="279">
        <v>35.6</v>
      </c>
      <c r="G111" s="279">
        <v>34.700000000000003</v>
      </c>
      <c r="H111" s="279">
        <v>39</v>
      </c>
      <c r="I111" s="279">
        <v>39.900000000000006</v>
      </c>
      <c r="J111" s="279">
        <v>41.15</v>
      </c>
      <c r="K111" s="277">
        <v>38.65</v>
      </c>
      <c r="L111" s="277">
        <v>36.5</v>
      </c>
      <c r="M111" s="277">
        <v>36.808999999999997</v>
      </c>
    </row>
    <row r="112" spans="1:13">
      <c r="A112" s="301">
        <v>103</v>
      </c>
      <c r="B112" s="277" t="s">
        <v>121</v>
      </c>
      <c r="C112" s="277">
        <v>27.85</v>
      </c>
      <c r="D112" s="279">
        <v>27.716666666666669</v>
      </c>
      <c r="E112" s="279">
        <v>27.433333333333337</v>
      </c>
      <c r="F112" s="279">
        <v>27.016666666666669</v>
      </c>
      <c r="G112" s="279">
        <v>26.733333333333338</v>
      </c>
      <c r="H112" s="279">
        <v>28.133333333333336</v>
      </c>
      <c r="I112" s="279">
        <v>28.416666666666668</v>
      </c>
      <c r="J112" s="279">
        <v>28.833333333333336</v>
      </c>
      <c r="K112" s="277">
        <v>28</v>
      </c>
      <c r="L112" s="277">
        <v>27.3</v>
      </c>
      <c r="M112" s="277">
        <v>337.94574999999998</v>
      </c>
    </row>
    <row r="113" spans="1:13">
      <c r="A113" s="301">
        <v>104</v>
      </c>
      <c r="B113" s="277" t="s">
        <v>128</v>
      </c>
      <c r="C113" s="277">
        <v>195.4</v>
      </c>
      <c r="D113" s="279">
        <v>196.36666666666667</v>
      </c>
      <c r="E113" s="279">
        <v>194.08333333333334</v>
      </c>
      <c r="F113" s="279">
        <v>192.76666666666668</v>
      </c>
      <c r="G113" s="279">
        <v>190.48333333333335</v>
      </c>
      <c r="H113" s="279">
        <v>197.68333333333334</v>
      </c>
      <c r="I113" s="279">
        <v>199.96666666666664</v>
      </c>
      <c r="J113" s="279">
        <v>201.28333333333333</v>
      </c>
      <c r="K113" s="277">
        <v>198.65</v>
      </c>
      <c r="L113" s="277">
        <v>195.05</v>
      </c>
      <c r="M113" s="277">
        <v>192.87262000000001</v>
      </c>
    </row>
    <row r="114" spans="1:13">
      <c r="A114" s="301">
        <v>105</v>
      </c>
      <c r="B114" s="277" t="s">
        <v>117</v>
      </c>
      <c r="C114" s="277">
        <v>215.8</v>
      </c>
      <c r="D114" s="279">
        <v>215.03333333333333</v>
      </c>
      <c r="E114" s="279">
        <v>213.06666666666666</v>
      </c>
      <c r="F114" s="279">
        <v>210.33333333333334</v>
      </c>
      <c r="G114" s="279">
        <v>208.36666666666667</v>
      </c>
      <c r="H114" s="279">
        <v>217.76666666666665</v>
      </c>
      <c r="I114" s="279">
        <v>219.73333333333329</v>
      </c>
      <c r="J114" s="279">
        <v>222.46666666666664</v>
      </c>
      <c r="K114" s="277">
        <v>217</v>
      </c>
      <c r="L114" s="277">
        <v>212.3</v>
      </c>
      <c r="M114" s="277">
        <v>91.613209999999995</v>
      </c>
    </row>
    <row r="115" spans="1:13">
      <c r="A115" s="301">
        <v>106</v>
      </c>
      <c r="B115" s="277" t="s">
        <v>258</v>
      </c>
      <c r="C115" s="277">
        <v>110.3</v>
      </c>
      <c r="D115" s="279">
        <v>110.96666666666665</v>
      </c>
      <c r="E115" s="279">
        <v>108.43333333333331</v>
      </c>
      <c r="F115" s="279">
        <v>106.56666666666665</v>
      </c>
      <c r="G115" s="279">
        <v>104.0333333333333</v>
      </c>
      <c r="H115" s="279">
        <v>112.83333333333331</v>
      </c>
      <c r="I115" s="279">
        <v>115.36666666666665</v>
      </c>
      <c r="J115" s="279">
        <v>117.23333333333332</v>
      </c>
      <c r="K115" s="277">
        <v>113.5</v>
      </c>
      <c r="L115" s="277">
        <v>109.1</v>
      </c>
      <c r="M115" s="277">
        <v>5.4138099999999998</v>
      </c>
    </row>
    <row r="116" spans="1:13">
      <c r="A116" s="301">
        <v>107</v>
      </c>
      <c r="B116" s="277" t="s">
        <v>259</v>
      </c>
      <c r="C116" s="277">
        <v>58.3</v>
      </c>
      <c r="D116" s="279">
        <v>58.116666666666667</v>
      </c>
      <c r="E116" s="279">
        <v>57.233333333333334</v>
      </c>
      <c r="F116" s="279">
        <v>56.166666666666664</v>
      </c>
      <c r="G116" s="279">
        <v>55.283333333333331</v>
      </c>
      <c r="H116" s="279">
        <v>59.183333333333337</v>
      </c>
      <c r="I116" s="279">
        <v>60.066666666666677</v>
      </c>
      <c r="J116" s="279">
        <v>61.13333333333334</v>
      </c>
      <c r="K116" s="277">
        <v>59</v>
      </c>
      <c r="L116" s="277">
        <v>57.05</v>
      </c>
      <c r="M116" s="277">
        <v>16.238759999999999</v>
      </c>
    </row>
    <row r="117" spans="1:13">
      <c r="A117" s="301">
        <v>108</v>
      </c>
      <c r="B117" s="277" t="s">
        <v>260</v>
      </c>
      <c r="C117" s="277">
        <v>78.849999999999994</v>
      </c>
      <c r="D117" s="279">
        <v>78.733333333333334</v>
      </c>
      <c r="E117" s="279">
        <v>78.116666666666674</v>
      </c>
      <c r="F117" s="279">
        <v>77.38333333333334</v>
      </c>
      <c r="G117" s="279">
        <v>76.76666666666668</v>
      </c>
      <c r="H117" s="279">
        <v>79.466666666666669</v>
      </c>
      <c r="I117" s="279">
        <v>80.083333333333314</v>
      </c>
      <c r="J117" s="279">
        <v>80.816666666666663</v>
      </c>
      <c r="K117" s="277">
        <v>79.349999999999994</v>
      </c>
      <c r="L117" s="277">
        <v>78</v>
      </c>
      <c r="M117" s="277">
        <v>9.9862800000000007</v>
      </c>
    </row>
    <row r="118" spans="1:13">
      <c r="A118" s="301">
        <v>109</v>
      </c>
      <c r="B118" s="277" t="s">
        <v>127</v>
      </c>
      <c r="C118" s="277">
        <v>93.4</v>
      </c>
      <c r="D118" s="279">
        <v>93.766666666666666</v>
      </c>
      <c r="E118" s="279">
        <v>92.283333333333331</v>
      </c>
      <c r="F118" s="279">
        <v>91.166666666666671</v>
      </c>
      <c r="G118" s="279">
        <v>89.683333333333337</v>
      </c>
      <c r="H118" s="279">
        <v>94.883333333333326</v>
      </c>
      <c r="I118" s="279">
        <v>96.366666666666646</v>
      </c>
      <c r="J118" s="279">
        <v>97.48333333333332</v>
      </c>
      <c r="K118" s="277">
        <v>95.25</v>
      </c>
      <c r="L118" s="277">
        <v>92.65</v>
      </c>
      <c r="M118" s="277">
        <v>245.85686999999999</v>
      </c>
    </row>
    <row r="119" spans="1:13">
      <c r="A119" s="301">
        <v>110</v>
      </c>
      <c r="B119" s="277" t="s">
        <v>122</v>
      </c>
      <c r="C119" s="277">
        <v>401.1</v>
      </c>
      <c r="D119" s="279">
        <v>401.76666666666665</v>
      </c>
      <c r="E119" s="279">
        <v>397.5333333333333</v>
      </c>
      <c r="F119" s="279">
        <v>393.96666666666664</v>
      </c>
      <c r="G119" s="279">
        <v>389.73333333333329</v>
      </c>
      <c r="H119" s="279">
        <v>405.33333333333331</v>
      </c>
      <c r="I119" s="279">
        <v>409.56666666666666</v>
      </c>
      <c r="J119" s="279">
        <v>413.13333333333333</v>
      </c>
      <c r="K119" s="277">
        <v>406</v>
      </c>
      <c r="L119" s="277">
        <v>398.2</v>
      </c>
      <c r="M119" s="277">
        <v>23.536999999999999</v>
      </c>
    </row>
    <row r="120" spans="1:13">
      <c r="A120" s="301">
        <v>111</v>
      </c>
      <c r="B120" s="277" t="s">
        <v>124</v>
      </c>
      <c r="C120" s="277">
        <v>526.95000000000005</v>
      </c>
      <c r="D120" s="279">
        <v>522.44999999999993</v>
      </c>
      <c r="E120" s="279">
        <v>515.89999999999986</v>
      </c>
      <c r="F120" s="279">
        <v>504.84999999999991</v>
      </c>
      <c r="G120" s="279">
        <v>498.29999999999984</v>
      </c>
      <c r="H120" s="279">
        <v>533.49999999999989</v>
      </c>
      <c r="I120" s="279">
        <v>540.04999999999984</v>
      </c>
      <c r="J120" s="279">
        <v>551.09999999999991</v>
      </c>
      <c r="K120" s="277">
        <v>529</v>
      </c>
      <c r="L120" s="277">
        <v>511.4</v>
      </c>
      <c r="M120" s="277">
        <v>169.91547</v>
      </c>
    </row>
    <row r="121" spans="1:13">
      <c r="A121" s="301">
        <v>112</v>
      </c>
      <c r="B121" s="277" t="s">
        <v>261</v>
      </c>
      <c r="C121" s="277">
        <v>3129.65</v>
      </c>
      <c r="D121" s="279">
        <v>3139.6833333333329</v>
      </c>
      <c r="E121" s="279">
        <v>3094.016666666666</v>
      </c>
      <c r="F121" s="279">
        <v>3058.3833333333332</v>
      </c>
      <c r="G121" s="279">
        <v>3012.7166666666662</v>
      </c>
      <c r="H121" s="279">
        <v>3175.3166666666657</v>
      </c>
      <c r="I121" s="279">
        <v>3220.9833333333327</v>
      </c>
      <c r="J121" s="279">
        <v>3256.6166666666654</v>
      </c>
      <c r="K121" s="277">
        <v>3185.35</v>
      </c>
      <c r="L121" s="277">
        <v>3104.05</v>
      </c>
      <c r="M121" s="277">
        <v>3.5350899999999998</v>
      </c>
    </row>
    <row r="122" spans="1:13">
      <c r="A122" s="301">
        <v>113</v>
      </c>
      <c r="B122" s="277" t="s">
        <v>126</v>
      </c>
      <c r="C122" s="277">
        <v>962.85</v>
      </c>
      <c r="D122" s="279">
        <v>957.20000000000016</v>
      </c>
      <c r="E122" s="279">
        <v>946.85000000000036</v>
      </c>
      <c r="F122" s="279">
        <v>930.85000000000025</v>
      </c>
      <c r="G122" s="279">
        <v>920.50000000000045</v>
      </c>
      <c r="H122" s="279">
        <v>973.20000000000027</v>
      </c>
      <c r="I122" s="279">
        <v>983.55</v>
      </c>
      <c r="J122" s="279">
        <v>999.55000000000018</v>
      </c>
      <c r="K122" s="277">
        <v>967.55</v>
      </c>
      <c r="L122" s="277">
        <v>941.2</v>
      </c>
      <c r="M122" s="277">
        <v>158.19466</v>
      </c>
    </row>
    <row r="123" spans="1:13">
      <c r="A123" s="301">
        <v>114</v>
      </c>
      <c r="B123" s="277" t="s">
        <v>123</v>
      </c>
      <c r="C123" s="277">
        <v>914.3</v>
      </c>
      <c r="D123" s="279">
        <v>906.91666666666663</v>
      </c>
      <c r="E123" s="279">
        <v>894.13333333333321</v>
      </c>
      <c r="F123" s="279">
        <v>873.96666666666658</v>
      </c>
      <c r="G123" s="279">
        <v>861.18333333333317</v>
      </c>
      <c r="H123" s="279">
        <v>927.08333333333326</v>
      </c>
      <c r="I123" s="279">
        <v>939.86666666666679</v>
      </c>
      <c r="J123" s="279">
        <v>960.0333333333333</v>
      </c>
      <c r="K123" s="277">
        <v>919.7</v>
      </c>
      <c r="L123" s="277">
        <v>886.75</v>
      </c>
      <c r="M123" s="277">
        <v>17.654129999999999</v>
      </c>
    </row>
    <row r="124" spans="1:13">
      <c r="A124" s="301">
        <v>115</v>
      </c>
      <c r="B124" s="277" t="s">
        <v>262</v>
      </c>
      <c r="C124" s="277">
        <v>1733.15</v>
      </c>
      <c r="D124" s="279">
        <v>1736.05</v>
      </c>
      <c r="E124" s="279">
        <v>1712.1</v>
      </c>
      <c r="F124" s="279">
        <v>1691.05</v>
      </c>
      <c r="G124" s="279">
        <v>1667.1</v>
      </c>
      <c r="H124" s="279">
        <v>1757.1</v>
      </c>
      <c r="I124" s="279">
        <v>1781.0500000000002</v>
      </c>
      <c r="J124" s="279">
        <v>1802.1</v>
      </c>
      <c r="K124" s="277">
        <v>1760</v>
      </c>
      <c r="L124" s="277">
        <v>1715</v>
      </c>
      <c r="M124" s="277">
        <v>1.15804</v>
      </c>
    </row>
    <row r="125" spans="1:13">
      <c r="A125" s="301">
        <v>116</v>
      </c>
      <c r="B125" s="277" t="s">
        <v>263</v>
      </c>
      <c r="C125" s="277">
        <v>45.1</v>
      </c>
      <c r="D125" s="279">
        <v>45.116666666666674</v>
      </c>
      <c r="E125" s="279">
        <v>44.783333333333346</v>
      </c>
      <c r="F125" s="279">
        <v>44.466666666666669</v>
      </c>
      <c r="G125" s="279">
        <v>44.13333333333334</v>
      </c>
      <c r="H125" s="279">
        <v>45.433333333333351</v>
      </c>
      <c r="I125" s="279">
        <v>45.76666666666668</v>
      </c>
      <c r="J125" s="279">
        <v>46.083333333333357</v>
      </c>
      <c r="K125" s="277">
        <v>45.45</v>
      </c>
      <c r="L125" s="277">
        <v>44.8</v>
      </c>
      <c r="M125" s="277">
        <v>3.9623200000000001</v>
      </c>
    </row>
    <row r="126" spans="1:13">
      <c r="A126" s="301">
        <v>117</v>
      </c>
      <c r="B126" s="277" t="s">
        <v>130</v>
      </c>
      <c r="C126" s="277">
        <v>214.9</v>
      </c>
      <c r="D126" s="279">
        <v>212.69999999999996</v>
      </c>
      <c r="E126" s="279">
        <v>209.64999999999992</v>
      </c>
      <c r="F126" s="279">
        <v>204.39999999999995</v>
      </c>
      <c r="G126" s="279">
        <v>201.34999999999991</v>
      </c>
      <c r="H126" s="279">
        <v>217.94999999999993</v>
      </c>
      <c r="I126" s="279">
        <v>220.99999999999994</v>
      </c>
      <c r="J126" s="279">
        <v>226.24999999999994</v>
      </c>
      <c r="K126" s="277">
        <v>215.75</v>
      </c>
      <c r="L126" s="277">
        <v>207.45</v>
      </c>
      <c r="M126" s="277">
        <v>97.851979999999998</v>
      </c>
    </row>
    <row r="127" spans="1:13">
      <c r="A127" s="301">
        <v>118</v>
      </c>
      <c r="B127" s="277" t="s">
        <v>129</v>
      </c>
      <c r="C127" s="277">
        <v>183.3</v>
      </c>
      <c r="D127" s="279">
        <v>180.86666666666667</v>
      </c>
      <c r="E127" s="279">
        <v>177.73333333333335</v>
      </c>
      <c r="F127" s="279">
        <v>172.16666666666669</v>
      </c>
      <c r="G127" s="279">
        <v>169.03333333333336</v>
      </c>
      <c r="H127" s="279">
        <v>186.43333333333334</v>
      </c>
      <c r="I127" s="279">
        <v>189.56666666666666</v>
      </c>
      <c r="J127" s="279">
        <v>195.13333333333333</v>
      </c>
      <c r="K127" s="277">
        <v>184</v>
      </c>
      <c r="L127" s="277">
        <v>175.3</v>
      </c>
      <c r="M127" s="277">
        <v>184.61777000000001</v>
      </c>
    </row>
    <row r="128" spans="1:13">
      <c r="A128" s="301">
        <v>119</v>
      </c>
      <c r="B128" s="277" t="s">
        <v>131</v>
      </c>
      <c r="C128" s="277">
        <v>1695.75</v>
      </c>
      <c r="D128" s="279">
        <v>1687.6666666666667</v>
      </c>
      <c r="E128" s="279">
        <v>1673.5833333333335</v>
      </c>
      <c r="F128" s="279">
        <v>1651.4166666666667</v>
      </c>
      <c r="G128" s="279">
        <v>1637.3333333333335</v>
      </c>
      <c r="H128" s="279">
        <v>1709.8333333333335</v>
      </c>
      <c r="I128" s="279">
        <v>1723.916666666667</v>
      </c>
      <c r="J128" s="279">
        <v>1746.0833333333335</v>
      </c>
      <c r="K128" s="277">
        <v>1701.75</v>
      </c>
      <c r="L128" s="277">
        <v>1665.5</v>
      </c>
      <c r="M128" s="277">
        <v>6.4399499999999996</v>
      </c>
    </row>
    <row r="129" spans="1:13">
      <c r="A129" s="301">
        <v>120</v>
      </c>
      <c r="B129" s="277" t="s">
        <v>264</v>
      </c>
      <c r="C129" s="277">
        <v>735</v>
      </c>
      <c r="D129" s="279">
        <v>736.55000000000007</v>
      </c>
      <c r="E129" s="279">
        <v>731.15000000000009</v>
      </c>
      <c r="F129" s="279">
        <v>727.30000000000007</v>
      </c>
      <c r="G129" s="279">
        <v>721.90000000000009</v>
      </c>
      <c r="H129" s="279">
        <v>740.40000000000009</v>
      </c>
      <c r="I129" s="279">
        <v>745.8</v>
      </c>
      <c r="J129" s="279">
        <v>749.65000000000009</v>
      </c>
      <c r="K129" s="277">
        <v>741.95</v>
      </c>
      <c r="L129" s="277">
        <v>732.7</v>
      </c>
      <c r="M129" s="277">
        <v>3.1709999999999998</v>
      </c>
    </row>
    <row r="130" spans="1:13">
      <c r="A130" s="301">
        <v>121</v>
      </c>
      <c r="B130" s="277" t="s">
        <v>133</v>
      </c>
      <c r="C130" s="277">
        <v>1384.05</v>
      </c>
      <c r="D130" s="279">
        <v>1368.4166666666667</v>
      </c>
      <c r="E130" s="279">
        <v>1335.0333333333335</v>
      </c>
      <c r="F130" s="279">
        <v>1286.0166666666669</v>
      </c>
      <c r="G130" s="279">
        <v>1252.6333333333337</v>
      </c>
      <c r="H130" s="279">
        <v>1417.4333333333334</v>
      </c>
      <c r="I130" s="279">
        <v>1450.8166666666666</v>
      </c>
      <c r="J130" s="279">
        <v>1499.8333333333333</v>
      </c>
      <c r="K130" s="277">
        <v>1401.8</v>
      </c>
      <c r="L130" s="277">
        <v>1319.4</v>
      </c>
      <c r="M130" s="277">
        <v>67.518919999999994</v>
      </c>
    </row>
    <row r="131" spans="1:13">
      <c r="A131" s="301">
        <v>122</v>
      </c>
      <c r="B131" s="277" t="s">
        <v>134</v>
      </c>
      <c r="C131" s="277">
        <v>60.65</v>
      </c>
      <c r="D131" s="279">
        <v>60.04999999999999</v>
      </c>
      <c r="E131" s="279">
        <v>59.299999999999983</v>
      </c>
      <c r="F131" s="279">
        <v>57.949999999999996</v>
      </c>
      <c r="G131" s="279">
        <v>57.199999999999989</v>
      </c>
      <c r="H131" s="279">
        <v>61.399999999999977</v>
      </c>
      <c r="I131" s="279">
        <v>62.149999999999991</v>
      </c>
      <c r="J131" s="279">
        <v>63.499999999999972</v>
      </c>
      <c r="K131" s="277">
        <v>60.8</v>
      </c>
      <c r="L131" s="277">
        <v>58.7</v>
      </c>
      <c r="M131" s="277">
        <v>107.35723</v>
      </c>
    </row>
    <row r="132" spans="1:13">
      <c r="A132" s="301">
        <v>123</v>
      </c>
      <c r="B132" s="277" t="s">
        <v>265</v>
      </c>
      <c r="C132" s="277">
        <v>1455.3</v>
      </c>
      <c r="D132" s="279">
        <v>1454.1000000000001</v>
      </c>
      <c r="E132" s="279">
        <v>1436.2000000000003</v>
      </c>
      <c r="F132" s="279">
        <v>1417.1000000000001</v>
      </c>
      <c r="G132" s="279">
        <v>1399.2000000000003</v>
      </c>
      <c r="H132" s="279">
        <v>1473.2000000000003</v>
      </c>
      <c r="I132" s="279">
        <v>1491.1000000000004</v>
      </c>
      <c r="J132" s="279">
        <v>1510.2000000000003</v>
      </c>
      <c r="K132" s="277">
        <v>1472</v>
      </c>
      <c r="L132" s="277">
        <v>1435</v>
      </c>
      <c r="M132" s="277">
        <v>0.92342000000000002</v>
      </c>
    </row>
    <row r="133" spans="1:13">
      <c r="A133" s="301">
        <v>124</v>
      </c>
      <c r="B133" s="277" t="s">
        <v>135</v>
      </c>
      <c r="C133" s="277">
        <v>268.55</v>
      </c>
      <c r="D133" s="279">
        <v>267.3</v>
      </c>
      <c r="E133" s="279">
        <v>264.60000000000002</v>
      </c>
      <c r="F133" s="279">
        <v>260.65000000000003</v>
      </c>
      <c r="G133" s="279">
        <v>257.95000000000005</v>
      </c>
      <c r="H133" s="279">
        <v>271.25</v>
      </c>
      <c r="I133" s="279">
        <v>273.94999999999993</v>
      </c>
      <c r="J133" s="279">
        <v>277.89999999999998</v>
      </c>
      <c r="K133" s="277">
        <v>270</v>
      </c>
      <c r="L133" s="277">
        <v>263.35000000000002</v>
      </c>
      <c r="M133" s="277">
        <v>28.973220000000001</v>
      </c>
    </row>
    <row r="134" spans="1:13">
      <c r="A134" s="301">
        <v>125</v>
      </c>
      <c r="B134" s="277" t="s">
        <v>266</v>
      </c>
      <c r="C134" s="277">
        <v>2415.6999999999998</v>
      </c>
      <c r="D134" s="279">
        <v>2423.5666666666666</v>
      </c>
      <c r="E134" s="279">
        <v>2377.1333333333332</v>
      </c>
      <c r="F134" s="279">
        <v>2338.5666666666666</v>
      </c>
      <c r="G134" s="279">
        <v>2292.1333333333332</v>
      </c>
      <c r="H134" s="279">
        <v>2462.1333333333332</v>
      </c>
      <c r="I134" s="279">
        <v>2508.5666666666666</v>
      </c>
      <c r="J134" s="279">
        <v>2547.1333333333332</v>
      </c>
      <c r="K134" s="277">
        <v>2470</v>
      </c>
      <c r="L134" s="277">
        <v>2385</v>
      </c>
      <c r="M134" s="277">
        <v>2.4894400000000001</v>
      </c>
    </row>
    <row r="135" spans="1:13">
      <c r="A135" s="301">
        <v>126</v>
      </c>
      <c r="B135" s="277" t="s">
        <v>136</v>
      </c>
      <c r="C135" s="277">
        <v>913.5</v>
      </c>
      <c r="D135" s="279">
        <v>909.83333333333337</v>
      </c>
      <c r="E135" s="279">
        <v>902.66666666666674</v>
      </c>
      <c r="F135" s="279">
        <v>891.83333333333337</v>
      </c>
      <c r="G135" s="279">
        <v>884.66666666666674</v>
      </c>
      <c r="H135" s="279">
        <v>920.66666666666674</v>
      </c>
      <c r="I135" s="279">
        <v>927.83333333333348</v>
      </c>
      <c r="J135" s="279">
        <v>938.66666666666674</v>
      </c>
      <c r="K135" s="277">
        <v>917</v>
      </c>
      <c r="L135" s="277">
        <v>899</v>
      </c>
      <c r="M135" s="277">
        <v>37.937710000000003</v>
      </c>
    </row>
    <row r="136" spans="1:13">
      <c r="A136" s="301">
        <v>127</v>
      </c>
      <c r="B136" s="277" t="s">
        <v>137</v>
      </c>
      <c r="C136" s="277">
        <v>841.2</v>
      </c>
      <c r="D136" s="279">
        <v>844.88333333333333</v>
      </c>
      <c r="E136" s="279">
        <v>835.31666666666661</v>
      </c>
      <c r="F136" s="279">
        <v>829.43333333333328</v>
      </c>
      <c r="G136" s="279">
        <v>819.86666666666656</v>
      </c>
      <c r="H136" s="279">
        <v>850.76666666666665</v>
      </c>
      <c r="I136" s="279">
        <v>860.33333333333348</v>
      </c>
      <c r="J136" s="279">
        <v>866.2166666666667</v>
      </c>
      <c r="K136" s="277">
        <v>854.45</v>
      </c>
      <c r="L136" s="277">
        <v>839</v>
      </c>
      <c r="M136" s="277">
        <v>12.32321</v>
      </c>
    </row>
    <row r="137" spans="1:13">
      <c r="A137" s="301">
        <v>128</v>
      </c>
      <c r="B137" s="277" t="s">
        <v>148</v>
      </c>
      <c r="C137" s="277">
        <v>62204.9</v>
      </c>
      <c r="D137" s="279">
        <v>62403.633333333331</v>
      </c>
      <c r="E137" s="279">
        <v>61807.266666666663</v>
      </c>
      <c r="F137" s="279">
        <v>61409.633333333331</v>
      </c>
      <c r="G137" s="279">
        <v>60813.266666666663</v>
      </c>
      <c r="H137" s="279">
        <v>62801.266666666663</v>
      </c>
      <c r="I137" s="279">
        <v>63397.633333333331</v>
      </c>
      <c r="J137" s="279">
        <v>63795.266666666663</v>
      </c>
      <c r="K137" s="277">
        <v>63000</v>
      </c>
      <c r="L137" s="277">
        <v>62006</v>
      </c>
      <c r="M137" s="277">
        <v>0.14266999999999999</v>
      </c>
    </row>
    <row r="138" spans="1:13">
      <c r="A138" s="301">
        <v>129</v>
      </c>
      <c r="B138" s="277" t="s">
        <v>145</v>
      </c>
      <c r="C138" s="277">
        <v>999.5</v>
      </c>
      <c r="D138" s="279">
        <v>999.75</v>
      </c>
      <c r="E138" s="279">
        <v>990.6</v>
      </c>
      <c r="F138" s="279">
        <v>981.7</v>
      </c>
      <c r="G138" s="279">
        <v>972.55000000000007</v>
      </c>
      <c r="H138" s="279">
        <v>1008.65</v>
      </c>
      <c r="I138" s="279">
        <v>1017.8000000000001</v>
      </c>
      <c r="J138" s="279">
        <v>1026.6999999999998</v>
      </c>
      <c r="K138" s="277">
        <v>1008.9</v>
      </c>
      <c r="L138" s="277">
        <v>990.85</v>
      </c>
      <c r="M138" s="277">
        <v>5.6362800000000002</v>
      </c>
    </row>
    <row r="139" spans="1:13">
      <c r="A139" s="301">
        <v>130</v>
      </c>
      <c r="B139" s="277" t="s">
        <v>139</v>
      </c>
      <c r="C139" s="277">
        <v>135.15</v>
      </c>
      <c r="D139" s="279">
        <v>133.33333333333334</v>
      </c>
      <c r="E139" s="279">
        <v>130.76666666666668</v>
      </c>
      <c r="F139" s="279">
        <v>126.38333333333333</v>
      </c>
      <c r="G139" s="279">
        <v>123.81666666666666</v>
      </c>
      <c r="H139" s="279">
        <v>137.7166666666667</v>
      </c>
      <c r="I139" s="279">
        <v>140.28333333333336</v>
      </c>
      <c r="J139" s="279">
        <v>144.66666666666671</v>
      </c>
      <c r="K139" s="277">
        <v>135.9</v>
      </c>
      <c r="L139" s="277">
        <v>128.94999999999999</v>
      </c>
      <c r="M139" s="277">
        <v>290.72134</v>
      </c>
    </row>
    <row r="140" spans="1:13">
      <c r="A140" s="301">
        <v>131</v>
      </c>
      <c r="B140" s="277" t="s">
        <v>138</v>
      </c>
      <c r="C140" s="277">
        <v>620.35</v>
      </c>
      <c r="D140" s="279">
        <v>611.63333333333333</v>
      </c>
      <c r="E140" s="279">
        <v>597.4666666666667</v>
      </c>
      <c r="F140" s="279">
        <v>574.58333333333337</v>
      </c>
      <c r="G140" s="279">
        <v>560.41666666666674</v>
      </c>
      <c r="H140" s="279">
        <v>634.51666666666665</v>
      </c>
      <c r="I140" s="279">
        <v>648.68333333333339</v>
      </c>
      <c r="J140" s="279">
        <v>671.56666666666661</v>
      </c>
      <c r="K140" s="277">
        <v>625.79999999999995</v>
      </c>
      <c r="L140" s="277">
        <v>588.75</v>
      </c>
      <c r="M140" s="277">
        <v>102.89451</v>
      </c>
    </row>
    <row r="141" spans="1:13">
      <c r="A141" s="301">
        <v>132</v>
      </c>
      <c r="B141" s="277" t="s">
        <v>140</v>
      </c>
      <c r="C141" s="277">
        <v>182.45</v>
      </c>
      <c r="D141" s="279">
        <v>182.63333333333333</v>
      </c>
      <c r="E141" s="279">
        <v>178.01666666666665</v>
      </c>
      <c r="F141" s="279">
        <v>173.58333333333331</v>
      </c>
      <c r="G141" s="279">
        <v>168.96666666666664</v>
      </c>
      <c r="H141" s="279">
        <v>187.06666666666666</v>
      </c>
      <c r="I141" s="279">
        <v>191.68333333333334</v>
      </c>
      <c r="J141" s="279">
        <v>196.11666666666667</v>
      </c>
      <c r="K141" s="277">
        <v>187.25</v>
      </c>
      <c r="L141" s="277">
        <v>178.2</v>
      </c>
      <c r="M141" s="277">
        <v>125.96011</v>
      </c>
    </row>
    <row r="142" spans="1:13">
      <c r="A142" s="301">
        <v>133</v>
      </c>
      <c r="B142" s="277" t="s">
        <v>267</v>
      </c>
      <c r="C142" s="277">
        <v>36.799999999999997</v>
      </c>
      <c r="D142" s="279">
        <v>36.65</v>
      </c>
      <c r="E142" s="279">
        <v>35.9</v>
      </c>
      <c r="F142" s="279">
        <v>35</v>
      </c>
      <c r="G142" s="279">
        <v>34.25</v>
      </c>
      <c r="H142" s="279">
        <v>37.549999999999997</v>
      </c>
      <c r="I142" s="279">
        <v>38.299999999999997</v>
      </c>
      <c r="J142" s="279">
        <v>39.199999999999996</v>
      </c>
      <c r="K142" s="277">
        <v>37.4</v>
      </c>
      <c r="L142" s="277">
        <v>35.75</v>
      </c>
      <c r="M142" s="277">
        <v>23.33822</v>
      </c>
    </row>
    <row r="143" spans="1:13">
      <c r="A143" s="301">
        <v>134</v>
      </c>
      <c r="B143" s="277" t="s">
        <v>141</v>
      </c>
      <c r="C143" s="277">
        <v>361.95</v>
      </c>
      <c r="D143" s="279">
        <v>361.95</v>
      </c>
      <c r="E143" s="279">
        <v>355</v>
      </c>
      <c r="F143" s="279">
        <v>348.05</v>
      </c>
      <c r="G143" s="279">
        <v>341.1</v>
      </c>
      <c r="H143" s="279">
        <v>368.9</v>
      </c>
      <c r="I143" s="279">
        <v>375.84999999999991</v>
      </c>
      <c r="J143" s="279">
        <v>382.79999999999995</v>
      </c>
      <c r="K143" s="277">
        <v>368.9</v>
      </c>
      <c r="L143" s="277">
        <v>355</v>
      </c>
      <c r="M143" s="277">
        <v>104.42312</v>
      </c>
    </row>
    <row r="144" spans="1:13">
      <c r="A144" s="301">
        <v>135</v>
      </c>
      <c r="B144" s="277" t="s">
        <v>142</v>
      </c>
      <c r="C144" s="277">
        <v>6282.8</v>
      </c>
      <c r="D144" s="279">
        <v>6211.4333333333343</v>
      </c>
      <c r="E144" s="279">
        <v>6102.5166666666682</v>
      </c>
      <c r="F144" s="279">
        <v>5922.2333333333336</v>
      </c>
      <c r="G144" s="279">
        <v>5813.3166666666675</v>
      </c>
      <c r="H144" s="279">
        <v>6391.716666666669</v>
      </c>
      <c r="I144" s="279">
        <v>6500.633333333335</v>
      </c>
      <c r="J144" s="279">
        <v>6680.9166666666697</v>
      </c>
      <c r="K144" s="277">
        <v>6320.35</v>
      </c>
      <c r="L144" s="277">
        <v>6031.15</v>
      </c>
      <c r="M144" s="277">
        <v>17.748660000000001</v>
      </c>
    </row>
    <row r="145" spans="1:13">
      <c r="A145" s="301">
        <v>136</v>
      </c>
      <c r="B145" s="277" t="s">
        <v>144</v>
      </c>
      <c r="C145" s="277">
        <v>567.70000000000005</v>
      </c>
      <c r="D145" s="279">
        <v>566.41666666666663</v>
      </c>
      <c r="E145" s="279">
        <v>557.63333333333321</v>
      </c>
      <c r="F145" s="279">
        <v>547.56666666666661</v>
      </c>
      <c r="G145" s="279">
        <v>538.78333333333319</v>
      </c>
      <c r="H145" s="279">
        <v>576.48333333333323</v>
      </c>
      <c r="I145" s="279">
        <v>585.26666666666677</v>
      </c>
      <c r="J145" s="279">
        <v>595.33333333333326</v>
      </c>
      <c r="K145" s="277">
        <v>575.20000000000005</v>
      </c>
      <c r="L145" s="277">
        <v>556.35</v>
      </c>
      <c r="M145" s="277">
        <v>13.854699999999999</v>
      </c>
    </row>
    <row r="146" spans="1:13">
      <c r="A146" s="301">
        <v>137</v>
      </c>
      <c r="B146" s="277" t="s">
        <v>146</v>
      </c>
      <c r="C146" s="277">
        <v>1052.05</v>
      </c>
      <c r="D146" s="279">
        <v>1050.25</v>
      </c>
      <c r="E146" s="279">
        <v>1036.0999999999999</v>
      </c>
      <c r="F146" s="279">
        <v>1020.1499999999999</v>
      </c>
      <c r="G146" s="279">
        <v>1005.9999999999998</v>
      </c>
      <c r="H146" s="279">
        <v>1066.2</v>
      </c>
      <c r="I146" s="279">
        <v>1080.3500000000001</v>
      </c>
      <c r="J146" s="279">
        <v>1096.3000000000002</v>
      </c>
      <c r="K146" s="277">
        <v>1064.4000000000001</v>
      </c>
      <c r="L146" s="277">
        <v>1034.3</v>
      </c>
      <c r="M146" s="277">
        <v>12.57174</v>
      </c>
    </row>
    <row r="147" spans="1:13">
      <c r="A147" s="301">
        <v>138</v>
      </c>
      <c r="B147" s="277" t="s">
        <v>147</v>
      </c>
      <c r="C147" s="277">
        <v>93.9</v>
      </c>
      <c r="D147" s="279">
        <v>93.850000000000009</v>
      </c>
      <c r="E147" s="279">
        <v>92.950000000000017</v>
      </c>
      <c r="F147" s="279">
        <v>92.000000000000014</v>
      </c>
      <c r="G147" s="279">
        <v>91.100000000000023</v>
      </c>
      <c r="H147" s="279">
        <v>94.800000000000011</v>
      </c>
      <c r="I147" s="279">
        <v>95.700000000000017</v>
      </c>
      <c r="J147" s="279">
        <v>96.65</v>
      </c>
      <c r="K147" s="277">
        <v>94.75</v>
      </c>
      <c r="L147" s="277">
        <v>92.9</v>
      </c>
      <c r="M147" s="277">
        <v>62.717419999999997</v>
      </c>
    </row>
    <row r="148" spans="1:13">
      <c r="A148" s="301">
        <v>139</v>
      </c>
      <c r="B148" s="277" t="s">
        <v>268</v>
      </c>
      <c r="C148" s="277">
        <v>1164.4000000000001</v>
      </c>
      <c r="D148" s="279">
        <v>1149.8833333333334</v>
      </c>
      <c r="E148" s="279">
        <v>1119.7666666666669</v>
      </c>
      <c r="F148" s="279">
        <v>1075.1333333333334</v>
      </c>
      <c r="G148" s="279">
        <v>1045.0166666666669</v>
      </c>
      <c r="H148" s="279">
        <v>1194.5166666666669</v>
      </c>
      <c r="I148" s="279">
        <v>1224.6333333333332</v>
      </c>
      <c r="J148" s="279">
        <v>1269.2666666666669</v>
      </c>
      <c r="K148" s="277">
        <v>1180</v>
      </c>
      <c r="L148" s="277">
        <v>1105.25</v>
      </c>
      <c r="M148" s="277">
        <v>18.951319999999999</v>
      </c>
    </row>
    <row r="149" spans="1:13">
      <c r="A149" s="301">
        <v>140</v>
      </c>
      <c r="B149" s="277" t="s">
        <v>149</v>
      </c>
      <c r="C149" s="277">
        <v>1334.45</v>
      </c>
      <c r="D149" s="279">
        <v>1351.2833333333333</v>
      </c>
      <c r="E149" s="279">
        <v>1296.8166666666666</v>
      </c>
      <c r="F149" s="279">
        <v>1259.1833333333334</v>
      </c>
      <c r="G149" s="279">
        <v>1204.7166666666667</v>
      </c>
      <c r="H149" s="279">
        <v>1388.9166666666665</v>
      </c>
      <c r="I149" s="279">
        <v>1443.3833333333332</v>
      </c>
      <c r="J149" s="279">
        <v>1481.0166666666664</v>
      </c>
      <c r="K149" s="277">
        <v>1405.75</v>
      </c>
      <c r="L149" s="277">
        <v>1313.65</v>
      </c>
      <c r="M149" s="277">
        <v>64.487260000000006</v>
      </c>
    </row>
    <row r="150" spans="1:13">
      <c r="A150" s="301">
        <v>141</v>
      </c>
      <c r="B150" s="277" t="s">
        <v>269</v>
      </c>
      <c r="C150" s="277">
        <v>718.2</v>
      </c>
      <c r="D150" s="279">
        <v>722.16666666666663</v>
      </c>
      <c r="E150" s="279">
        <v>706.33333333333326</v>
      </c>
      <c r="F150" s="279">
        <v>694.46666666666658</v>
      </c>
      <c r="G150" s="279">
        <v>678.63333333333321</v>
      </c>
      <c r="H150" s="279">
        <v>734.0333333333333</v>
      </c>
      <c r="I150" s="279">
        <v>749.86666666666656</v>
      </c>
      <c r="J150" s="279">
        <v>761.73333333333335</v>
      </c>
      <c r="K150" s="277">
        <v>738</v>
      </c>
      <c r="L150" s="277">
        <v>710.3</v>
      </c>
      <c r="M150" s="277">
        <v>2.8405499999999999</v>
      </c>
    </row>
    <row r="151" spans="1:13">
      <c r="A151" s="301">
        <v>142</v>
      </c>
      <c r="B151" s="277" t="s">
        <v>151</v>
      </c>
      <c r="C151" s="277">
        <v>24.1</v>
      </c>
      <c r="D151" s="279">
        <v>24.349999999999998</v>
      </c>
      <c r="E151" s="279">
        <v>23.799999999999997</v>
      </c>
      <c r="F151" s="279">
        <v>23.5</v>
      </c>
      <c r="G151" s="279">
        <v>22.95</v>
      </c>
      <c r="H151" s="279">
        <v>24.649999999999995</v>
      </c>
      <c r="I151" s="279">
        <v>25.2</v>
      </c>
      <c r="J151" s="279">
        <v>25.499999999999993</v>
      </c>
      <c r="K151" s="277">
        <v>24.9</v>
      </c>
      <c r="L151" s="277">
        <v>24.05</v>
      </c>
      <c r="M151" s="277">
        <v>105.07494</v>
      </c>
    </row>
    <row r="152" spans="1:13">
      <c r="A152" s="301">
        <v>143</v>
      </c>
      <c r="B152" s="277" t="s">
        <v>270</v>
      </c>
      <c r="C152" s="277">
        <v>20.25</v>
      </c>
      <c r="D152" s="279">
        <v>20.25</v>
      </c>
      <c r="E152" s="279">
        <v>20.149999999999999</v>
      </c>
      <c r="F152" s="279">
        <v>20.049999999999997</v>
      </c>
      <c r="G152" s="279">
        <v>19.949999999999996</v>
      </c>
      <c r="H152" s="279">
        <v>20.350000000000001</v>
      </c>
      <c r="I152" s="279">
        <v>20.450000000000003</v>
      </c>
      <c r="J152" s="279">
        <v>20.550000000000004</v>
      </c>
      <c r="K152" s="277">
        <v>20.350000000000001</v>
      </c>
      <c r="L152" s="277">
        <v>20.149999999999999</v>
      </c>
      <c r="M152" s="277">
        <v>19.06936</v>
      </c>
    </row>
    <row r="153" spans="1:13">
      <c r="A153" s="301">
        <v>144</v>
      </c>
      <c r="B153" s="277" t="s">
        <v>155</v>
      </c>
      <c r="C153" s="277">
        <v>85</v>
      </c>
      <c r="D153" s="279">
        <v>84.2</v>
      </c>
      <c r="E153" s="279">
        <v>83.100000000000009</v>
      </c>
      <c r="F153" s="279">
        <v>81.2</v>
      </c>
      <c r="G153" s="279">
        <v>80.100000000000009</v>
      </c>
      <c r="H153" s="279">
        <v>86.100000000000009</v>
      </c>
      <c r="I153" s="279">
        <v>87.2</v>
      </c>
      <c r="J153" s="279">
        <v>89.100000000000009</v>
      </c>
      <c r="K153" s="277">
        <v>85.3</v>
      </c>
      <c r="L153" s="277">
        <v>82.3</v>
      </c>
      <c r="M153" s="277">
        <v>78.736559999999997</v>
      </c>
    </row>
    <row r="154" spans="1:13">
      <c r="A154" s="301">
        <v>145</v>
      </c>
      <c r="B154" s="277" t="s">
        <v>156</v>
      </c>
      <c r="C154" s="277">
        <v>88.55</v>
      </c>
      <c r="D154" s="279">
        <v>88.083333333333329</v>
      </c>
      <c r="E154" s="279">
        <v>87.36666666666666</v>
      </c>
      <c r="F154" s="279">
        <v>86.183333333333337</v>
      </c>
      <c r="G154" s="279">
        <v>85.466666666666669</v>
      </c>
      <c r="H154" s="279">
        <v>89.266666666666652</v>
      </c>
      <c r="I154" s="279">
        <v>89.98333333333332</v>
      </c>
      <c r="J154" s="279">
        <v>91.166666666666643</v>
      </c>
      <c r="K154" s="277">
        <v>88.8</v>
      </c>
      <c r="L154" s="277">
        <v>86.9</v>
      </c>
      <c r="M154" s="277">
        <v>138.88284999999999</v>
      </c>
    </row>
    <row r="155" spans="1:13">
      <c r="A155" s="301">
        <v>146</v>
      </c>
      <c r="B155" s="277" t="s">
        <v>150</v>
      </c>
      <c r="C155" s="277">
        <v>33.65</v>
      </c>
      <c r="D155" s="279">
        <v>33.56666666666667</v>
      </c>
      <c r="E155" s="279">
        <v>33.283333333333339</v>
      </c>
      <c r="F155" s="279">
        <v>32.916666666666671</v>
      </c>
      <c r="G155" s="279">
        <v>32.63333333333334</v>
      </c>
      <c r="H155" s="279">
        <v>33.933333333333337</v>
      </c>
      <c r="I155" s="279">
        <v>34.216666666666669</v>
      </c>
      <c r="J155" s="279">
        <v>34.583333333333336</v>
      </c>
      <c r="K155" s="277">
        <v>33.85</v>
      </c>
      <c r="L155" s="277">
        <v>33.200000000000003</v>
      </c>
      <c r="M155" s="277">
        <v>96.557050000000004</v>
      </c>
    </row>
    <row r="156" spans="1:13">
      <c r="A156" s="301">
        <v>147</v>
      </c>
      <c r="B156" s="277" t="s">
        <v>153</v>
      </c>
      <c r="C156" s="277">
        <v>17095.400000000001</v>
      </c>
      <c r="D156" s="279">
        <v>17192.583333333332</v>
      </c>
      <c r="E156" s="279">
        <v>16910.516666666663</v>
      </c>
      <c r="F156" s="279">
        <v>16725.633333333331</v>
      </c>
      <c r="G156" s="279">
        <v>16443.566666666662</v>
      </c>
      <c r="H156" s="279">
        <v>17377.466666666664</v>
      </c>
      <c r="I156" s="279">
        <v>17659.533333333336</v>
      </c>
      <c r="J156" s="279">
        <v>17844.416666666664</v>
      </c>
      <c r="K156" s="277">
        <v>17474.650000000001</v>
      </c>
      <c r="L156" s="277">
        <v>17007.7</v>
      </c>
      <c r="M156" s="277">
        <v>1.58968</v>
      </c>
    </row>
    <row r="157" spans="1:13">
      <c r="A157" s="301">
        <v>148</v>
      </c>
      <c r="B157" s="277" t="s">
        <v>3162</v>
      </c>
      <c r="C157" s="277">
        <v>277.10000000000002</v>
      </c>
      <c r="D157" s="279">
        <v>279.08333333333331</v>
      </c>
      <c r="E157" s="279">
        <v>273.26666666666665</v>
      </c>
      <c r="F157" s="279">
        <v>269.43333333333334</v>
      </c>
      <c r="G157" s="279">
        <v>263.61666666666667</v>
      </c>
      <c r="H157" s="279">
        <v>282.91666666666663</v>
      </c>
      <c r="I157" s="279">
        <v>288.73333333333335</v>
      </c>
      <c r="J157" s="279">
        <v>292.56666666666661</v>
      </c>
      <c r="K157" s="277">
        <v>284.89999999999998</v>
      </c>
      <c r="L157" s="277">
        <v>275.25</v>
      </c>
      <c r="M157" s="277">
        <v>10.470610000000001</v>
      </c>
    </row>
    <row r="158" spans="1:13">
      <c r="A158" s="301">
        <v>149</v>
      </c>
      <c r="B158" s="277" t="s">
        <v>271</v>
      </c>
      <c r="C158" s="277">
        <v>372.1</v>
      </c>
      <c r="D158" s="279">
        <v>376.13333333333338</v>
      </c>
      <c r="E158" s="279">
        <v>365.06666666666678</v>
      </c>
      <c r="F158" s="279">
        <v>358.03333333333342</v>
      </c>
      <c r="G158" s="279">
        <v>346.96666666666681</v>
      </c>
      <c r="H158" s="279">
        <v>383.16666666666674</v>
      </c>
      <c r="I158" s="279">
        <v>394.23333333333335</v>
      </c>
      <c r="J158" s="279">
        <v>401.26666666666671</v>
      </c>
      <c r="K158" s="277">
        <v>387.2</v>
      </c>
      <c r="L158" s="277">
        <v>369.1</v>
      </c>
      <c r="M158" s="277">
        <v>3.3416399999999999</v>
      </c>
    </row>
    <row r="159" spans="1:13">
      <c r="A159" s="301">
        <v>150</v>
      </c>
      <c r="B159" s="277" t="s">
        <v>158</v>
      </c>
      <c r="C159" s="277">
        <v>79.900000000000006</v>
      </c>
      <c r="D159" s="279">
        <v>80.149999999999991</v>
      </c>
      <c r="E159" s="279">
        <v>79.049999999999983</v>
      </c>
      <c r="F159" s="279">
        <v>78.199999999999989</v>
      </c>
      <c r="G159" s="279">
        <v>77.09999999999998</v>
      </c>
      <c r="H159" s="279">
        <v>80.999999999999986</v>
      </c>
      <c r="I159" s="279">
        <v>82.09999999999998</v>
      </c>
      <c r="J159" s="279">
        <v>82.949999999999989</v>
      </c>
      <c r="K159" s="277">
        <v>81.25</v>
      </c>
      <c r="L159" s="277">
        <v>79.3</v>
      </c>
      <c r="M159" s="277">
        <v>106.18186</v>
      </c>
    </row>
    <row r="160" spans="1:13">
      <c r="A160" s="301">
        <v>151</v>
      </c>
      <c r="B160" s="277" t="s">
        <v>157</v>
      </c>
      <c r="C160" s="277">
        <v>97</v>
      </c>
      <c r="D160" s="279">
        <v>97.716666666666654</v>
      </c>
      <c r="E160" s="279">
        <v>96.033333333333303</v>
      </c>
      <c r="F160" s="279">
        <v>95.066666666666649</v>
      </c>
      <c r="G160" s="279">
        <v>93.383333333333297</v>
      </c>
      <c r="H160" s="279">
        <v>98.683333333333309</v>
      </c>
      <c r="I160" s="279">
        <v>100.36666666666667</v>
      </c>
      <c r="J160" s="279">
        <v>101.33333333333331</v>
      </c>
      <c r="K160" s="277">
        <v>99.4</v>
      </c>
      <c r="L160" s="277">
        <v>96.75</v>
      </c>
      <c r="M160" s="277">
        <v>4.8781100000000004</v>
      </c>
    </row>
    <row r="161" spans="1:13">
      <c r="A161" s="301">
        <v>152</v>
      </c>
      <c r="B161" s="277" t="s">
        <v>272</v>
      </c>
      <c r="C161" s="277">
        <v>3019.55</v>
      </c>
      <c r="D161" s="279">
        <v>3019.1166666666668</v>
      </c>
      <c r="E161" s="279">
        <v>2983.2833333333338</v>
      </c>
      <c r="F161" s="279">
        <v>2947.0166666666669</v>
      </c>
      <c r="G161" s="279">
        <v>2911.1833333333338</v>
      </c>
      <c r="H161" s="279">
        <v>3055.3833333333337</v>
      </c>
      <c r="I161" s="279">
        <v>3091.2166666666667</v>
      </c>
      <c r="J161" s="279">
        <v>3127.4833333333336</v>
      </c>
      <c r="K161" s="277">
        <v>3054.95</v>
      </c>
      <c r="L161" s="277">
        <v>2982.85</v>
      </c>
      <c r="M161" s="277">
        <v>0.30327999999999999</v>
      </c>
    </row>
    <row r="162" spans="1:13">
      <c r="A162" s="301">
        <v>153</v>
      </c>
      <c r="B162" s="277" t="s">
        <v>273</v>
      </c>
      <c r="C162" s="277">
        <v>1759.55</v>
      </c>
      <c r="D162" s="279">
        <v>1763.6833333333334</v>
      </c>
      <c r="E162" s="279">
        <v>1748.3666666666668</v>
      </c>
      <c r="F162" s="279">
        <v>1737.1833333333334</v>
      </c>
      <c r="G162" s="279">
        <v>1721.8666666666668</v>
      </c>
      <c r="H162" s="279">
        <v>1774.8666666666668</v>
      </c>
      <c r="I162" s="279">
        <v>1790.1833333333334</v>
      </c>
      <c r="J162" s="279">
        <v>1801.3666666666668</v>
      </c>
      <c r="K162" s="277">
        <v>1779</v>
      </c>
      <c r="L162" s="277">
        <v>1752.5</v>
      </c>
      <c r="M162" s="277">
        <v>0.73177999999999999</v>
      </c>
    </row>
    <row r="163" spans="1:13">
      <c r="A163" s="301">
        <v>154</v>
      </c>
      <c r="B163" s="277" t="s">
        <v>274</v>
      </c>
      <c r="C163" s="277">
        <v>212.25</v>
      </c>
      <c r="D163" s="279">
        <v>213.88333333333333</v>
      </c>
      <c r="E163" s="279">
        <v>208.86666666666665</v>
      </c>
      <c r="F163" s="279">
        <v>205.48333333333332</v>
      </c>
      <c r="G163" s="279">
        <v>200.46666666666664</v>
      </c>
      <c r="H163" s="279">
        <v>217.26666666666665</v>
      </c>
      <c r="I163" s="279">
        <v>222.2833333333333</v>
      </c>
      <c r="J163" s="279">
        <v>225.66666666666666</v>
      </c>
      <c r="K163" s="277">
        <v>218.9</v>
      </c>
      <c r="L163" s="277">
        <v>210.5</v>
      </c>
      <c r="M163" s="277">
        <v>3.42821</v>
      </c>
    </row>
    <row r="164" spans="1:13">
      <c r="A164" s="301">
        <v>155</v>
      </c>
      <c r="B164" s="277" t="s">
        <v>159</v>
      </c>
      <c r="C164" s="277">
        <v>19245.900000000001</v>
      </c>
      <c r="D164" s="279">
        <v>19215.366666666669</v>
      </c>
      <c r="E164" s="279">
        <v>19080.733333333337</v>
      </c>
      <c r="F164" s="279">
        <v>18915.566666666669</v>
      </c>
      <c r="G164" s="279">
        <v>18780.933333333338</v>
      </c>
      <c r="H164" s="279">
        <v>19380.533333333336</v>
      </c>
      <c r="I164" s="279">
        <v>19515.166666666668</v>
      </c>
      <c r="J164" s="279">
        <v>19680.333333333336</v>
      </c>
      <c r="K164" s="277">
        <v>19350</v>
      </c>
      <c r="L164" s="277">
        <v>19050.2</v>
      </c>
      <c r="M164" s="277">
        <v>0.14188000000000001</v>
      </c>
    </row>
    <row r="165" spans="1:13">
      <c r="A165" s="301">
        <v>156</v>
      </c>
      <c r="B165" s="277" t="s">
        <v>161</v>
      </c>
      <c r="C165" s="277">
        <v>234.5</v>
      </c>
      <c r="D165" s="279">
        <v>235.11666666666667</v>
      </c>
      <c r="E165" s="279">
        <v>229.43333333333334</v>
      </c>
      <c r="F165" s="279">
        <v>224.36666666666667</v>
      </c>
      <c r="G165" s="279">
        <v>218.68333333333334</v>
      </c>
      <c r="H165" s="279">
        <v>240.18333333333334</v>
      </c>
      <c r="I165" s="279">
        <v>245.86666666666667</v>
      </c>
      <c r="J165" s="279">
        <v>250.93333333333334</v>
      </c>
      <c r="K165" s="277">
        <v>240.8</v>
      </c>
      <c r="L165" s="277">
        <v>230.05</v>
      </c>
      <c r="M165" s="277">
        <v>44.641930000000002</v>
      </c>
    </row>
    <row r="166" spans="1:13">
      <c r="A166" s="301">
        <v>157</v>
      </c>
      <c r="B166" s="277" t="s">
        <v>275</v>
      </c>
      <c r="C166" s="277">
        <v>4314.75</v>
      </c>
      <c r="D166" s="279">
        <v>4355.25</v>
      </c>
      <c r="E166" s="279">
        <v>4260.5</v>
      </c>
      <c r="F166" s="279">
        <v>4206.25</v>
      </c>
      <c r="G166" s="279">
        <v>4111.5</v>
      </c>
      <c r="H166" s="279">
        <v>4409.5</v>
      </c>
      <c r="I166" s="279">
        <v>4504.25</v>
      </c>
      <c r="J166" s="279">
        <v>4558.5</v>
      </c>
      <c r="K166" s="277">
        <v>4450</v>
      </c>
      <c r="L166" s="277">
        <v>4301</v>
      </c>
      <c r="M166" s="277">
        <v>0.96745999999999999</v>
      </c>
    </row>
    <row r="167" spans="1:13">
      <c r="A167" s="301">
        <v>158</v>
      </c>
      <c r="B167" s="277" t="s">
        <v>163</v>
      </c>
      <c r="C167" s="277">
        <v>1353.8</v>
      </c>
      <c r="D167" s="279">
        <v>1354.3166666666666</v>
      </c>
      <c r="E167" s="279">
        <v>1341.4833333333331</v>
      </c>
      <c r="F167" s="279">
        <v>1329.1666666666665</v>
      </c>
      <c r="G167" s="279">
        <v>1316.333333333333</v>
      </c>
      <c r="H167" s="279">
        <v>1366.6333333333332</v>
      </c>
      <c r="I167" s="279">
        <v>1379.4666666666667</v>
      </c>
      <c r="J167" s="279">
        <v>1391.7833333333333</v>
      </c>
      <c r="K167" s="277">
        <v>1367.15</v>
      </c>
      <c r="L167" s="277">
        <v>1342</v>
      </c>
      <c r="M167" s="277">
        <v>12.89612</v>
      </c>
    </row>
    <row r="168" spans="1:13">
      <c r="A168" s="301">
        <v>159</v>
      </c>
      <c r="B168" s="277" t="s">
        <v>160</v>
      </c>
      <c r="C168" s="277">
        <v>1469.15</v>
      </c>
      <c r="D168" s="279">
        <v>1476.6833333333334</v>
      </c>
      <c r="E168" s="279">
        <v>1450.4666666666667</v>
      </c>
      <c r="F168" s="279">
        <v>1431.7833333333333</v>
      </c>
      <c r="G168" s="279">
        <v>1405.5666666666666</v>
      </c>
      <c r="H168" s="279">
        <v>1495.3666666666668</v>
      </c>
      <c r="I168" s="279">
        <v>1521.5833333333335</v>
      </c>
      <c r="J168" s="279">
        <v>1540.2666666666669</v>
      </c>
      <c r="K168" s="277">
        <v>1502.9</v>
      </c>
      <c r="L168" s="277">
        <v>1458</v>
      </c>
      <c r="M168" s="277">
        <v>14.496650000000001</v>
      </c>
    </row>
    <row r="169" spans="1:13">
      <c r="A169" s="301">
        <v>160</v>
      </c>
      <c r="B169" s="277" t="s">
        <v>162</v>
      </c>
      <c r="C169" s="277">
        <v>81.3</v>
      </c>
      <c r="D169" s="279">
        <v>81.316666666666663</v>
      </c>
      <c r="E169" s="279">
        <v>80.283333333333331</v>
      </c>
      <c r="F169" s="279">
        <v>79.266666666666666</v>
      </c>
      <c r="G169" s="279">
        <v>78.233333333333334</v>
      </c>
      <c r="H169" s="279">
        <v>82.333333333333329</v>
      </c>
      <c r="I169" s="279">
        <v>83.36666666666666</v>
      </c>
      <c r="J169" s="279">
        <v>84.383333333333326</v>
      </c>
      <c r="K169" s="277">
        <v>82.35</v>
      </c>
      <c r="L169" s="277">
        <v>80.3</v>
      </c>
      <c r="M169" s="277">
        <v>49.485199999999999</v>
      </c>
    </row>
    <row r="170" spans="1:13">
      <c r="A170" s="301">
        <v>161</v>
      </c>
      <c r="B170" s="277" t="s">
        <v>165</v>
      </c>
      <c r="C170" s="277">
        <v>181.9</v>
      </c>
      <c r="D170" s="279">
        <v>181.15</v>
      </c>
      <c r="E170" s="279">
        <v>179.45000000000002</v>
      </c>
      <c r="F170" s="279">
        <v>177</v>
      </c>
      <c r="G170" s="279">
        <v>175.3</v>
      </c>
      <c r="H170" s="279">
        <v>183.60000000000002</v>
      </c>
      <c r="I170" s="279">
        <v>185.3</v>
      </c>
      <c r="J170" s="279">
        <v>187.75000000000003</v>
      </c>
      <c r="K170" s="277">
        <v>182.85</v>
      </c>
      <c r="L170" s="277">
        <v>178.7</v>
      </c>
      <c r="M170" s="277">
        <v>66.902339999999995</v>
      </c>
    </row>
    <row r="171" spans="1:13">
      <c r="A171" s="301">
        <v>162</v>
      </c>
      <c r="B171" s="277" t="s">
        <v>276</v>
      </c>
      <c r="C171" s="277">
        <v>193.3</v>
      </c>
      <c r="D171" s="279">
        <v>187.98333333333335</v>
      </c>
      <c r="E171" s="279">
        <v>178.6166666666667</v>
      </c>
      <c r="F171" s="279">
        <v>163.93333333333337</v>
      </c>
      <c r="G171" s="279">
        <v>154.56666666666672</v>
      </c>
      <c r="H171" s="279">
        <v>202.66666666666669</v>
      </c>
      <c r="I171" s="279">
        <v>212.03333333333336</v>
      </c>
      <c r="J171" s="279">
        <v>226.71666666666667</v>
      </c>
      <c r="K171" s="277">
        <v>197.35</v>
      </c>
      <c r="L171" s="277">
        <v>173.3</v>
      </c>
      <c r="M171" s="277">
        <v>34.577129999999997</v>
      </c>
    </row>
    <row r="172" spans="1:13">
      <c r="A172" s="301">
        <v>163</v>
      </c>
      <c r="B172" s="277" t="s">
        <v>277</v>
      </c>
      <c r="C172" s="277">
        <v>10514.75</v>
      </c>
      <c r="D172" s="279">
        <v>10603.266666666666</v>
      </c>
      <c r="E172" s="279">
        <v>10386.483333333334</v>
      </c>
      <c r="F172" s="279">
        <v>10258.216666666667</v>
      </c>
      <c r="G172" s="279">
        <v>10041.433333333334</v>
      </c>
      <c r="H172" s="279">
        <v>10731.533333333333</v>
      </c>
      <c r="I172" s="279">
        <v>10948.316666666666</v>
      </c>
      <c r="J172" s="279">
        <v>11076.583333333332</v>
      </c>
      <c r="K172" s="277">
        <v>10820.05</v>
      </c>
      <c r="L172" s="277">
        <v>10475</v>
      </c>
      <c r="M172" s="277">
        <v>3.542E-2</v>
      </c>
    </row>
    <row r="173" spans="1:13">
      <c r="A173" s="301">
        <v>164</v>
      </c>
      <c r="B173" s="277" t="s">
        <v>164</v>
      </c>
      <c r="C173" s="277">
        <v>32.1</v>
      </c>
      <c r="D173" s="279">
        <v>32.166666666666664</v>
      </c>
      <c r="E173" s="279">
        <v>31.68333333333333</v>
      </c>
      <c r="F173" s="279">
        <v>31.266666666666666</v>
      </c>
      <c r="G173" s="279">
        <v>30.783333333333331</v>
      </c>
      <c r="H173" s="279">
        <v>32.583333333333329</v>
      </c>
      <c r="I173" s="279">
        <v>33.066666666666663</v>
      </c>
      <c r="J173" s="279">
        <v>33.483333333333327</v>
      </c>
      <c r="K173" s="277">
        <v>32.65</v>
      </c>
      <c r="L173" s="277">
        <v>31.75</v>
      </c>
      <c r="M173" s="277">
        <v>243.67644999999999</v>
      </c>
    </row>
    <row r="174" spans="1:13">
      <c r="A174" s="301">
        <v>165</v>
      </c>
      <c r="B174" s="277" t="s">
        <v>278</v>
      </c>
      <c r="C174" s="277">
        <v>347.45</v>
      </c>
      <c r="D174" s="279">
        <v>347.15000000000003</v>
      </c>
      <c r="E174" s="279">
        <v>339.30000000000007</v>
      </c>
      <c r="F174" s="279">
        <v>331.15000000000003</v>
      </c>
      <c r="G174" s="279">
        <v>323.30000000000007</v>
      </c>
      <c r="H174" s="279">
        <v>355.30000000000007</v>
      </c>
      <c r="I174" s="279">
        <v>363.15000000000009</v>
      </c>
      <c r="J174" s="279">
        <v>371.30000000000007</v>
      </c>
      <c r="K174" s="277">
        <v>355</v>
      </c>
      <c r="L174" s="277">
        <v>339</v>
      </c>
      <c r="M174" s="277">
        <v>1.87727</v>
      </c>
    </row>
    <row r="175" spans="1:13">
      <c r="A175" s="301">
        <v>166</v>
      </c>
      <c r="B175" s="277" t="s">
        <v>168</v>
      </c>
      <c r="C175" s="277">
        <v>181.9</v>
      </c>
      <c r="D175" s="279">
        <v>180.48333333333335</v>
      </c>
      <c r="E175" s="279">
        <v>177.6166666666667</v>
      </c>
      <c r="F175" s="279">
        <v>173.33333333333334</v>
      </c>
      <c r="G175" s="279">
        <v>170.4666666666667</v>
      </c>
      <c r="H175" s="279">
        <v>184.76666666666671</v>
      </c>
      <c r="I175" s="279">
        <v>187.63333333333338</v>
      </c>
      <c r="J175" s="279">
        <v>191.91666666666671</v>
      </c>
      <c r="K175" s="277">
        <v>183.35</v>
      </c>
      <c r="L175" s="277">
        <v>176.2</v>
      </c>
      <c r="M175" s="277">
        <v>158.01239000000001</v>
      </c>
    </row>
    <row r="176" spans="1:13">
      <c r="A176" s="301">
        <v>167</v>
      </c>
      <c r="B176" s="277" t="s">
        <v>169</v>
      </c>
      <c r="C176" s="277">
        <v>100.3</v>
      </c>
      <c r="D176" s="279">
        <v>100.83333333333333</v>
      </c>
      <c r="E176" s="279">
        <v>99.266666666666652</v>
      </c>
      <c r="F176" s="279">
        <v>98.23333333333332</v>
      </c>
      <c r="G176" s="279">
        <v>96.666666666666643</v>
      </c>
      <c r="H176" s="279">
        <v>101.86666666666666</v>
      </c>
      <c r="I176" s="279">
        <v>103.43333333333335</v>
      </c>
      <c r="J176" s="279">
        <v>104.46666666666667</v>
      </c>
      <c r="K176" s="277">
        <v>102.4</v>
      </c>
      <c r="L176" s="277">
        <v>99.8</v>
      </c>
      <c r="M176" s="277">
        <v>60.681660000000001</v>
      </c>
    </row>
    <row r="177" spans="1:13">
      <c r="A177" s="301">
        <v>168</v>
      </c>
      <c r="B177" s="277" t="s">
        <v>279</v>
      </c>
      <c r="C177" s="277">
        <v>463.15</v>
      </c>
      <c r="D177" s="279">
        <v>466.51666666666665</v>
      </c>
      <c r="E177" s="279">
        <v>457.88333333333333</v>
      </c>
      <c r="F177" s="279">
        <v>452.61666666666667</v>
      </c>
      <c r="G177" s="279">
        <v>443.98333333333335</v>
      </c>
      <c r="H177" s="279">
        <v>471.7833333333333</v>
      </c>
      <c r="I177" s="279">
        <v>480.41666666666663</v>
      </c>
      <c r="J177" s="279">
        <v>485.68333333333328</v>
      </c>
      <c r="K177" s="277">
        <v>475.15</v>
      </c>
      <c r="L177" s="277">
        <v>461.25</v>
      </c>
      <c r="M177" s="277">
        <v>1.0389900000000001</v>
      </c>
    </row>
    <row r="178" spans="1:13">
      <c r="A178" s="301">
        <v>169</v>
      </c>
      <c r="B178" s="277" t="s">
        <v>170</v>
      </c>
      <c r="C178" s="277">
        <v>2177.6999999999998</v>
      </c>
      <c r="D178" s="279">
        <v>2174.1166666666668</v>
      </c>
      <c r="E178" s="279">
        <v>2154.2333333333336</v>
      </c>
      <c r="F178" s="279">
        <v>2130.7666666666669</v>
      </c>
      <c r="G178" s="279">
        <v>2110.8833333333337</v>
      </c>
      <c r="H178" s="279">
        <v>2197.5833333333335</v>
      </c>
      <c r="I178" s="279">
        <v>2217.4666666666667</v>
      </c>
      <c r="J178" s="279">
        <v>2240.9333333333334</v>
      </c>
      <c r="K178" s="277">
        <v>2194</v>
      </c>
      <c r="L178" s="277">
        <v>2150.65</v>
      </c>
      <c r="M178" s="277">
        <v>254.35617999999999</v>
      </c>
    </row>
    <row r="179" spans="1:13">
      <c r="A179" s="301">
        <v>170</v>
      </c>
      <c r="B179" s="277" t="s">
        <v>280</v>
      </c>
      <c r="C179" s="277">
        <v>883.35</v>
      </c>
      <c r="D179" s="279">
        <v>878.5333333333333</v>
      </c>
      <c r="E179" s="279">
        <v>868.16666666666663</v>
      </c>
      <c r="F179" s="279">
        <v>852.98333333333335</v>
      </c>
      <c r="G179" s="279">
        <v>842.61666666666667</v>
      </c>
      <c r="H179" s="279">
        <v>893.71666666666658</v>
      </c>
      <c r="I179" s="279">
        <v>904.08333333333337</v>
      </c>
      <c r="J179" s="279">
        <v>919.26666666666654</v>
      </c>
      <c r="K179" s="277">
        <v>888.9</v>
      </c>
      <c r="L179" s="277">
        <v>863.35</v>
      </c>
      <c r="M179" s="277">
        <v>10.055429999999999</v>
      </c>
    </row>
    <row r="180" spans="1:13">
      <c r="A180" s="301">
        <v>171</v>
      </c>
      <c r="B180" s="277" t="s">
        <v>175</v>
      </c>
      <c r="C180" s="277">
        <v>3770.9</v>
      </c>
      <c r="D180" s="279">
        <v>3780.35</v>
      </c>
      <c r="E180" s="279">
        <v>3750.7</v>
      </c>
      <c r="F180" s="279">
        <v>3730.5</v>
      </c>
      <c r="G180" s="279">
        <v>3700.85</v>
      </c>
      <c r="H180" s="279">
        <v>3800.5499999999997</v>
      </c>
      <c r="I180" s="279">
        <v>3830.2000000000003</v>
      </c>
      <c r="J180" s="279">
        <v>3850.3999999999996</v>
      </c>
      <c r="K180" s="277">
        <v>3810</v>
      </c>
      <c r="L180" s="277">
        <v>3760.15</v>
      </c>
      <c r="M180" s="277">
        <v>0.83782999999999996</v>
      </c>
    </row>
    <row r="181" spans="1:13">
      <c r="A181" s="301">
        <v>172</v>
      </c>
      <c r="B181" s="277" t="s">
        <v>173</v>
      </c>
      <c r="C181" s="277">
        <v>21915.75</v>
      </c>
      <c r="D181" s="279">
        <v>21681.916666666668</v>
      </c>
      <c r="E181" s="279">
        <v>21343.833333333336</v>
      </c>
      <c r="F181" s="279">
        <v>20771.916666666668</v>
      </c>
      <c r="G181" s="279">
        <v>20433.833333333336</v>
      </c>
      <c r="H181" s="279">
        <v>22253.833333333336</v>
      </c>
      <c r="I181" s="279">
        <v>22591.916666666672</v>
      </c>
      <c r="J181" s="279">
        <v>23163.833333333336</v>
      </c>
      <c r="K181" s="277">
        <v>22020</v>
      </c>
      <c r="L181" s="277">
        <v>21110</v>
      </c>
      <c r="M181" s="277">
        <v>0.96901999999999999</v>
      </c>
    </row>
    <row r="182" spans="1:13">
      <c r="A182" s="301">
        <v>173</v>
      </c>
      <c r="B182" s="277" t="s">
        <v>176</v>
      </c>
      <c r="C182" s="277">
        <v>695.3</v>
      </c>
      <c r="D182" s="279">
        <v>688.20000000000016</v>
      </c>
      <c r="E182" s="279">
        <v>677.8000000000003</v>
      </c>
      <c r="F182" s="279">
        <v>660.30000000000018</v>
      </c>
      <c r="G182" s="279">
        <v>649.90000000000032</v>
      </c>
      <c r="H182" s="279">
        <v>705.70000000000027</v>
      </c>
      <c r="I182" s="279">
        <v>716.10000000000014</v>
      </c>
      <c r="J182" s="279">
        <v>733.60000000000025</v>
      </c>
      <c r="K182" s="277">
        <v>698.6</v>
      </c>
      <c r="L182" s="277">
        <v>670.7</v>
      </c>
      <c r="M182" s="277">
        <v>34.62594</v>
      </c>
    </row>
    <row r="183" spans="1:13">
      <c r="A183" s="301">
        <v>174</v>
      </c>
      <c r="B183" s="277" t="s">
        <v>174</v>
      </c>
      <c r="C183" s="277">
        <v>1142.8499999999999</v>
      </c>
      <c r="D183" s="279">
        <v>1137.5166666666667</v>
      </c>
      <c r="E183" s="279">
        <v>1128.1333333333332</v>
      </c>
      <c r="F183" s="279">
        <v>1113.4166666666665</v>
      </c>
      <c r="G183" s="279">
        <v>1104.0333333333331</v>
      </c>
      <c r="H183" s="279">
        <v>1152.2333333333333</v>
      </c>
      <c r="I183" s="279">
        <v>1161.616666666667</v>
      </c>
      <c r="J183" s="279">
        <v>1176.3333333333335</v>
      </c>
      <c r="K183" s="277">
        <v>1146.9000000000001</v>
      </c>
      <c r="L183" s="277">
        <v>1122.8</v>
      </c>
      <c r="M183" s="277">
        <v>3.9375399999999998</v>
      </c>
    </row>
    <row r="184" spans="1:13">
      <c r="A184" s="301">
        <v>175</v>
      </c>
      <c r="B184" s="277" t="s">
        <v>172</v>
      </c>
      <c r="C184" s="277">
        <v>189.45</v>
      </c>
      <c r="D184" s="279">
        <v>188.56666666666669</v>
      </c>
      <c r="E184" s="279">
        <v>186.63333333333338</v>
      </c>
      <c r="F184" s="279">
        <v>183.81666666666669</v>
      </c>
      <c r="G184" s="279">
        <v>181.88333333333338</v>
      </c>
      <c r="H184" s="279">
        <v>191.38333333333338</v>
      </c>
      <c r="I184" s="279">
        <v>193.31666666666672</v>
      </c>
      <c r="J184" s="279">
        <v>196.13333333333338</v>
      </c>
      <c r="K184" s="277">
        <v>190.5</v>
      </c>
      <c r="L184" s="277">
        <v>185.75</v>
      </c>
      <c r="M184" s="277">
        <v>514.90418</v>
      </c>
    </row>
    <row r="185" spans="1:13">
      <c r="A185" s="301">
        <v>176</v>
      </c>
      <c r="B185" s="277" t="s">
        <v>171</v>
      </c>
      <c r="C185" s="277">
        <v>35.549999999999997</v>
      </c>
      <c r="D185" s="279">
        <v>35.116666666666667</v>
      </c>
      <c r="E185" s="279">
        <v>34.533333333333331</v>
      </c>
      <c r="F185" s="279">
        <v>33.516666666666666</v>
      </c>
      <c r="G185" s="279">
        <v>32.93333333333333</v>
      </c>
      <c r="H185" s="279">
        <v>36.133333333333333</v>
      </c>
      <c r="I185" s="279">
        <v>36.716666666666661</v>
      </c>
      <c r="J185" s="279">
        <v>37.733333333333334</v>
      </c>
      <c r="K185" s="277">
        <v>35.700000000000003</v>
      </c>
      <c r="L185" s="277">
        <v>34.1</v>
      </c>
      <c r="M185" s="277">
        <v>297.52951999999999</v>
      </c>
    </row>
    <row r="186" spans="1:13">
      <c r="A186" s="301">
        <v>177</v>
      </c>
      <c r="B186" s="277" t="s">
        <v>281</v>
      </c>
      <c r="C186" s="277">
        <v>129.25</v>
      </c>
      <c r="D186" s="279">
        <v>129.66666666666666</v>
      </c>
      <c r="E186" s="279">
        <v>126.13333333333333</v>
      </c>
      <c r="F186" s="279">
        <v>123.01666666666667</v>
      </c>
      <c r="G186" s="279">
        <v>119.48333333333333</v>
      </c>
      <c r="H186" s="279">
        <v>132.7833333333333</v>
      </c>
      <c r="I186" s="279">
        <v>136.31666666666666</v>
      </c>
      <c r="J186" s="279">
        <v>139.43333333333331</v>
      </c>
      <c r="K186" s="277">
        <v>133.19999999999999</v>
      </c>
      <c r="L186" s="277">
        <v>126.55</v>
      </c>
      <c r="M186" s="277">
        <v>15.02835</v>
      </c>
    </row>
    <row r="187" spans="1:13">
      <c r="A187" s="301">
        <v>178</v>
      </c>
      <c r="B187" s="277" t="s">
        <v>178</v>
      </c>
      <c r="C187" s="277">
        <v>482.6</v>
      </c>
      <c r="D187" s="279">
        <v>479.86666666666662</v>
      </c>
      <c r="E187" s="279">
        <v>475.98333333333323</v>
      </c>
      <c r="F187" s="279">
        <v>469.36666666666662</v>
      </c>
      <c r="G187" s="279">
        <v>465.48333333333323</v>
      </c>
      <c r="H187" s="279">
        <v>486.48333333333323</v>
      </c>
      <c r="I187" s="279">
        <v>490.36666666666656</v>
      </c>
      <c r="J187" s="279">
        <v>496.98333333333323</v>
      </c>
      <c r="K187" s="277">
        <v>483.75</v>
      </c>
      <c r="L187" s="277">
        <v>473.25</v>
      </c>
      <c r="M187" s="277">
        <v>59.173099999999998</v>
      </c>
    </row>
    <row r="188" spans="1:13">
      <c r="A188" s="301">
        <v>179</v>
      </c>
      <c r="B188" s="277" t="s">
        <v>179</v>
      </c>
      <c r="C188" s="277">
        <v>388.55</v>
      </c>
      <c r="D188" s="279">
        <v>383.76666666666665</v>
      </c>
      <c r="E188" s="279">
        <v>376.7833333333333</v>
      </c>
      <c r="F188" s="279">
        <v>365.01666666666665</v>
      </c>
      <c r="G188" s="279">
        <v>358.0333333333333</v>
      </c>
      <c r="H188" s="279">
        <v>395.5333333333333</v>
      </c>
      <c r="I188" s="279">
        <v>402.51666666666665</v>
      </c>
      <c r="J188" s="279">
        <v>414.2833333333333</v>
      </c>
      <c r="K188" s="277">
        <v>390.75</v>
      </c>
      <c r="L188" s="277">
        <v>372</v>
      </c>
      <c r="M188" s="277">
        <v>27.719609999999999</v>
      </c>
    </row>
    <row r="189" spans="1:13">
      <c r="A189" s="301">
        <v>180</v>
      </c>
      <c r="B189" s="277" t="s">
        <v>282</v>
      </c>
      <c r="C189" s="277">
        <v>455.1</v>
      </c>
      <c r="D189" s="279">
        <v>455.40000000000003</v>
      </c>
      <c r="E189" s="279">
        <v>447.80000000000007</v>
      </c>
      <c r="F189" s="279">
        <v>440.50000000000006</v>
      </c>
      <c r="G189" s="279">
        <v>432.90000000000009</v>
      </c>
      <c r="H189" s="279">
        <v>462.70000000000005</v>
      </c>
      <c r="I189" s="279">
        <v>470.30000000000007</v>
      </c>
      <c r="J189" s="279">
        <v>477.6</v>
      </c>
      <c r="K189" s="277">
        <v>463</v>
      </c>
      <c r="L189" s="277">
        <v>448.1</v>
      </c>
      <c r="M189" s="277">
        <v>4.8258799999999997</v>
      </c>
    </row>
    <row r="190" spans="1:13">
      <c r="A190" s="301">
        <v>181</v>
      </c>
      <c r="B190" s="277" t="s">
        <v>192</v>
      </c>
      <c r="C190" s="277">
        <v>406.25</v>
      </c>
      <c r="D190" s="279">
        <v>403.55</v>
      </c>
      <c r="E190" s="279">
        <v>398.1</v>
      </c>
      <c r="F190" s="279">
        <v>389.95</v>
      </c>
      <c r="G190" s="279">
        <v>384.5</v>
      </c>
      <c r="H190" s="279">
        <v>411.70000000000005</v>
      </c>
      <c r="I190" s="279">
        <v>417.15</v>
      </c>
      <c r="J190" s="279">
        <v>425.30000000000007</v>
      </c>
      <c r="K190" s="277">
        <v>409</v>
      </c>
      <c r="L190" s="277">
        <v>395.4</v>
      </c>
      <c r="M190" s="277">
        <v>23.96715</v>
      </c>
    </row>
    <row r="191" spans="1:13">
      <c r="A191" s="301">
        <v>182</v>
      </c>
      <c r="B191" s="277" t="s">
        <v>187</v>
      </c>
      <c r="C191" s="277">
        <v>2309.75</v>
      </c>
      <c r="D191" s="279">
        <v>2281.5833333333335</v>
      </c>
      <c r="E191" s="279">
        <v>2243.166666666667</v>
      </c>
      <c r="F191" s="279">
        <v>2176.5833333333335</v>
      </c>
      <c r="G191" s="279">
        <v>2138.166666666667</v>
      </c>
      <c r="H191" s="279">
        <v>2348.166666666667</v>
      </c>
      <c r="I191" s="279">
        <v>2386.5833333333339</v>
      </c>
      <c r="J191" s="279">
        <v>2453.166666666667</v>
      </c>
      <c r="K191" s="277">
        <v>2320</v>
      </c>
      <c r="L191" s="277">
        <v>2215</v>
      </c>
      <c r="M191" s="277">
        <v>80.924580000000006</v>
      </c>
    </row>
    <row r="192" spans="1:13">
      <c r="A192" s="301">
        <v>183</v>
      </c>
      <c r="B192" s="277" t="s">
        <v>3465</v>
      </c>
      <c r="C192" s="277">
        <v>413.05</v>
      </c>
      <c r="D192" s="279">
        <v>412.81666666666666</v>
      </c>
      <c r="E192" s="279">
        <v>409.23333333333335</v>
      </c>
      <c r="F192" s="279">
        <v>405.41666666666669</v>
      </c>
      <c r="G192" s="279">
        <v>401.83333333333337</v>
      </c>
      <c r="H192" s="279">
        <v>416.63333333333333</v>
      </c>
      <c r="I192" s="279">
        <v>420.2166666666667</v>
      </c>
      <c r="J192" s="279">
        <v>424.0333333333333</v>
      </c>
      <c r="K192" s="277">
        <v>416.4</v>
      </c>
      <c r="L192" s="277">
        <v>409</v>
      </c>
      <c r="M192" s="277">
        <v>35.004240000000003</v>
      </c>
    </row>
    <row r="193" spans="1:13">
      <c r="A193" s="301">
        <v>184</v>
      </c>
      <c r="B193" s="277" t="s">
        <v>184</v>
      </c>
      <c r="C193" s="277">
        <v>38.799999999999997</v>
      </c>
      <c r="D193" s="279">
        <v>38.666666666666664</v>
      </c>
      <c r="E193" s="279">
        <v>37.983333333333327</v>
      </c>
      <c r="F193" s="279">
        <v>37.166666666666664</v>
      </c>
      <c r="G193" s="279">
        <v>36.483333333333327</v>
      </c>
      <c r="H193" s="279">
        <v>39.483333333333327</v>
      </c>
      <c r="I193" s="279">
        <v>40.166666666666664</v>
      </c>
      <c r="J193" s="279">
        <v>40.983333333333327</v>
      </c>
      <c r="K193" s="277">
        <v>39.35</v>
      </c>
      <c r="L193" s="277">
        <v>37.85</v>
      </c>
      <c r="M193" s="277">
        <v>86.779089999999997</v>
      </c>
    </row>
    <row r="194" spans="1:13">
      <c r="A194" s="301">
        <v>185</v>
      </c>
      <c r="B194" s="277" t="s">
        <v>183</v>
      </c>
      <c r="C194" s="277">
        <v>106.45</v>
      </c>
      <c r="D194" s="279">
        <v>105.21666666666665</v>
      </c>
      <c r="E194" s="279">
        <v>103.23333333333331</v>
      </c>
      <c r="F194" s="279">
        <v>100.01666666666665</v>
      </c>
      <c r="G194" s="279">
        <v>98.033333333333303</v>
      </c>
      <c r="H194" s="279">
        <v>108.43333333333331</v>
      </c>
      <c r="I194" s="279">
        <v>110.41666666666666</v>
      </c>
      <c r="J194" s="279">
        <v>113.63333333333331</v>
      </c>
      <c r="K194" s="277">
        <v>107.2</v>
      </c>
      <c r="L194" s="277">
        <v>102</v>
      </c>
      <c r="M194" s="277">
        <v>642.71555999999998</v>
      </c>
    </row>
    <row r="195" spans="1:13">
      <c r="A195" s="301">
        <v>186</v>
      </c>
      <c r="B195" s="277" t="s">
        <v>185</v>
      </c>
      <c r="C195" s="277">
        <v>49.15</v>
      </c>
      <c r="D195" s="279">
        <v>49.366666666666667</v>
      </c>
      <c r="E195" s="279">
        <v>48.333333333333336</v>
      </c>
      <c r="F195" s="279">
        <v>47.516666666666666</v>
      </c>
      <c r="G195" s="279">
        <v>46.483333333333334</v>
      </c>
      <c r="H195" s="279">
        <v>50.183333333333337</v>
      </c>
      <c r="I195" s="279">
        <v>51.216666666666669</v>
      </c>
      <c r="J195" s="279">
        <v>52.033333333333339</v>
      </c>
      <c r="K195" s="277">
        <v>50.4</v>
      </c>
      <c r="L195" s="277">
        <v>48.55</v>
      </c>
      <c r="M195" s="277">
        <v>199.72798</v>
      </c>
    </row>
    <row r="196" spans="1:13">
      <c r="A196" s="301">
        <v>187</v>
      </c>
      <c r="B196" s="277" t="s">
        <v>186</v>
      </c>
      <c r="C196" s="277">
        <v>358.5</v>
      </c>
      <c r="D196" s="279">
        <v>357.08333333333331</v>
      </c>
      <c r="E196" s="279">
        <v>354.16666666666663</v>
      </c>
      <c r="F196" s="279">
        <v>349.83333333333331</v>
      </c>
      <c r="G196" s="279">
        <v>346.91666666666663</v>
      </c>
      <c r="H196" s="279">
        <v>361.41666666666663</v>
      </c>
      <c r="I196" s="279">
        <v>364.33333333333326</v>
      </c>
      <c r="J196" s="279">
        <v>368.66666666666663</v>
      </c>
      <c r="K196" s="277">
        <v>360</v>
      </c>
      <c r="L196" s="277">
        <v>352.75</v>
      </c>
      <c r="M196" s="277">
        <v>106.40327000000001</v>
      </c>
    </row>
    <row r="197" spans="1:13">
      <c r="A197" s="301">
        <v>188</v>
      </c>
      <c r="B197" s="268" t="s">
        <v>188</v>
      </c>
      <c r="C197" s="268">
        <v>684.35</v>
      </c>
      <c r="D197" s="308">
        <v>684.69999999999993</v>
      </c>
      <c r="E197" s="308">
        <v>666.64999999999986</v>
      </c>
      <c r="F197" s="308">
        <v>648.94999999999993</v>
      </c>
      <c r="G197" s="308">
        <v>630.89999999999986</v>
      </c>
      <c r="H197" s="308">
        <v>702.39999999999986</v>
      </c>
      <c r="I197" s="308">
        <v>720.44999999999982</v>
      </c>
      <c r="J197" s="308">
        <v>738.14999999999986</v>
      </c>
      <c r="K197" s="268">
        <v>702.75</v>
      </c>
      <c r="L197" s="268">
        <v>667</v>
      </c>
      <c r="M197" s="268">
        <v>232.96517</v>
      </c>
    </row>
    <row r="198" spans="1:13">
      <c r="A198" s="301">
        <v>189</v>
      </c>
      <c r="B198" s="268" t="s">
        <v>283</v>
      </c>
      <c r="C198" s="268">
        <v>116.85</v>
      </c>
      <c r="D198" s="308">
        <v>117.35000000000001</v>
      </c>
      <c r="E198" s="308">
        <v>115.70000000000002</v>
      </c>
      <c r="F198" s="308">
        <v>114.55000000000001</v>
      </c>
      <c r="G198" s="308">
        <v>112.90000000000002</v>
      </c>
      <c r="H198" s="308">
        <v>118.50000000000001</v>
      </c>
      <c r="I198" s="308">
        <v>120.15000000000002</v>
      </c>
      <c r="J198" s="308">
        <v>121.30000000000001</v>
      </c>
      <c r="K198" s="268">
        <v>119</v>
      </c>
      <c r="L198" s="268">
        <v>116.2</v>
      </c>
      <c r="M198" s="268">
        <v>3.9731700000000001</v>
      </c>
    </row>
    <row r="199" spans="1:13">
      <c r="A199" s="301">
        <v>190</v>
      </c>
      <c r="B199" s="268" t="s">
        <v>167</v>
      </c>
      <c r="C199" s="268">
        <v>714.45</v>
      </c>
      <c r="D199" s="308">
        <v>706.19999999999993</v>
      </c>
      <c r="E199" s="308">
        <v>691.24999999999989</v>
      </c>
      <c r="F199" s="308">
        <v>668.05</v>
      </c>
      <c r="G199" s="308">
        <v>653.09999999999991</v>
      </c>
      <c r="H199" s="308">
        <v>729.39999999999986</v>
      </c>
      <c r="I199" s="308">
        <v>744.34999999999991</v>
      </c>
      <c r="J199" s="308">
        <v>767.54999999999984</v>
      </c>
      <c r="K199" s="268">
        <v>721.15</v>
      </c>
      <c r="L199" s="268">
        <v>683</v>
      </c>
      <c r="M199" s="268">
        <v>12.16229</v>
      </c>
    </row>
    <row r="200" spans="1:13">
      <c r="A200" s="301">
        <v>191</v>
      </c>
      <c r="B200" s="268" t="s">
        <v>189</v>
      </c>
      <c r="C200" s="268">
        <v>1052.7</v>
      </c>
      <c r="D200" s="308">
        <v>1045.3999999999999</v>
      </c>
      <c r="E200" s="308">
        <v>1035.8499999999997</v>
      </c>
      <c r="F200" s="308">
        <v>1018.9999999999998</v>
      </c>
      <c r="G200" s="308">
        <v>1009.4499999999996</v>
      </c>
      <c r="H200" s="308">
        <v>1062.2499999999998</v>
      </c>
      <c r="I200" s="308">
        <v>1071.8</v>
      </c>
      <c r="J200" s="308">
        <v>1088.6499999999999</v>
      </c>
      <c r="K200" s="268">
        <v>1054.95</v>
      </c>
      <c r="L200" s="268">
        <v>1028.55</v>
      </c>
      <c r="M200" s="268">
        <v>31.307860000000002</v>
      </c>
    </row>
    <row r="201" spans="1:13">
      <c r="A201" s="301">
        <v>192</v>
      </c>
      <c r="B201" s="268" t="s">
        <v>190</v>
      </c>
      <c r="C201" s="268">
        <v>2291.1999999999998</v>
      </c>
      <c r="D201" s="308">
        <v>2301.1166666666663</v>
      </c>
      <c r="E201" s="308">
        <v>2272.3833333333328</v>
      </c>
      <c r="F201" s="308">
        <v>2253.5666666666666</v>
      </c>
      <c r="G201" s="308">
        <v>2224.833333333333</v>
      </c>
      <c r="H201" s="308">
        <v>2319.9333333333325</v>
      </c>
      <c r="I201" s="308">
        <v>2348.6666666666661</v>
      </c>
      <c r="J201" s="308">
        <v>2367.4833333333322</v>
      </c>
      <c r="K201" s="268">
        <v>2329.85</v>
      </c>
      <c r="L201" s="268">
        <v>2282.3000000000002</v>
      </c>
      <c r="M201" s="268">
        <v>2.5349200000000001</v>
      </c>
    </row>
    <row r="202" spans="1:13">
      <c r="A202" s="301">
        <v>193</v>
      </c>
      <c r="B202" s="268" t="s">
        <v>191</v>
      </c>
      <c r="C202" s="268">
        <v>317.05</v>
      </c>
      <c r="D202" s="308">
        <v>317.23333333333335</v>
      </c>
      <c r="E202" s="308">
        <v>315.11666666666667</v>
      </c>
      <c r="F202" s="308">
        <v>313.18333333333334</v>
      </c>
      <c r="G202" s="308">
        <v>311.06666666666666</v>
      </c>
      <c r="H202" s="308">
        <v>319.16666666666669</v>
      </c>
      <c r="I202" s="308">
        <v>321.28333333333336</v>
      </c>
      <c r="J202" s="308">
        <v>323.2166666666667</v>
      </c>
      <c r="K202" s="268">
        <v>319.35000000000002</v>
      </c>
      <c r="L202" s="268">
        <v>315.3</v>
      </c>
      <c r="M202" s="268">
        <v>5.2514599999999998</v>
      </c>
    </row>
    <row r="203" spans="1:13">
      <c r="A203" s="301">
        <v>194</v>
      </c>
      <c r="B203" s="268" t="s">
        <v>197</v>
      </c>
      <c r="C203" s="268">
        <v>448.95</v>
      </c>
      <c r="D203" s="308">
        <v>447.4666666666667</v>
      </c>
      <c r="E203" s="308">
        <v>442.98333333333341</v>
      </c>
      <c r="F203" s="308">
        <v>437.01666666666671</v>
      </c>
      <c r="G203" s="308">
        <v>432.53333333333342</v>
      </c>
      <c r="H203" s="308">
        <v>453.43333333333339</v>
      </c>
      <c r="I203" s="308">
        <v>457.91666666666674</v>
      </c>
      <c r="J203" s="308">
        <v>463.88333333333338</v>
      </c>
      <c r="K203" s="268">
        <v>451.95</v>
      </c>
      <c r="L203" s="268">
        <v>441.5</v>
      </c>
      <c r="M203" s="268">
        <v>46.264240000000001</v>
      </c>
    </row>
    <row r="204" spans="1:13">
      <c r="A204" s="301">
        <v>195</v>
      </c>
      <c r="B204" s="268" t="s">
        <v>195</v>
      </c>
      <c r="C204" s="268">
        <v>4136.3500000000004</v>
      </c>
      <c r="D204" s="308">
        <v>4070.5</v>
      </c>
      <c r="E204" s="308">
        <v>3928</v>
      </c>
      <c r="F204" s="308">
        <v>3719.65</v>
      </c>
      <c r="G204" s="308">
        <v>3577.15</v>
      </c>
      <c r="H204" s="308">
        <v>4278.8500000000004</v>
      </c>
      <c r="I204" s="308">
        <v>4421.3500000000004</v>
      </c>
      <c r="J204" s="308">
        <v>4629.7</v>
      </c>
      <c r="K204" s="268">
        <v>4213</v>
      </c>
      <c r="L204" s="268">
        <v>3862.15</v>
      </c>
      <c r="M204" s="268">
        <v>24.922160000000002</v>
      </c>
    </row>
    <row r="205" spans="1:13">
      <c r="A205" s="301">
        <v>196</v>
      </c>
      <c r="B205" s="268" t="s">
        <v>196</v>
      </c>
      <c r="C205" s="268">
        <v>29.2</v>
      </c>
      <c r="D205" s="308">
        <v>29.316666666666663</v>
      </c>
      <c r="E205" s="308">
        <v>28.783333333333324</v>
      </c>
      <c r="F205" s="308">
        <v>28.36666666666666</v>
      </c>
      <c r="G205" s="308">
        <v>27.833333333333321</v>
      </c>
      <c r="H205" s="308">
        <v>29.733333333333327</v>
      </c>
      <c r="I205" s="308">
        <v>30.266666666666666</v>
      </c>
      <c r="J205" s="308">
        <v>30.68333333333333</v>
      </c>
      <c r="K205" s="268">
        <v>29.85</v>
      </c>
      <c r="L205" s="268">
        <v>28.9</v>
      </c>
      <c r="M205" s="268">
        <v>27.607420000000001</v>
      </c>
    </row>
    <row r="206" spans="1:13">
      <c r="A206" s="301">
        <v>197</v>
      </c>
      <c r="B206" s="268" t="s">
        <v>193</v>
      </c>
      <c r="C206" s="268">
        <v>970.05</v>
      </c>
      <c r="D206" s="308">
        <v>975.83333333333337</v>
      </c>
      <c r="E206" s="308">
        <v>961.66666666666674</v>
      </c>
      <c r="F206" s="308">
        <v>953.28333333333342</v>
      </c>
      <c r="G206" s="308">
        <v>939.11666666666679</v>
      </c>
      <c r="H206" s="308">
        <v>984.2166666666667</v>
      </c>
      <c r="I206" s="308">
        <v>998.38333333333344</v>
      </c>
      <c r="J206" s="308">
        <v>1006.7666666666667</v>
      </c>
      <c r="K206" s="268">
        <v>990</v>
      </c>
      <c r="L206" s="268">
        <v>967.45</v>
      </c>
      <c r="M206" s="268">
        <v>2.57409</v>
      </c>
    </row>
    <row r="207" spans="1:13">
      <c r="A207" s="301">
        <v>198</v>
      </c>
      <c r="B207" s="268" t="s">
        <v>143</v>
      </c>
      <c r="C207" s="268">
        <v>585.25</v>
      </c>
      <c r="D207" s="308">
        <v>582.43333333333328</v>
      </c>
      <c r="E207" s="308">
        <v>573.86666666666656</v>
      </c>
      <c r="F207" s="308">
        <v>562.48333333333323</v>
      </c>
      <c r="G207" s="308">
        <v>553.91666666666652</v>
      </c>
      <c r="H207" s="308">
        <v>593.81666666666661</v>
      </c>
      <c r="I207" s="308">
        <v>602.38333333333344</v>
      </c>
      <c r="J207" s="308">
        <v>613.76666666666665</v>
      </c>
      <c r="K207" s="268">
        <v>591</v>
      </c>
      <c r="L207" s="268">
        <v>571.04999999999995</v>
      </c>
      <c r="M207" s="268">
        <v>53.218519999999998</v>
      </c>
    </row>
    <row r="208" spans="1:13">
      <c r="A208" s="301">
        <v>199</v>
      </c>
      <c r="B208" s="268" t="s">
        <v>284</v>
      </c>
      <c r="C208" s="268">
        <v>164.85</v>
      </c>
      <c r="D208" s="308">
        <v>164.86666666666667</v>
      </c>
      <c r="E208" s="308">
        <v>162.98333333333335</v>
      </c>
      <c r="F208" s="308">
        <v>161.11666666666667</v>
      </c>
      <c r="G208" s="308">
        <v>159.23333333333335</v>
      </c>
      <c r="H208" s="308">
        <v>166.73333333333335</v>
      </c>
      <c r="I208" s="308">
        <v>168.61666666666667</v>
      </c>
      <c r="J208" s="308">
        <v>170.48333333333335</v>
      </c>
      <c r="K208" s="268">
        <v>166.75</v>
      </c>
      <c r="L208" s="268">
        <v>163</v>
      </c>
      <c r="M208" s="268">
        <v>3.5436299999999998</v>
      </c>
    </row>
    <row r="209" spans="1:13">
      <c r="A209" s="301">
        <v>200</v>
      </c>
      <c r="B209" s="268" t="s">
        <v>285</v>
      </c>
      <c r="C209" s="268">
        <v>189.75</v>
      </c>
      <c r="D209" s="308">
        <v>189.65</v>
      </c>
      <c r="E209" s="308">
        <v>186.10000000000002</v>
      </c>
      <c r="F209" s="308">
        <v>182.45000000000002</v>
      </c>
      <c r="G209" s="308">
        <v>178.90000000000003</v>
      </c>
      <c r="H209" s="308">
        <v>193.3</v>
      </c>
      <c r="I209" s="308">
        <v>196.85000000000002</v>
      </c>
      <c r="J209" s="308">
        <v>200.5</v>
      </c>
      <c r="K209" s="268">
        <v>193.2</v>
      </c>
      <c r="L209" s="268">
        <v>186</v>
      </c>
      <c r="M209" s="268">
        <v>1.0200199999999999</v>
      </c>
    </row>
    <row r="210" spans="1:13">
      <c r="A210" s="301">
        <v>201</v>
      </c>
      <c r="B210" s="268" t="s">
        <v>563</v>
      </c>
      <c r="C210" s="268">
        <v>701.7</v>
      </c>
      <c r="D210" s="308">
        <v>698.83333333333337</v>
      </c>
      <c r="E210" s="308">
        <v>688.86666666666679</v>
      </c>
      <c r="F210" s="308">
        <v>676.03333333333342</v>
      </c>
      <c r="G210" s="308">
        <v>666.06666666666683</v>
      </c>
      <c r="H210" s="308">
        <v>711.66666666666674</v>
      </c>
      <c r="I210" s="308">
        <v>721.63333333333321</v>
      </c>
      <c r="J210" s="308">
        <v>734.4666666666667</v>
      </c>
      <c r="K210" s="268">
        <v>708.8</v>
      </c>
      <c r="L210" s="268">
        <v>686</v>
      </c>
      <c r="M210" s="268">
        <v>3.6847300000000001</v>
      </c>
    </row>
    <row r="211" spans="1:13">
      <c r="A211" s="301">
        <v>202</v>
      </c>
      <c r="B211" s="268" t="s">
        <v>198</v>
      </c>
      <c r="C211" s="268">
        <v>110.85</v>
      </c>
      <c r="D211" s="308">
        <v>110.81666666666666</v>
      </c>
      <c r="E211" s="308">
        <v>109.73333333333332</v>
      </c>
      <c r="F211" s="308">
        <v>108.61666666666666</v>
      </c>
      <c r="G211" s="308">
        <v>107.53333333333332</v>
      </c>
      <c r="H211" s="308">
        <v>111.93333333333332</v>
      </c>
      <c r="I211" s="308">
        <v>113.01666666666667</v>
      </c>
      <c r="J211" s="308">
        <v>114.13333333333333</v>
      </c>
      <c r="K211" s="268">
        <v>111.9</v>
      </c>
      <c r="L211" s="268">
        <v>109.7</v>
      </c>
      <c r="M211" s="268">
        <v>120.08750999999999</v>
      </c>
    </row>
    <row r="212" spans="1:13">
      <c r="A212" s="301">
        <v>203</v>
      </c>
      <c r="B212" s="268" t="s">
        <v>120</v>
      </c>
      <c r="C212" s="268">
        <v>8.0500000000000007</v>
      </c>
      <c r="D212" s="308">
        <v>8.0000000000000018</v>
      </c>
      <c r="E212" s="308">
        <v>7.8500000000000032</v>
      </c>
      <c r="F212" s="308">
        <v>7.6500000000000012</v>
      </c>
      <c r="G212" s="308">
        <v>7.5000000000000027</v>
      </c>
      <c r="H212" s="308">
        <v>8.2000000000000028</v>
      </c>
      <c r="I212" s="308">
        <v>8.3500000000000014</v>
      </c>
      <c r="J212" s="308">
        <v>8.5500000000000043</v>
      </c>
      <c r="K212" s="268">
        <v>8.15</v>
      </c>
      <c r="L212" s="268">
        <v>7.8</v>
      </c>
      <c r="M212" s="268">
        <v>1892.2101600000001</v>
      </c>
    </row>
    <row r="213" spans="1:13">
      <c r="A213" s="301">
        <v>204</v>
      </c>
      <c r="B213" s="268" t="s">
        <v>199</v>
      </c>
      <c r="C213" s="268">
        <v>580.85</v>
      </c>
      <c r="D213" s="308">
        <v>581.21666666666658</v>
      </c>
      <c r="E213" s="308">
        <v>573.43333333333317</v>
      </c>
      <c r="F213" s="308">
        <v>566.01666666666654</v>
      </c>
      <c r="G213" s="308">
        <v>558.23333333333312</v>
      </c>
      <c r="H213" s="308">
        <v>588.63333333333321</v>
      </c>
      <c r="I213" s="308">
        <v>596.41666666666674</v>
      </c>
      <c r="J213" s="308">
        <v>603.83333333333326</v>
      </c>
      <c r="K213" s="268">
        <v>589</v>
      </c>
      <c r="L213" s="268">
        <v>573.79999999999995</v>
      </c>
      <c r="M213" s="268">
        <v>19.901050000000001</v>
      </c>
    </row>
    <row r="214" spans="1:13">
      <c r="A214" s="301">
        <v>205</v>
      </c>
      <c r="B214" s="268" t="s">
        <v>569</v>
      </c>
      <c r="C214" s="268">
        <v>2187.0500000000002</v>
      </c>
      <c r="D214" s="308">
        <v>2192.35</v>
      </c>
      <c r="E214" s="308">
        <v>2169.6999999999998</v>
      </c>
      <c r="F214" s="308">
        <v>2152.35</v>
      </c>
      <c r="G214" s="308">
        <v>2129.6999999999998</v>
      </c>
      <c r="H214" s="308">
        <v>2209.6999999999998</v>
      </c>
      <c r="I214" s="308">
        <v>2232.3500000000004</v>
      </c>
      <c r="J214" s="308">
        <v>2249.6999999999998</v>
      </c>
      <c r="K214" s="268">
        <v>2215</v>
      </c>
      <c r="L214" s="268">
        <v>2175</v>
      </c>
      <c r="M214" s="268">
        <v>0.33542</v>
      </c>
    </row>
    <row r="215" spans="1:13">
      <c r="A215" s="301">
        <v>206</v>
      </c>
      <c r="B215" s="268" t="s">
        <v>200</v>
      </c>
      <c r="C215" s="308">
        <v>275.45</v>
      </c>
      <c r="D215" s="308">
        <v>273.83333333333331</v>
      </c>
      <c r="E215" s="308">
        <v>270.91666666666663</v>
      </c>
      <c r="F215" s="308">
        <v>266.38333333333333</v>
      </c>
      <c r="G215" s="308">
        <v>263.46666666666664</v>
      </c>
      <c r="H215" s="308">
        <v>278.36666666666662</v>
      </c>
      <c r="I215" s="308">
        <v>281.28333333333325</v>
      </c>
      <c r="J215" s="308">
        <v>285.81666666666661</v>
      </c>
      <c r="K215" s="308">
        <v>276.75</v>
      </c>
      <c r="L215" s="308">
        <v>269.3</v>
      </c>
      <c r="M215" s="308">
        <v>140.43917999999999</v>
      </c>
    </row>
    <row r="216" spans="1:13">
      <c r="A216" s="301">
        <v>207</v>
      </c>
      <c r="B216" s="268" t="s">
        <v>201</v>
      </c>
      <c r="C216" s="308">
        <v>11.9</v>
      </c>
      <c r="D216" s="308">
        <v>11.65</v>
      </c>
      <c r="E216" s="308">
        <v>11.350000000000001</v>
      </c>
      <c r="F216" s="308">
        <v>10.8</v>
      </c>
      <c r="G216" s="308">
        <v>10.500000000000002</v>
      </c>
      <c r="H216" s="308">
        <v>12.200000000000001</v>
      </c>
      <c r="I216" s="308">
        <v>12.500000000000002</v>
      </c>
      <c r="J216" s="308">
        <v>13.05</v>
      </c>
      <c r="K216" s="308">
        <v>11.95</v>
      </c>
      <c r="L216" s="308">
        <v>11.1</v>
      </c>
      <c r="M216" s="308">
        <v>10574.370629999999</v>
      </c>
    </row>
    <row r="217" spans="1:13">
      <c r="A217" s="301">
        <v>208</v>
      </c>
      <c r="B217" s="268" t="s">
        <v>202</v>
      </c>
      <c r="C217" s="308">
        <v>144.4</v>
      </c>
      <c r="D217" s="308">
        <v>144.5</v>
      </c>
      <c r="E217" s="308">
        <v>141</v>
      </c>
      <c r="F217" s="308">
        <v>137.6</v>
      </c>
      <c r="G217" s="308">
        <v>134.1</v>
      </c>
      <c r="H217" s="308">
        <v>147.9</v>
      </c>
      <c r="I217" s="308">
        <v>151.4</v>
      </c>
      <c r="J217" s="308">
        <v>154.80000000000001</v>
      </c>
      <c r="K217" s="308">
        <v>148</v>
      </c>
      <c r="L217" s="308">
        <v>141.1</v>
      </c>
      <c r="M217" s="308">
        <v>283.28010999999998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34" sqref="E3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2"/>
      <c r="B1" s="592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44041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89" t="s">
        <v>16</v>
      </c>
      <c r="B9" s="590" t="s">
        <v>18</v>
      </c>
      <c r="C9" s="588" t="s">
        <v>19</v>
      </c>
      <c r="D9" s="588" t="s">
        <v>20</v>
      </c>
      <c r="E9" s="588" t="s">
        <v>21</v>
      </c>
      <c r="F9" s="588"/>
      <c r="G9" s="588"/>
      <c r="H9" s="588" t="s">
        <v>22</v>
      </c>
      <c r="I9" s="588"/>
      <c r="J9" s="588"/>
      <c r="K9" s="274"/>
      <c r="L9" s="281"/>
      <c r="M9" s="282"/>
    </row>
    <row r="10" spans="1:15" ht="42.75" customHeight="1">
      <c r="A10" s="584"/>
      <c r="B10" s="586"/>
      <c r="C10" s="591" t="s">
        <v>23</v>
      </c>
      <c r="D10" s="591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21512.2</v>
      </c>
      <c r="D11" s="279">
        <v>21462.383333333335</v>
      </c>
      <c r="E11" s="279">
        <v>21274.816666666669</v>
      </c>
      <c r="F11" s="279">
        <v>21037.433333333334</v>
      </c>
      <c r="G11" s="279">
        <v>20849.866666666669</v>
      </c>
      <c r="H11" s="279">
        <v>21699.76666666667</v>
      </c>
      <c r="I11" s="279">
        <v>21887.333333333336</v>
      </c>
      <c r="J11" s="279">
        <v>22124.716666666671</v>
      </c>
      <c r="K11" s="277">
        <v>21649.95</v>
      </c>
      <c r="L11" s="277">
        <v>21225</v>
      </c>
      <c r="M11" s="277">
        <v>3.2239999999999998E-2</v>
      </c>
    </row>
    <row r="12" spans="1:15" ht="12" customHeight="1">
      <c r="A12" s="268">
        <v>2</v>
      </c>
      <c r="B12" s="277" t="s">
        <v>803</v>
      </c>
      <c r="C12" s="278">
        <v>970.75</v>
      </c>
      <c r="D12" s="279">
        <v>966.61666666666667</v>
      </c>
      <c r="E12" s="279">
        <v>959.23333333333335</v>
      </c>
      <c r="F12" s="279">
        <v>947.7166666666667</v>
      </c>
      <c r="G12" s="279">
        <v>940.33333333333337</v>
      </c>
      <c r="H12" s="279">
        <v>978.13333333333333</v>
      </c>
      <c r="I12" s="279">
        <v>985.51666666666677</v>
      </c>
      <c r="J12" s="279">
        <v>997.0333333333333</v>
      </c>
      <c r="K12" s="277">
        <v>974</v>
      </c>
      <c r="L12" s="277">
        <v>955.1</v>
      </c>
      <c r="M12" s="277">
        <v>3.9408400000000001</v>
      </c>
    </row>
    <row r="13" spans="1:15" ht="12" customHeight="1">
      <c r="A13" s="268">
        <v>3</v>
      </c>
      <c r="B13" s="277" t="s">
        <v>294</v>
      </c>
      <c r="C13" s="278">
        <v>1325</v>
      </c>
      <c r="D13" s="279">
        <v>1336.3666666666666</v>
      </c>
      <c r="E13" s="279">
        <v>1304.2333333333331</v>
      </c>
      <c r="F13" s="279">
        <v>1283.4666666666665</v>
      </c>
      <c r="G13" s="279">
        <v>1251.333333333333</v>
      </c>
      <c r="H13" s="279">
        <v>1357.1333333333332</v>
      </c>
      <c r="I13" s="279">
        <v>1389.2666666666669</v>
      </c>
      <c r="J13" s="279">
        <v>1410.0333333333333</v>
      </c>
      <c r="K13" s="277">
        <v>1368.5</v>
      </c>
      <c r="L13" s="277">
        <v>1315.6</v>
      </c>
      <c r="M13" s="277">
        <v>1.07212</v>
      </c>
    </row>
    <row r="14" spans="1:15" ht="12" customHeight="1">
      <c r="A14" s="268">
        <v>4</v>
      </c>
      <c r="B14" s="277" t="s">
        <v>295</v>
      </c>
      <c r="C14" s="278">
        <v>14895.15</v>
      </c>
      <c r="D14" s="279">
        <v>14979.65</v>
      </c>
      <c r="E14" s="279">
        <v>14787.3</v>
      </c>
      <c r="F14" s="279">
        <v>14679.449999999999</v>
      </c>
      <c r="G14" s="279">
        <v>14487.099999999999</v>
      </c>
      <c r="H14" s="279">
        <v>15087.5</v>
      </c>
      <c r="I14" s="279">
        <v>15279.850000000002</v>
      </c>
      <c r="J14" s="279">
        <v>15387.7</v>
      </c>
      <c r="K14" s="277">
        <v>15172</v>
      </c>
      <c r="L14" s="277">
        <v>14871.8</v>
      </c>
      <c r="M14" s="277">
        <v>0.13602</v>
      </c>
    </row>
    <row r="15" spans="1:15" ht="12" customHeight="1">
      <c r="A15" s="268">
        <v>5</v>
      </c>
      <c r="B15" s="277" t="s">
        <v>227</v>
      </c>
      <c r="C15" s="278">
        <v>56.65</v>
      </c>
      <c r="D15" s="279">
        <v>56.983333333333327</v>
      </c>
      <c r="E15" s="279">
        <v>55.966666666666654</v>
      </c>
      <c r="F15" s="279">
        <v>55.283333333333324</v>
      </c>
      <c r="G15" s="279">
        <v>54.266666666666652</v>
      </c>
      <c r="H15" s="279">
        <v>57.666666666666657</v>
      </c>
      <c r="I15" s="279">
        <v>58.683333333333323</v>
      </c>
      <c r="J15" s="279">
        <v>59.36666666666666</v>
      </c>
      <c r="K15" s="277">
        <v>58</v>
      </c>
      <c r="L15" s="277">
        <v>56.3</v>
      </c>
      <c r="M15" s="277">
        <v>13.999420000000001</v>
      </c>
    </row>
    <row r="16" spans="1:15" ht="12" customHeight="1">
      <c r="A16" s="268">
        <v>6</v>
      </c>
      <c r="B16" s="277" t="s">
        <v>228</v>
      </c>
      <c r="C16" s="278">
        <v>122.65</v>
      </c>
      <c r="D16" s="279">
        <v>123.93333333333334</v>
      </c>
      <c r="E16" s="279">
        <v>120.36666666666667</v>
      </c>
      <c r="F16" s="279">
        <v>118.08333333333334</v>
      </c>
      <c r="G16" s="279">
        <v>114.51666666666668</v>
      </c>
      <c r="H16" s="279">
        <v>126.21666666666667</v>
      </c>
      <c r="I16" s="279">
        <v>129.78333333333333</v>
      </c>
      <c r="J16" s="279">
        <v>132.06666666666666</v>
      </c>
      <c r="K16" s="277">
        <v>127.5</v>
      </c>
      <c r="L16" s="277">
        <v>121.65</v>
      </c>
      <c r="M16" s="277">
        <v>14.26328</v>
      </c>
    </row>
    <row r="17" spans="1:13" ht="12" customHeight="1">
      <c r="A17" s="268">
        <v>7</v>
      </c>
      <c r="B17" s="277" t="s">
        <v>38</v>
      </c>
      <c r="C17" s="278">
        <v>1400.6</v>
      </c>
      <c r="D17" s="279">
        <v>1389.2166666666665</v>
      </c>
      <c r="E17" s="279">
        <v>1373.4333333333329</v>
      </c>
      <c r="F17" s="279">
        <v>1346.2666666666664</v>
      </c>
      <c r="G17" s="279">
        <v>1330.4833333333329</v>
      </c>
      <c r="H17" s="279">
        <v>1416.383333333333</v>
      </c>
      <c r="I17" s="279">
        <v>1432.1666666666663</v>
      </c>
      <c r="J17" s="279">
        <v>1459.333333333333</v>
      </c>
      <c r="K17" s="277">
        <v>1405</v>
      </c>
      <c r="L17" s="277">
        <v>1362.05</v>
      </c>
      <c r="M17" s="277">
        <v>11.985900000000001</v>
      </c>
    </row>
    <row r="18" spans="1:13" ht="12" customHeight="1">
      <c r="A18" s="268">
        <v>8</v>
      </c>
      <c r="B18" s="277" t="s">
        <v>296</v>
      </c>
      <c r="C18" s="278">
        <v>146.1</v>
      </c>
      <c r="D18" s="279">
        <v>145.66666666666666</v>
      </c>
      <c r="E18" s="279">
        <v>143.5333333333333</v>
      </c>
      <c r="F18" s="279">
        <v>140.96666666666664</v>
      </c>
      <c r="G18" s="279">
        <v>138.83333333333329</v>
      </c>
      <c r="H18" s="279">
        <v>148.23333333333332</v>
      </c>
      <c r="I18" s="279">
        <v>150.3666666666667</v>
      </c>
      <c r="J18" s="279">
        <v>152.93333333333334</v>
      </c>
      <c r="K18" s="277">
        <v>147.80000000000001</v>
      </c>
      <c r="L18" s="277">
        <v>143.1</v>
      </c>
      <c r="M18" s="277">
        <v>6.9871299999999996</v>
      </c>
    </row>
    <row r="19" spans="1:13" ht="12" customHeight="1">
      <c r="A19" s="268">
        <v>9</v>
      </c>
      <c r="B19" s="277" t="s">
        <v>297</v>
      </c>
      <c r="C19" s="278">
        <v>338.05</v>
      </c>
      <c r="D19" s="279">
        <v>339.55</v>
      </c>
      <c r="E19" s="279">
        <v>334.5</v>
      </c>
      <c r="F19" s="279">
        <v>330.95</v>
      </c>
      <c r="G19" s="279">
        <v>325.89999999999998</v>
      </c>
      <c r="H19" s="279">
        <v>343.1</v>
      </c>
      <c r="I19" s="279">
        <v>348.15000000000009</v>
      </c>
      <c r="J19" s="279">
        <v>351.70000000000005</v>
      </c>
      <c r="K19" s="277">
        <v>344.6</v>
      </c>
      <c r="L19" s="277">
        <v>336</v>
      </c>
      <c r="M19" s="277">
        <v>4.7524800000000003</v>
      </c>
    </row>
    <row r="20" spans="1:13" ht="12" customHeight="1">
      <c r="A20" s="268">
        <v>10</v>
      </c>
      <c r="B20" s="277" t="s">
        <v>41</v>
      </c>
      <c r="C20" s="278">
        <v>318.60000000000002</v>
      </c>
      <c r="D20" s="279">
        <v>315.55</v>
      </c>
      <c r="E20" s="279">
        <v>311.10000000000002</v>
      </c>
      <c r="F20" s="279">
        <v>303.60000000000002</v>
      </c>
      <c r="G20" s="279">
        <v>299.15000000000003</v>
      </c>
      <c r="H20" s="279">
        <v>323.05</v>
      </c>
      <c r="I20" s="279">
        <v>327.49999999999994</v>
      </c>
      <c r="J20" s="279">
        <v>335</v>
      </c>
      <c r="K20" s="277">
        <v>320</v>
      </c>
      <c r="L20" s="277">
        <v>308.05</v>
      </c>
      <c r="M20" s="277">
        <v>49.738480000000003</v>
      </c>
    </row>
    <row r="21" spans="1:13" ht="12" customHeight="1">
      <c r="A21" s="268">
        <v>11</v>
      </c>
      <c r="B21" s="277" t="s">
        <v>43</v>
      </c>
      <c r="C21" s="278">
        <v>35.5</v>
      </c>
      <c r="D21" s="279">
        <v>35.433333333333337</v>
      </c>
      <c r="E21" s="279">
        <v>35.166666666666671</v>
      </c>
      <c r="F21" s="279">
        <v>34.833333333333336</v>
      </c>
      <c r="G21" s="279">
        <v>34.56666666666667</v>
      </c>
      <c r="H21" s="279">
        <v>35.766666666666673</v>
      </c>
      <c r="I21" s="279">
        <v>36.033333333333339</v>
      </c>
      <c r="J21" s="279">
        <v>36.366666666666674</v>
      </c>
      <c r="K21" s="277">
        <v>35.700000000000003</v>
      </c>
      <c r="L21" s="277">
        <v>35.1</v>
      </c>
      <c r="M21" s="277">
        <v>23.6432</v>
      </c>
    </row>
    <row r="22" spans="1:13" ht="12" customHeight="1">
      <c r="A22" s="268">
        <v>12</v>
      </c>
      <c r="B22" s="277" t="s">
        <v>298</v>
      </c>
      <c r="C22" s="278">
        <v>235.9</v>
      </c>
      <c r="D22" s="279">
        <v>231.25</v>
      </c>
      <c r="E22" s="279">
        <v>226.15</v>
      </c>
      <c r="F22" s="279">
        <v>216.4</v>
      </c>
      <c r="G22" s="279">
        <v>211.3</v>
      </c>
      <c r="H22" s="279">
        <v>241</v>
      </c>
      <c r="I22" s="279">
        <v>246.10000000000002</v>
      </c>
      <c r="J22" s="279">
        <v>255.85</v>
      </c>
      <c r="K22" s="277">
        <v>236.35</v>
      </c>
      <c r="L22" s="277">
        <v>221.5</v>
      </c>
      <c r="M22" s="277">
        <v>4.0713100000000004</v>
      </c>
    </row>
    <row r="23" spans="1:13">
      <c r="A23" s="268">
        <v>13</v>
      </c>
      <c r="B23" s="277" t="s">
        <v>299</v>
      </c>
      <c r="C23" s="278">
        <v>172.2</v>
      </c>
      <c r="D23" s="279">
        <v>168.15</v>
      </c>
      <c r="E23" s="279">
        <v>162.30000000000001</v>
      </c>
      <c r="F23" s="279">
        <v>152.4</v>
      </c>
      <c r="G23" s="279">
        <v>146.55000000000001</v>
      </c>
      <c r="H23" s="279">
        <v>178.05</v>
      </c>
      <c r="I23" s="279">
        <v>183.89999999999998</v>
      </c>
      <c r="J23" s="279">
        <v>193.8</v>
      </c>
      <c r="K23" s="277">
        <v>174</v>
      </c>
      <c r="L23" s="277">
        <v>158.25</v>
      </c>
      <c r="M23" s="277">
        <v>14.51911</v>
      </c>
    </row>
    <row r="24" spans="1:13">
      <c r="A24" s="268">
        <v>14</v>
      </c>
      <c r="B24" s="277" t="s">
        <v>300</v>
      </c>
      <c r="C24" s="278">
        <v>196.8</v>
      </c>
      <c r="D24" s="279">
        <v>193.65</v>
      </c>
      <c r="E24" s="279">
        <v>189.25</v>
      </c>
      <c r="F24" s="279">
        <v>181.7</v>
      </c>
      <c r="G24" s="279">
        <v>177.29999999999998</v>
      </c>
      <c r="H24" s="279">
        <v>201.20000000000002</v>
      </c>
      <c r="I24" s="279">
        <v>205.60000000000005</v>
      </c>
      <c r="J24" s="279">
        <v>213.15000000000003</v>
      </c>
      <c r="K24" s="277">
        <v>198.05</v>
      </c>
      <c r="L24" s="277">
        <v>186.1</v>
      </c>
      <c r="M24" s="277">
        <v>3.9473500000000001</v>
      </c>
    </row>
    <row r="25" spans="1:13">
      <c r="A25" s="268">
        <v>15</v>
      </c>
      <c r="B25" s="277" t="s">
        <v>833</v>
      </c>
      <c r="C25" s="278">
        <v>1698</v>
      </c>
      <c r="D25" s="279">
        <v>1705.4333333333334</v>
      </c>
      <c r="E25" s="279">
        <v>1662.7166666666667</v>
      </c>
      <c r="F25" s="279">
        <v>1627.4333333333334</v>
      </c>
      <c r="G25" s="279">
        <v>1584.7166666666667</v>
      </c>
      <c r="H25" s="279">
        <v>1740.7166666666667</v>
      </c>
      <c r="I25" s="279">
        <v>1783.4333333333334</v>
      </c>
      <c r="J25" s="279">
        <v>1818.7166666666667</v>
      </c>
      <c r="K25" s="277">
        <v>1748.15</v>
      </c>
      <c r="L25" s="277">
        <v>1670.15</v>
      </c>
      <c r="M25" s="277">
        <v>0.49376999999999999</v>
      </c>
    </row>
    <row r="26" spans="1:13">
      <c r="A26" s="268">
        <v>16</v>
      </c>
      <c r="B26" s="277" t="s">
        <v>292</v>
      </c>
      <c r="C26" s="278">
        <v>1655.9</v>
      </c>
      <c r="D26" s="279">
        <v>1664.9833333333333</v>
      </c>
      <c r="E26" s="279">
        <v>1630.9166666666667</v>
      </c>
      <c r="F26" s="279">
        <v>1605.9333333333334</v>
      </c>
      <c r="G26" s="279">
        <v>1571.8666666666668</v>
      </c>
      <c r="H26" s="279">
        <v>1689.9666666666667</v>
      </c>
      <c r="I26" s="279">
        <v>1724.0333333333333</v>
      </c>
      <c r="J26" s="279">
        <v>1749.0166666666667</v>
      </c>
      <c r="K26" s="277">
        <v>1699.05</v>
      </c>
      <c r="L26" s="277">
        <v>1640</v>
      </c>
      <c r="M26" s="277">
        <v>0.22092999999999999</v>
      </c>
    </row>
    <row r="27" spans="1:13">
      <c r="A27" s="268">
        <v>17</v>
      </c>
      <c r="B27" s="277" t="s">
        <v>229</v>
      </c>
      <c r="C27" s="278">
        <v>1443.2</v>
      </c>
      <c r="D27" s="279">
        <v>1454.9833333333333</v>
      </c>
      <c r="E27" s="279">
        <v>1423.2166666666667</v>
      </c>
      <c r="F27" s="279">
        <v>1403.2333333333333</v>
      </c>
      <c r="G27" s="279">
        <v>1371.4666666666667</v>
      </c>
      <c r="H27" s="279">
        <v>1474.9666666666667</v>
      </c>
      <c r="I27" s="279">
        <v>1506.7333333333336</v>
      </c>
      <c r="J27" s="279">
        <v>1526.7166666666667</v>
      </c>
      <c r="K27" s="277">
        <v>1486.75</v>
      </c>
      <c r="L27" s="277">
        <v>1435</v>
      </c>
      <c r="M27" s="277">
        <v>0.88749</v>
      </c>
    </row>
    <row r="28" spans="1:13">
      <c r="A28" s="268">
        <v>18</v>
      </c>
      <c r="B28" s="277" t="s">
        <v>301</v>
      </c>
      <c r="C28" s="278">
        <v>1863</v>
      </c>
      <c r="D28" s="279">
        <v>1853.3333333333333</v>
      </c>
      <c r="E28" s="279">
        <v>1831.6666666666665</v>
      </c>
      <c r="F28" s="279">
        <v>1800.3333333333333</v>
      </c>
      <c r="G28" s="279">
        <v>1778.6666666666665</v>
      </c>
      <c r="H28" s="279">
        <v>1884.6666666666665</v>
      </c>
      <c r="I28" s="279">
        <v>1906.333333333333</v>
      </c>
      <c r="J28" s="279">
        <v>1937.6666666666665</v>
      </c>
      <c r="K28" s="277">
        <v>1875</v>
      </c>
      <c r="L28" s="277">
        <v>1822</v>
      </c>
      <c r="M28" s="277">
        <v>0.11933000000000001</v>
      </c>
    </row>
    <row r="29" spans="1:13">
      <c r="A29" s="268">
        <v>19</v>
      </c>
      <c r="B29" s="277" t="s">
        <v>230</v>
      </c>
      <c r="C29" s="278">
        <v>2462.4499999999998</v>
      </c>
      <c r="D29" s="279">
        <v>2455.8333333333335</v>
      </c>
      <c r="E29" s="279">
        <v>2421.7166666666672</v>
      </c>
      <c r="F29" s="279">
        <v>2380.9833333333336</v>
      </c>
      <c r="G29" s="279">
        <v>2346.8666666666672</v>
      </c>
      <c r="H29" s="279">
        <v>2496.5666666666671</v>
      </c>
      <c r="I29" s="279">
        <v>2530.6833333333329</v>
      </c>
      <c r="J29" s="279">
        <v>2571.416666666667</v>
      </c>
      <c r="K29" s="277">
        <v>2489.9499999999998</v>
      </c>
      <c r="L29" s="277">
        <v>2415.1</v>
      </c>
      <c r="M29" s="277">
        <v>0.72458999999999996</v>
      </c>
    </row>
    <row r="30" spans="1:13">
      <c r="A30" s="268">
        <v>20</v>
      </c>
      <c r="B30" s="277" t="s">
        <v>303</v>
      </c>
      <c r="C30" s="278">
        <v>94.35</v>
      </c>
      <c r="D30" s="279">
        <v>94.566666666666663</v>
      </c>
      <c r="E30" s="279">
        <v>93.23333333333332</v>
      </c>
      <c r="F30" s="279">
        <v>92.11666666666666</v>
      </c>
      <c r="G30" s="279">
        <v>90.783333333333317</v>
      </c>
      <c r="H30" s="279">
        <v>95.683333333333323</v>
      </c>
      <c r="I30" s="279">
        <v>97.016666666666666</v>
      </c>
      <c r="J30" s="279">
        <v>98.133333333333326</v>
      </c>
      <c r="K30" s="277">
        <v>95.9</v>
      </c>
      <c r="L30" s="277">
        <v>93.45</v>
      </c>
      <c r="M30" s="277">
        <v>1.2116400000000001</v>
      </c>
    </row>
    <row r="31" spans="1:13">
      <c r="A31" s="268">
        <v>21</v>
      </c>
      <c r="B31" s="277" t="s">
        <v>45</v>
      </c>
      <c r="C31" s="278">
        <v>692.8</v>
      </c>
      <c r="D31" s="279">
        <v>689.76666666666677</v>
      </c>
      <c r="E31" s="279">
        <v>683.33333333333348</v>
      </c>
      <c r="F31" s="279">
        <v>673.86666666666667</v>
      </c>
      <c r="G31" s="279">
        <v>667.43333333333339</v>
      </c>
      <c r="H31" s="279">
        <v>699.23333333333358</v>
      </c>
      <c r="I31" s="279">
        <v>705.66666666666674</v>
      </c>
      <c r="J31" s="279">
        <v>715.13333333333367</v>
      </c>
      <c r="K31" s="277">
        <v>696.2</v>
      </c>
      <c r="L31" s="277">
        <v>680.3</v>
      </c>
      <c r="M31" s="277">
        <v>5.7631300000000003</v>
      </c>
    </row>
    <row r="32" spans="1:13">
      <c r="A32" s="268">
        <v>22</v>
      </c>
      <c r="B32" s="277" t="s">
        <v>304</v>
      </c>
      <c r="C32" s="278">
        <v>1478.35</v>
      </c>
      <c r="D32" s="279">
        <v>1479.8333333333333</v>
      </c>
      <c r="E32" s="279">
        <v>1464.5166666666664</v>
      </c>
      <c r="F32" s="279">
        <v>1450.6833333333332</v>
      </c>
      <c r="G32" s="279">
        <v>1435.3666666666663</v>
      </c>
      <c r="H32" s="279">
        <v>1493.6666666666665</v>
      </c>
      <c r="I32" s="279">
        <v>1508.9833333333336</v>
      </c>
      <c r="J32" s="279">
        <v>1522.8166666666666</v>
      </c>
      <c r="K32" s="277">
        <v>1495.15</v>
      </c>
      <c r="L32" s="277">
        <v>1466</v>
      </c>
      <c r="M32" s="277">
        <v>0.37386999999999998</v>
      </c>
    </row>
    <row r="33" spans="1:13">
      <c r="A33" s="268">
        <v>23</v>
      </c>
      <c r="B33" s="277" t="s">
        <v>46</v>
      </c>
      <c r="C33" s="278">
        <v>216.7</v>
      </c>
      <c r="D33" s="279">
        <v>213.7833333333333</v>
      </c>
      <c r="E33" s="279">
        <v>208.71666666666661</v>
      </c>
      <c r="F33" s="279">
        <v>200.73333333333332</v>
      </c>
      <c r="G33" s="279">
        <v>195.66666666666663</v>
      </c>
      <c r="H33" s="279">
        <v>221.76666666666659</v>
      </c>
      <c r="I33" s="279">
        <v>226.83333333333331</v>
      </c>
      <c r="J33" s="279">
        <v>234.81666666666658</v>
      </c>
      <c r="K33" s="277">
        <v>218.85</v>
      </c>
      <c r="L33" s="277">
        <v>205.8</v>
      </c>
      <c r="M33" s="277">
        <v>82.904709999999994</v>
      </c>
    </row>
    <row r="34" spans="1:13">
      <c r="A34" s="268">
        <v>24</v>
      </c>
      <c r="B34" s="277" t="s">
        <v>293</v>
      </c>
      <c r="C34" s="278">
        <v>1858.1</v>
      </c>
      <c r="D34" s="279">
        <v>1860</v>
      </c>
      <c r="E34" s="279">
        <v>1831</v>
      </c>
      <c r="F34" s="279">
        <v>1803.9</v>
      </c>
      <c r="G34" s="279">
        <v>1774.9</v>
      </c>
      <c r="H34" s="279">
        <v>1887.1</v>
      </c>
      <c r="I34" s="279">
        <v>1916.1</v>
      </c>
      <c r="J34" s="279">
        <v>1943.1999999999998</v>
      </c>
      <c r="K34" s="277">
        <v>1889</v>
      </c>
      <c r="L34" s="277">
        <v>1832.9</v>
      </c>
      <c r="M34" s="277">
        <v>0.20657</v>
      </c>
    </row>
    <row r="35" spans="1:13">
      <c r="A35" s="268">
        <v>25</v>
      </c>
      <c r="B35" s="277" t="s">
        <v>302</v>
      </c>
      <c r="C35" s="278">
        <v>977.85</v>
      </c>
      <c r="D35" s="279">
        <v>974.2833333333333</v>
      </c>
      <c r="E35" s="279">
        <v>966.56666666666661</v>
      </c>
      <c r="F35" s="279">
        <v>955.2833333333333</v>
      </c>
      <c r="G35" s="279">
        <v>947.56666666666661</v>
      </c>
      <c r="H35" s="279">
        <v>985.56666666666661</v>
      </c>
      <c r="I35" s="279">
        <v>993.2833333333333</v>
      </c>
      <c r="J35" s="279">
        <v>1004.5666666666666</v>
      </c>
      <c r="K35" s="277">
        <v>982</v>
      </c>
      <c r="L35" s="277">
        <v>963</v>
      </c>
      <c r="M35" s="277">
        <v>4.2403899999999997</v>
      </c>
    </row>
    <row r="36" spans="1:13">
      <c r="A36" s="268">
        <v>26</v>
      </c>
      <c r="B36" s="277" t="s">
        <v>47</v>
      </c>
      <c r="C36" s="278">
        <v>1599.2</v>
      </c>
      <c r="D36" s="279">
        <v>1573.1666666666667</v>
      </c>
      <c r="E36" s="279">
        <v>1537.0333333333335</v>
      </c>
      <c r="F36" s="279">
        <v>1474.8666666666668</v>
      </c>
      <c r="G36" s="279">
        <v>1438.7333333333336</v>
      </c>
      <c r="H36" s="279">
        <v>1635.3333333333335</v>
      </c>
      <c r="I36" s="279">
        <v>1671.4666666666667</v>
      </c>
      <c r="J36" s="279">
        <v>1733.6333333333334</v>
      </c>
      <c r="K36" s="277">
        <v>1609.3</v>
      </c>
      <c r="L36" s="277">
        <v>1511</v>
      </c>
      <c r="M36" s="277">
        <v>18.863980000000002</v>
      </c>
    </row>
    <row r="37" spans="1:13">
      <c r="A37" s="268">
        <v>27</v>
      </c>
      <c r="B37" s="277" t="s">
        <v>48</v>
      </c>
      <c r="C37" s="278">
        <v>110.75</v>
      </c>
      <c r="D37" s="279">
        <v>109.60000000000001</v>
      </c>
      <c r="E37" s="279">
        <v>107.85000000000002</v>
      </c>
      <c r="F37" s="279">
        <v>104.95000000000002</v>
      </c>
      <c r="G37" s="279">
        <v>103.20000000000003</v>
      </c>
      <c r="H37" s="279">
        <v>112.50000000000001</v>
      </c>
      <c r="I37" s="279">
        <v>114.24999999999999</v>
      </c>
      <c r="J37" s="279">
        <v>117.15</v>
      </c>
      <c r="K37" s="277">
        <v>111.35</v>
      </c>
      <c r="L37" s="277">
        <v>106.7</v>
      </c>
      <c r="M37" s="277">
        <v>75.804299999999998</v>
      </c>
    </row>
    <row r="38" spans="1:13">
      <c r="A38" s="268">
        <v>28</v>
      </c>
      <c r="B38" s="277" t="s">
        <v>305</v>
      </c>
      <c r="C38" s="278">
        <v>126.7</v>
      </c>
      <c r="D38" s="279">
        <v>127.58333333333333</v>
      </c>
      <c r="E38" s="279">
        <v>125.46666666666667</v>
      </c>
      <c r="F38" s="279">
        <v>124.23333333333333</v>
      </c>
      <c r="G38" s="279">
        <v>122.11666666666667</v>
      </c>
      <c r="H38" s="279">
        <v>128.81666666666666</v>
      </c>
      <c r="I38" s="279">
        <v>130.93333333333331</v>
      </c>
      <c r="J38" s="279">
        <v>132.16666666666666</v>
      </c>
      <c r="K38" s="277">
        <v>129.69999999999999</v>
      </c>
      <c r="L38" s="277">
        <v>126.35</v>
      </c>
      <c r="M38" s="277">
        <v>3.5323699999999998</v>
      </c>
    </row>
    <row r="39" spans="1:13">
      <c r="A39" s="268">
        <v>29</v>
      </c>
      <c r="B39" s="277" t="s">
        <v>938</v>
      </c>
      <c r="C39" s="278">
        <v>166.55</v>
      </c>
      <c r="D39" s="279">
        <v>166.98333333333335</v>
      </c>
      <c r="E39" s="279">
        <v>164.9666666666667</v>
      </c>
      <c r="F39" s="279">
        <v>163.38333333333335</v>
      </c>
      <c r="G39" s="279">
        <v>161.3666666666667</v>
      </c>
      <c r="H39" s="279">
        <v>168.56666666666669</v>
      </c>
      <c r="I39" s="279">
        <v>170.58333333333334</v>
      </c>
      <c r="J39" s="279">
        <v>172.16666666666669</v>
      </c>
      <c r="K39" s="277">
        <v>169</v>
      </c>
      <c r="L39" s="277">
        <v>165.4</v>
      </c>
      <c r="M39" s="277">
        <v>0.23027</v>
      </c>
    </row>
    <row r="40" spans="1:13">
      <c r="A40" s="268">
        <v>30</v>
      </c>
      <c r="B40" s="277" t="s">
        <v>306</v>
      </c>
      <c r="C40" s="278">
        <v>52</v>
      </c>
      <c r="D40" s="279">
        <v>53.166666666666664</v>
      </c>
      <c r="E40" s="279">
        <v>50.483333333333327</v>
      </c>
      <c r="F40" s="279">
        <v>48.966666666666661</v>
      </c>
      <c r="G40" s="279">
        <v>46.283333333333324</v>
      </c>
      <c r="H40" s="279">
        <v>54.68333333333333</v>
      </c>
      <c r="I40" s="279">
        <v>57.366666666666667</v>
      </c>
      <c r="J40" s="279">
        <v>58.883333333333333</v>
      </c>
      <c r="K40" s="277">
        <v>55.85</v>
      </c>
      <c r="L40" s="277">
        <v>51.65</v>
      </c>
      <c r="M40" s="277">
        <v>20.898949999999999</v>
      </c>
    </row>
    <row r="41" spans="1:13">
      <c r="A41" s="268">
        <v>31</v>
      </c>
      <c r="B41" s="277" t="s">
        <v>49</v>
      </c>
      <c r="C41" s="278">
        <v>51.15</v>
      </c>
      <c r="D41" s="279">
        <v>50.633333333333326</v>
      </c>
      <c r="E41" s="279">
        <v>49.816666666666649</v>
      </c>
      <c r="F41" s="279">
        <v>48.48333333333332</v>
      </c>
      <c r="G41" s="279">
        <v>47.666666666666643</v>
      </c>
      <c r="H41" s="279">
        <v>51.966666666666654</v>
      </c>
      <c r="I41" s="279">
        <v>52.783333333333331</v>
      </c>
      <c r="J41" s="279">
        <v>54.11666666666666</v>
      </c>
      <c r="K41" s="277">
        <v>51.45</v>
      </c>
      <c r="L41" s="277">
        <v>49.3</v>
      </c>
      <c r="M41" s="277">
        <v>396.02562</v>
      </c>
    </row>
    <row r="42" spans="1:13">
      <c r="A42" s="268">
        <v>32</v>
      </c>
      <c r="B42" s="277" t="s">
        <v>51</v>
      </c>
      <c r="C42" s="278">
        <v>1759.65</v>
      </c>
      <c r="D42" s="279">
        <v>1767.7833333333335</v>
      </c>
      <c r="E42" s="279">
        <v>1742.916666666667</v>
      </c>
      <c r="F42" s="279">
        <v>1726.1833333333334</v>
      </c>
      <c r="G42" s="279">
        <v>1701.3166666666668</v>
      </c>
      <c r="H42" s="279">
        <v>1784.5166666666671</v>
      </c>
      <c r="I42" s="279">
        <v>1809.3833333333334</v>
      </c>
      <c r="J42" s="279">
        <v>1826.1166666666672</v>
      </c>
      <c r="K42" s="277">
        <v>1792.65</v>
      </c>
      <c r="L42" s="277">
        <v>1751.05</v>
      </c>
      <c r="M42" s="277">
        <v>25.340979999999998</v>
      </c>
    </row>
    <row r="43" spans="1:13">
      <c r="A43" s="268">
        <v>33</v>
      </c>
      <c r="B43" s="277" t="s">
        <v>307</v>
      </c>
      <c r="C43" s="278">
        <v>136.30000000000001</v>
      </c>
      <c r="D43" s="279">
        <v>134.66666666666666</v>
      </c>
      <c r="E43" s="279">
        <v>130.63333333333333</v>
      </c>
      <c r="F43" s="279">
        <v>124.96666666666667</v>
      </c>
      <c r="G43" s="279">
        <v>120.93333333333334</v>
      </c>
      <c r="H43" s="279">
        <v>140.33333333333331</v>
      </c>
      <c r="I43" s="279">
        <v>144.36666666666667</v>
      </c>
      <c r="J43" s="279">
        <v>150.0333333333333</v>
      </c>
      <c r="K43" s="277">
        <v>138.69999999999999</v>
      </c>
      <c r="L43" s="277">
        <v>129</v>
      </c>
      <c r="M43" s="277">
        <v>10.800079999999999</v>
      </c>
    </row>
    <row r="44" spans="1:13">
      <c r="A44" s="268">
        <v>34</v>
      </c>
      <c r="B44" s="277" t="s">
        <v>309</v>
      </c>
      <c r="C44" s="278">
        <v>920.3</v>
      </c>
      <c r="D44" s="279">
        <v>920.86666666666667</v>
      </c>
      <c r="E44" s="279">
        <v>916.73333333333335</v>
      </c>
      <c r="F44" s="279">
        <v>913.16666666666663</v>
      </c>
      <c r="G44" s="279">
        <v>909.0333333333333</v>
      </c>
      <c r="H44" s="279">
        <v>924.43333333333339</v>
      </c>
      <c r="I44" s="279">
        <v>928.56666666666683</v>
      </c>
      <c r="J44" s="279">
        <v>932.13333333333344</v>
      </c>
      <c r="K44" s="277">
        <v>925</v>
      </c>
      <c r="L44" s="277">
        <v>917.3</v>
      </c>
      <c r="M44" s="277">
        <v>0.47145999999999999</v>
      </c>
    </row>
    <row r="45" spans="1:13">
      <c r="A45" s="268">
        <v>35</v>
      </c>
      <c r="B45" s="277" t="s">
        <v>308</v>
      </c>
      <c r="C45" s="278">
        <v>3303.1</v>
      </c>
      <c r="D45" s="279">
        <v>3319.1666666666665</v>
      </c>
      <c r="E45" s="279">
        <v>3272.333333333333</v>
      </c>
      <c r="F45" s="279">
        <v>3241.5666666666666</v>
      </c>
      <c r="G45" s="279">
        <v>3194.7333333333331</v>
      </c>
      <c r="H45" s="279">
        <v>3349.9333333333329</v>
      </c>
      <c r="I45" s="279">
        <v>3396.766666666666</v>
      </c>
      <c r="J45" s="279">
        <v>3427.5333333333328</v>
      </c>
      <c r="K45" s="277">
        <v>3366</v>
      </c>
      <c r="L45" s="277">
        <v>3288.4</v>
      </c>
      <c r="M45" s="277">
        <v>0.44144</v>
      </c>
    </row>
    <row r="46" spans="1:13">
      <c r="A46" s="268">
        <v>36</v>
      </c>
      <c r="B46" s="277" t="s">
        <v>310</v>
      </c>
      <c r="C46" s="278">
        <v>5105.2</v>
      </c>
      <c r="D46" s="279">
        <v>5038.4000000000005</v>
      </c>
      <c r="E46" s="279">
        <v>4926.8000000000011</v>
      </c>
      <c r="F46" s="279">
        <v>4748.4000000000005</v>
      </c>
      <c r="G46" s="279">
        <v>4636.8000000000011</v>
      </c>
      <c r="H46" s="279">
        <v>5216.8000000000011</v>
      </c>
      <c r="I46" s="279">
        <v>5328.4000000000015</v>
      </c>
      <c r="J46" s="279">
        <v>5506.8000000000011</v>
      </c>
      <c r="K46" s="277">
        <v>5150</v>
      </c>
      <c r="L46" s="277">
        <v>4860</v>
      </c>
      <c r="M46" s="277">
        <v>0.76154999999999995</v>
      </c>
    </row>
    <row r="47" spans="1:13">
      <c r="A47" s="268">
        <v>37</v>
      </c>
      <c r="B47" s="277" t="s">
        <v>226</v>
      </c>
      <c r="C47" s="278">
        <v>785.65</v>
      </c>
      <c r="D47" s="279">
        <v>785.75</v>
      </c>
      <c r="E47" s="279">
        <v>766.55</v>
      </c>
      <c r="F47" s="279">
        <v>747.44999999999993</v>
      </c>
      <c r="G47" s="279">
        <v>728.24999999999989</v>
      </c>
      <c r="H47" s="279">
        <v>804.85</v>
      </c>
      <c r="I47" s="279">
        <v>824.05000000000007</v>
      </c>
      <c r="J47" s="279">
        <v>843.15000000000009</v>
      </c>
      <c r="K47" s="277">
        <v>804.95</v>
      </c>
      <c r="L47" s="277">
        <v>766.65</v>
      </c>
      <c r="M47" s="277">
        <v>14.63026</v>
      </c>
    </row>
    <row r="48" spans="1:13">
      <c r="A48" s="268">
        <v>38</v>
      </c>
      <c r="B48" s="277" t="s">
        <v>53</v>
      </c>
      <c r="C48" s="278">
        <v>791.2</v>
      </c>
      <c r="D48" s="279">
        <v>785.69999999999993</v>
      </c>
      <c r="E48" s="279">
        <v>775.89999999999986</v>
      </c>
      <c r="F48" s="279">
        <v>760.59999999999991</v>
      </c>
      <c r="G48" s="279">
        <v>750.79999999999984</v>
      </c>
      <c r="H48" s="279">
        <v>800.99999999999989</v>
      </c>
      <c r="I48" s="279">
        <v>810.79999999999984</v>
      </c>
      <c r="J48" s="279">
        <v>826.09999999999991</v>
      </c>
      <c r="K48" s="277">
        <v>795.5</v>
      </c>
      <c r="L48" s="277">
        <v>770.4</v>
      </c>
      <c r="M48" s="277">
        <v>25.876249999999999</v>
      </c>
    </row>
    <row r="49" spans="1:13">
      <c r="A49" s="268">
        <v>39</v>
      </c>
      <c r="B49" s="277" t="s">
        <v>311</v>
      </c>
      <c r="C49" s="278">
        <v>436.05</v>
      </c>
      <c r="D49" s="279">
        <v>437.65000000000003</v>
      </c>
      <c r="E49" s="279">
        <v>431.40000000000009</v>
      </c>
      <c r="F49" s="279">
        <v>426.75000000000006</v>
      </c>
      <c r="G49" s="279">
        <v>420.50000000000011</v>
      </c>
      <c r="H49" s="279">
        <v>442.30000000000007</v>
      </c>
      <c r="I49" s="279">
        <v>448.54999999999995</v>
      </c>
      <c r="J49" s="279">
        <v>453.20000000000005</v>
      </c>
      <c r="K49" s="277">
        <v>443.9</v>
      </c>
      <c r="L49" s="277">
        <v>433</v>
      </c>
      <c r="M49" s="277">
        <v>3.3528600000000002</v>
      </c>
    </row>
    <row r="50" spans="1:13">
      <c r="A50" s="268">
        <v>40</v>
      </c>
      <c r="B50" s="277" t="s">
        <v>55</v>
      </c>
      <c r="C50" s="278">
        <v>437.05</v>
      </c>
      <c r="D50" s="279">
        <v>433.81666666666661</v>
      </c>
      <c r="E50" s="279">
        <v>427.63333333333321</v>
      </c>
      <c r="F50" s="279">
        <v>418.21666666666658</v>
      </c>
      <c r="G50" s="279">
        <v>412.03333333333319</v>
      </c>
      <c r="H50" s="279">
        <v>443.23333333333323</v>
      </c>
      <c r="I50" s="279">
        <v>449.41666666666663</v>
      </c>
      <c r="J50" s="279">
        <v>458.83333333333326</v>
      </c>
      <c r="K50" s="277">
        <v>440</v>
      </c>
      <c r="L50" s="277">
        <v>424.4</v>
      </c>
      <c r="M50" s="277">
        <v>330.57789000000002</v>
      </c>
    </row>
    <row r="51" spans="1:13">
      <c r="A51" s="268">
        <v>41</v>
      </c>
      <c r="B51" s="277" t="s">
        <v>56</v>
      </c>
      <c r="C51" s="278">
        <v>3119.35</v>
      </c>
      <c r="D51" s="279">
        <v>3089.1166666666668</v>
      </c>
      <c r="E51" s="279">
        <v>3048.2333333333336</v>
      </c>
      <c r="F51" s="279">
        <v>2977.1166666666668</v>
      </c>
      <c r="G51" s="279">
        <v>2936.2333333333336</v>
      </c>
      <c r="H51" s="279">
        <v>3160.2333333333336</v>
      </c>
      <c r="I51" s="279">
        <v>3201.1166666666668</v>
      </c>
      <c r="J51" s="279">
        <v>3272.2333333333336</v>
      </c>
      <c r="K51" s="277">
        <v>3130</v>
      </c>
      <c r="L51" s="277">
        <v>3018</v>
      </c>
      <c r="M51" s="277">
        <v>12.63659</v>
      </c>
    </row>
    <row r="52" spans="1:13">
      <c r="A52" s="268">
        <v>42</v>
      </c>
      <c r="B52" s="277" t="s">
        <v>315</v>
      </c>
      <c r="C52" s="278">
        <v>166.55</v>
      </c>
      <c r="D52" s="279">
        <v>166.18333333333337</v>
      </c>
      <c r="E52" s="279">
        <v>162.46666666666673</v>
      </c>
      <c r="F52" s="279">
        <v>158.38333333333335</v>
      </c>
      <c r="G52" s="279">
        <v>154.66666666666671</v>
      </c>
      <c r="H52" s="279">
        <v>170.26666666666674</v>
      </c>
      <c r="I52" s="279">
        <v>173.98333333333338</v>
      </c>
      <c r="J52" s="279">
        <v>178.06666666666675</v>
      </c>
      <c r="K52" s="277">
        <v>169.9</v>
      </c>
      <c r="L52" s="277">
        <v>162.1</v>
      </c>
      <c r="M52" s="277">
        <v>9.3941599999999994</v>
      </c>
    </row>
    <row r="53" spans="1:13">
      <c r="A53" s="268">
        <v>43</v>
      </c>
      <c r="B53" s="277" t="s">
        <v>316</v>
      </c>
      <c r="C53" s="278">
        <v>437.35</v>
      </c>
      <c r="D53" s="279">
        <v>429.81666666666666</v>
      </c>
      <c r="E53" s="279">
        <v>419.63333333333333</v>
      </c>
      <c r="F53" s="279">
        <v>401.91666666666669</v>
      </c>
      <c r="G53" s="279">
        <v>391.73333333333335</v>
      </c>
      <c r="H53" s="279">
        <v>447.5333333333333</v>
      </c>
      <c r="I53" s="279">
        <v>457.71666666666658</v>
      </c>
      <c r="J53" s="279">
        <v>475.43333333333328</v>
      </c>
      <c r="K53" s="277">
        <v>440</v>
      </c>
      <c r="L53" s="277">
        <v>412.1</v>
      </c>
      <c r="M53" s="277">
        <v>10.038220000000001</v>
      </c>
    </row>
    <row r="54" spans="1:13">
      <c r="A54" s="268">
        <v>44</v>
      </c>
      <c r="B54" s="277" t="s">
        <v>58</v>
      </c>
      <c r="C54" s="278">
        <v>6342.8</v>
      </c>
      <c r="D54" s="279">
        <v>6301.3833333333341</v>
      </c>
      <c r="E54" s="279">
        <v>6215.4166666666679</v>
      </c>
      <c r="F54" s="279">
        <v>6088.0333333333338</v>
      </c>
      <c r="G54" s="279">
        <v>6002.0666666666675</v>
      </c>
      <c r="H54" s="279">
        <v>6428.7666666666682</v>
      </c>
      <c r="I54" s="279">
        <v>6514.7333333333336</v>
      </c>
      <c r="J54" s="279">
        <v>6642.1166666666686</v>
      </c>
      <c r="K54" s="277">
        <v>6387.35</v>
      </c>
      <c r="L54" s="277">
        <v>6174</v>
      </c>
      <c r="M54" s="277">
        <v>8.3786500000000004</v>
      </c>
    </row>
    <row r="55" spans="1:13">
      <c r="A55" s="268">
        <v>45</v>
      </c>
      <c r="B55" s="277" t="s">
        <v>232</v>
      </c>
      <c r="C55" s="278">
        <v>2721.25</v>
      </c>
      <c r="D55" s="279">
        <v>2715.5</v>
      </c>
      <c r="E55" s="279">
        <v>2686.1</v>
      </c>
      <c r="F55" s="279">
        <v>2650.95</v>
      </c>
      <c r="G55" s="279">
        <v>2621.5499999999997</v>
      </c>
      <c r="H55" s="279">
        <v>2750.65</v>
      </c>
      <c r="I55" s="279">
        <v>2780.0499999999997</v>
      </c>
      <c r="J55" s="279">
        <v>2815.2000000000003</v>
      </c>
      <c r="K55" s="277">
        <v>2744.9</v>
      </c>
      <c r="L55" s="277">
        <v>2680.35</v>
      </c>
      <c r="M55" s="277">
        <v>0.61778999999999995</v>
      </c>
    </row>
    <row r="56" spans="1:13">
      <c r="A56" s="268">
        <v>46</v>
      </c>
      <c r="B56" s="277" t="s">
        <v>59</v>
      </c>
      <c r="C56" s="278">
        <v>3239.6</v>
      </c>
      <c r="D56" s="279">
        <v>3220.2666666666664</v>
      </c>
      <c r="E56" s="279">
        <v>3180.5333333333328</v>
      </c>
      <c r="F56" s="279">
        <v>3121.4666666666662</v>
      </c>
      <c r="G56" s="279">
        <v>3081.7333333333327</v>
      </c>
      <c r="H56" s="279">
        <v>3279.333333333333</v>
      </c>
      <c r="I56" s="279">
        <v>3319.0666666666666</v>
      </c>
      <c r="J56" s="279">
        <v>3378.1333333333332</v>
      </c>
      <c r="K56" s="277">
        <v>3260</v>
      </c>
      <c r="L56" s="277">
        <v>3161.2</v>
      </c>
      <c r="M56" s="277">
        <v>82.118579999999994</v>
      </c>
    </row>
    <row r="57" spans="1:13">
      <c r="A57" s="268">
        <v>47</v>
      </c>
      <c r="B57" s="277" t="s">
        <v>60</v>
      </c>
      <c r="C57" s="278">
        <v>1241.7</v>
      </c>
      <c r="D57" s="279">
        <v>1248.0000000000002</v>
      </c>
      <c r="E57" s="279">
        <v>1230.1000000000004</v>
      </c>
      <c r="F57" s="279">
        <v>1218.5000000000002</v>
      </c>
      <c r="G57" s="279">
        <v>1200.6000000000004</v>
      </c>
      <c r="H57" s="279">
        <v>1259.6000000000004</v>
      </c>
      <c r="I57" s="279">
        <v>1277.5000000000005</v>
      </c>
      <c r="J57" s="279">
        <v>1289.1000000000004</v>
      </c>
      <c r="K57" s="277">
        <v>1265.9000000000001</v>
      </c>
      <c r="L57" s="277">
        <v>1236.4000000000001</v>
      </c>
      <c r="M57" s="277">
        <v>11.280889999999999</v>
      </c>
    </row>
    <row r="58" spans="1:13">
      <c r="A58" s="268">
        <v>48</v>
      </c>
      <c r="B58" s="277" t="s">
        <v>317</v>
      </c>
      <c r="C58" s="278">
        <v>111.15</v>
      </c>
      <c r="D58" s="279">
        <v>112</v>
      </c>
      <c r="E58" s="279">
        <v>110.15</v>
      </c>
      <c r="F58" s="279">
        <v>109.15</v>
      </c>
      <c r="G58" s="279">
        <v>107.30000000000001</v>
      </c>
      <c r="H58" s="279">
        <v>113</v>
      </c>
      <c r="I58" s="279">
        <v>114.85</v>
      </c>
      <c r="J58" s="279">
        <v>115.85</v>
      </c>
      <c r="K58" s="277">
        <v>113.85</v>
      </c>
      <c r="L58" s="277">
        <v>111</v>
      </c>
      <c r="M58" s="277">
        <v>2.3601000000000001</v>
      </c>
    </row>
    <row r="59" spans="1:13">
      <c r="A59" s="268">
        <v>49</v>
      </c>
      <c r="B59" s="277" t="s">
        <v>318</v>
      </c>
      <c r="C59" s="278">
        <v>128.94999999999999</v>
      </c>
      <c r="D59" s="279">
        <v>128.9</v>
      </c>
      <c r="E59" s="279">
        <v>127.60000000000002</v>
      </c>
      <c r="F59" s="279">
        <v>126.25000000000001</v>
      </c>
      <c r="G59" s="279">
        <v>124.95000000000003</v>
      </c>
      <c r="H59" s="279">
        <v>130.25</v>
      </c>
      <c r="I59" s="279">
        <v>131.55000000000001</v>
      </c>
      <c r="J59" s="279">
        <v>132.9</v>
      </c>
      <c r="K59" s="277">
        <v>130.19999999999999</v>
      </c>
      <c r="L59" s="277">
        <v>127.55</v>
      </c>
      <c r="M59" s="277">
        <v>9.8876100000000005</v>
      </c>
    </row>
    <row r="60" spans="1:13" ht="12" customHeight="1">
      <c r="A60" s="268">
        <v>50</v>
      </c>
      <c r="B60" s="277" t="s">
        <v>233</v>
      </c>
      <c r="C60" s="278">
        <v>340.55</v>
      </c>
      <c r="D60" s="279">
        <v>338.86666666666667</v>
      </c>
      <c r="E60" s="279">
        <v>332.83333333333337</v>
      </c>
      <c r="F60" s="279">
        <v>325.11666666666667</v>
      </c>
      <c r="G60" s="279">
        <v>319.08333333333337</v>
      </c>
      <c r="H60" s="279">
        <v>346.58333333333337</v>
      </c>
      <c r="I60" s="279">
        <v>352.61666666666667</v>
      </c>
      <c r="J60" s="279">
        <v>360.33333333333337</v>
      </c>
      <c r="K60" s="277">
        <v>344.9</v>
      </c>
      <c r="L60" s="277">
        <v>331.15</v>
      </c>
      <c r="M60" s="277">
        <v>69.147220000000004</v>
      </c>
    </row>
    <row r="61" spans="1:13">
      <c r="A61" s="268">
        <v>51</v>
      </c>
      <c r="B61" s="277" t="s">
        <v>61</v>
      </c>
      <c r="C61" s="278">
        <v>46.8</v>
      </c>
      <c r="D61" s="279">
        <v>46.666666666666664</v>
      </c>
      <c r="E61" s="279">
        <v>46.083333333333329</v>
      </c>
      <c r="F61" s="279">
        <v>45.366666666666667</v>
      </c>
      <c r="G61" s="279">
        <v>44.783333333333331</v>
      </c>
      <c r="H61" s="279">
        <v>47.383333333333326</v>
      </c>
      <c r="I61" s="279">
        <v>47.966666666666654</v>
      </c>
      <c r="J61" s="279">
        <v>48.683333333333323</v>
      </c>
      <c r="K61" s="277">
        <v>47.25</v>
      </c>
      <c r="L61" s="277">
        <v>45.95</v>
      </c>
      <c r="M61" s="277">
        <v>202.36662000000001</v>
      </c>
    </row>
    <row r="62" spans="1:13">
      <c r="A62" s="268">
        <v>52</v>
      </c>
      <c r="B62" s="277" t="s">
        <v>62</v>
      </c>
      <c r="C62" s="278">
        <v>45.7</v>
      </c>
      <c r="D62" s="279">
        <v>45.833333333333336</v>
      </c>
      <c r="E62" s="279">
        <v>45.06666666666667</v>
      </c>
      <c r="F62" s="279">
        <v>44.433333333333337</v>
      </c>
      <c r="G62" s="279">
        <v>43.666666666666671</v>
      </c>
      <c r="H62" s="279">
        <v>46.466666666666669</v>
      </c>
      <c r="I62" s="279">
        <v>47.233333333333334</v>
      </c>
      <c r="J62" s="279">
        <v>47.866666666666667</v>
      </c>
      <c r="K62" s="277">
        <v>46.6</v>
      </c>
      <c r="L62" s="277">
        <v>45.2</v>
      </c>
      <c r="M62" s="277">
        <v>19.85849</v>
      </c>
    </row>
    <row r="63" spans="1:13">
      <c r="A63" s="268">
        <v>53</v>
      </c>
      <c r="B63" s="277" t="s">
        <v>312</v>
      </c>
      <c r="C63" s="278">
        <v>1325.5</v>
      </c>
      <c r="D63" s="279">
        <v>1332.7333333333333</v>
      </c>
      <c r="E63" s="279">
        <v>1313.7666666666667</v>
      </c>
      <c r="F63" s="279">
        <v>1302.0333333333333</v>
      </c>
      <c r="G63" s="279">
        <v>1283.0666666666666</v>
      </c>
      <c r="H63" s="279">
        <v>1344.4666666666667</v>
      </c>
      <c r="I63" s="279">
        <v>1363.4333333333334</v>
      </c>
      <c r="J63" s="279">
        <v>1375.1666666666667</v>
      </c>
      <c r="K63" s="277">
        <v>1351.7</v>
      </c>
      <c r="L63" s="277">
        <v>1321</v>
      </c>
      <c r="M63" s="277">
        <v>0.34423999999999999</v>
      </c>
    </row>
    <row r="64" spans="1:13">
      <c r="A64" s="268">
        <v>54</v>
      </c>
      <c r="B64" s="277" t="s">
        <v>63</v>
      </c>
      <c r="C64" s="278">
        <v>1255.3499999999999</v>
      </c>
      <c r="D64" s="279">
        <v>1255.6000000000001</v>
      </c>
      <c r="E64" s="279">
        <v>1239.2500000000002</v>
      </c>
      <c r="F64" s="279">
        <v>1223.1500000000001</v>
      </c>
      <c r="G64" s="279">
        <v>1206.8000000000002</v>
      </c>
      <c r="H64" s="279">
        <v>1271.7000000000003</v>
      </c>
      <c r="I64" s="279">
        <v>1288.0500000000002</v>
      </c>
      <c r="J64" s="279">
        <v>1304.1500000000003</v>
      </c>
      <c r="K64" s="277">
        <v>1271.95</v>
      </c>
      <c r="L64" s="277">
        <v>1239.5</v>
      </c>
      <c r="M64" s="277">
        <v>13.629149999999999</v>
      </c>
    </row>
    <row r="65" spans="1:13">
      <c r="A65" s="268">
        <v>55</v>
      </c>
      <c r="B65" s="277" t="s">
        <v>320</v>
      </c>
      <c r="C65" s="278">
        <v>5741.8</v>
      </c>
      <c r="D65" s="279">
        <v>5717.5999999999995</v>
      </c>
      <c r="E65" s="279">
        <v>5645.1999999999989</v>
      </c>
      <c r="F65" s="279">
        <v>5548.5999999999995</v>
      </c>
      <c r="G65" s="279">
        <v>5476.1999999999989</v>
      </c>
      <c r="H65" s="279">
        <v>5814.1999999999989</v>
      </c>
      <c r="I65" s="279">
        <v>5886.5999999999985</v>
      </c>
      <c r="J65" s="279">
        <v>5983.1999999999989</v>
      </c>
      <c r="K65" s="277">
        <v>5790</v>
      </c>
      <c r="L65" s="277">
        <v>5621</v>
      </c>
      <c r="M65" s="277">
        <v>0.33296999999999999</v>
      </c>
    </row>
    <row r="66" spans="1:13">
      <c r="A66" s="268">
        <v>56</v>
      </c>
      <c r="B66" s="277" t="s">
        <v>234</v>
      </c>
      <c r="C66" s="278">
        <v>1219.8</v>
      </c>
      <c r="D66" s="279">
        <v>1214.3499999999999</v>
      </c>
      <c r="E66" s="279">
        <v>1200.5499999999997</v>
      </c>
      <c r="F66" s="279">
        <v>1181.2999999999997</v>
      </c>
      <c r="G66" s="279">
        <v>1167.4999999999995</v>
      </c>
      <c r="H66" s="279">
        <v>1233.5999999999999</v>
      </c>
      <c r="I66" s="279">
        <v>1247.4000000000001</v>
      </c>
      <c r="J66" s="279">
        <v>1266.6500000000001</v>
      </c>
      <c r="K66" s="277">
        <v>1228.1500000000001</v>
      </c>
      <c r="L66" s="277">
        <v>1195.0999999999999</v>
      </c>
      <c r="M66" s="277">
        <v>0.94152999999999998</v>
      </c>
    </row>
    <row r="67" spans="1:13">
      <c r="A67" s="268">
        <v>57</v>
      </c>
      <c r="B67" s="277" t="s">
        <v>321</v>
      </c>
      <c r="C67" s="278">
        <v>387.5</v>
      </c>
      <c r="D67" s="279">
        <v>384.41666666666669</v>
      </c>
      <c r="E67" s="279">
        <v>378.23333333333335</v>
      </c>
      <c r="F67" s="279">
        <v>368.96666666666664</v>
      </c>
      <c r="G67" s="279">
        <v>362.7833333333333</v>
      </c>
      <c r="H67" s="279">
        <v>393.68333333333339</v>
      </c>
      <c r="I67" s="279">
        <v>399.86666666666667</v>
      </c>
      <c r="J67" s="279">
        <v>409.13333333333344</v>
      </c>
      <c r="K67" s="277">
        <v>390.6</v>
      </c>
      <c r="L67" s="277">
        <v>375.15</v>
      </c>
      <c r="M67" s="277">
        <v>7.0689700000000002</v>
      </c>
    </row>
    <row r="68" spans="1:13">
      <c r="A68" s="268">
        <v>58</v>
      </c>
      <c r="B68" s="277" t="s">
        <v>65</v>
      </c>
      <c r="C68" s="278">
        <v>96.55</v>
      </c>
      <c r="D68" s="279">
        <v>97.033333333333346</v>
      </c>
      <c r="E68" s="279">
        <v>94.866666666666688</v>
      </c>
      <c r="F68" s="279">
        <v>93.183333333333337</v>
      </c>
      <c r="G68" s="279">
        <v>91.01666666666668</v>
      </c>
      <c r="H68" s="279">
        <v>98.716666666666697</v>
      </c>
      <c r="I68" s="279">
        <v>100.88333333333335</v>
      </c>
      <c r="J68" s="279">
        <v>102.56666666666671</v>
      </c>
      <c r="K68" s="277">
        <v>99.2</v>
      </c>
      <c r="L68" s="277">
        <v>95.35</v>
      </c>
      <c r="M68" s="277">
        <v>215.83250000000001</v>
      </c>
    </row>
    <row r="69" spans="1:13">
      <c r="A69" s="268">
        <v>59</v>
      </c>
      <c r="B69" s="277" t="s">
        <v>313</v>
      </c>
      <c r="C69" s="278">
        <v>653.20000000000005</v>
      </c>
      <c r="D69" s="279">
        <v>655.61666666666667</v>
      </c>
      <c r="E69" s="279">
        <v>648.7833333333333</v>
      </c>
      <c r="F69" s="279">
        <v>644.36666666666667</v>
      </c>
      <c r="G69" s="279">
        <v>637.5333333333333</v>
      </c>
      <c r="H69" s="279">
        <v>660.0333333333333</v>
      </c>
      <c r="I69" s="279">
        <v>666.86666666666656</v>
      </c>
      <c r="J69" s="279">
        <v>671.2833333333333</v>
      </c>
      <c r="K69" s="277">
        <v>662.45</v>
      </c>
      <c r="L69" s="277">
        <v>651.20000000000005</v>
      </c>
      <c r="M69" s="277">
        <v>2.3818000000000001</v>
      </c>
    </row>
    <row r="70" spans="1:13">
      <c r="A70" s="268">
        <v>60</v>
      </c>
      <c r="B70" s="277" t="s">
        <v>66</v>
      </c>
      <c r="C70" s="278">
        <v>522.04999999999995</v>
      </c>
      <c r="D70" s="279">
        <v>526.48333333333323</v>
      </c>
      <c r="E70" s="279">
        <v>515.96666666666647</v>
      </c>
      <c r="F70" s="279">
        <v>509.88333333333321</v>
      </c>
      <c r="G70" s="279">
        <v>499.36666666666645</v>
      </c>
      <c r="H70" s="279">
        <v>532.56666666666649</v>
      </c>
      <c r="I70" s="279">
        <v>543.08333333333314</v>
      </c>
      <c r="J70" s="279">
        <v>549.16666666666652</v>
      </c>
      <c r="K70" s="277">
        <v>537</v>
      </c>
      <c r="L70" s="277">
        <v>520.4</v>
      </c>
      <c r="M70" s="277">
        <v>24.344550000000002</v>
      </c>
    </row>
    <row r="71" spans="1:13">
      <c r="A71" s="268">
        <v>61</v>
      </c>
      <c r="B71" s="277" t="s">
        <v>67</v>
      </c>
      <c r="C71" s="278">
        <v>393.25</v>
      </c>
      <c r="D71" s="279">
        <v>389.06666666666666</v>
      </c>
      <c r="E71" s="279">
        <v>383.63333333333333</v>
      </c>
      <c r="F71" s="279">
        <v>374.01666666666665</v>
      </c>
      <c r="G71" s="279">
        <v>368.58333333333331</v>
      </c>
      <c r="H71" s="279">
        <v>398.68333333333334</v>
      </c>
      <c r="I71" s="279">
        <v>404.11666666666662</v>
      </c>
      <c r="J71" s="279">
        <v>413.73333333333335</v>
      </c>
      <c r="K71" s="277">
        <v>394.5</v>
      </c>
      <c r="L71" s="277">
        <v>379.45</v>
      </c>
      <c r="M71" s="277">
        <v>22.602340000000002</v>
      </c>
    </row>
    <row r="72" spans="1:13">
      <c r="A72" s="268">
        <v>62</v>
      </c>
      <c r="B72" s="277" t="s">
        <v>69</v>
      </c>
      <c r="C72" s="278">
        <v>564.6</v>
      </c>
      <c r="D72" s="279">
        <v>564.71666666666658</v>
      </c>
      <c r="E72" s="279">
        <v>555.18333333333317</v>
      </c>
      <c r="F72" s="279">
        <v>545.76666666666654</v>
      </c>
      <c r="G72" s="279">
        <v>536.23333333333312</v>
      </c>
      <c r="H72" s="279">
        <v>574.13333333333321</v>
      </c>
      <c r="I72" s="279">
        <v>583.66666666666674</v>
      </c>
      <c r="J72" s="279">
        <v>593.08333333333326</v>
      </c>
      <c r="K72" s="277">
        <v>574.25</v>
      </c>
      <c r="L72" s="277">
        <v>555.29999999999995</v>
      </c>
      <c r="M72" s="277">
        <v>139.48427000000001</v>
      </c>
    </row>
    <row r="73" spans="1:13">
      <c r="A73" s="268">
        <v>63</v>
      </c>
      <c r="B73" s="277" t="s">
        <v>70</v>
      </c>
      <c r="C73" s="278">
        <v>37.450000000000003</v>
      </c>
      <c r="D73" s="279">
        <v>37.016666666666673</v>
      </c>
      <c r="E73" s="279">
        <v>36.333333333333343</v>
      </c>
      <c r="F73" s="279">
        <v>35.216666666666669</v>
      </c>
      <c r="G73" s="279">
        <v>34.533333333333339</v>
      </c>
      <c r="H73" s="279">
        <v>38.133333333333347</v>
      </c>
      <c r="I73" s="279">
        <v>38.81666666666667</v>
      </c>
      <c r="J73" s="279">
        <v>39.933333333333351</v>
      </c>
      <c r="K73" s="277">
        <v>37.700000000000003</v>
      </c>
      <c r="L73" s="277">
        <v>35.9</v>
      </c>
      <c r="M73" s="277">
        <v>371.20213999999999</v>
      </c>
    </row>
    <row r="74" spans="1:13">
      <c r="A74" s="268">
        <v>64</v>
      </c>
      <c r="B74" s="277" t="s">
        <v>71</v>
      </c>
      <c r="C74" s="278">
        <v>399</v>
      </c>
      <c r="D74" s="279">
        <v>401</v>
      </c>
      <c r="E74" s="279">
        <v>394.5</v>
      </c>
      <c r="F74" s="279">
        <v>390</v>
      </c>
      <c r="G74" s="279">
        <v>383.5</v>
      </c>
      <c r="H74" s="279">
        <v>405.5</v>
      </c>
      <c r="I74" s="279">
        <v>412</v>
      </c>
      <c r="J74" s="279">
        <v>416.5</v>
      </c>
      <c r="K74" s="277">
        <v>407.5</v>
      </c>
      <c r="L74" s="277">
        <v>396.5</v>
      </c>
      <c r="M74" s="277">
        <v>44.215200000000003</v>
      </c>
    </row>
    <row r="75" spans="1:13">
      <c r="A75" s="268">
        <v>65</v>
      </c>
      <c r="B75" s="277" t="s">
        <v>322</v>
      </c>
      <c r="C75" s="278">
        <v>605.9</v>
      </c>
      <c r="D75" s="279">
        <v>596.63333333333333</v>
      </c>
      <c r="E75" s="279">
        <v>580.26666666666665</v>
      </c>
      <c r="F75" s="279">
        <v>554.63333333333333</v>
      </c>
      <c r="G75" s="279">
        <v>538.26666666666665</v>
      </c>
      <c r="H75" s="279">
        <v>622.26666666666665</v>
      </c>
      <c r="I75" s="279">
        <v>638.63333333333321</v>
      </c>
      <c r="J75" s="279">
        <v>664.26666666666665</v>
      </c>
      <c r="K75" s="277">
        <v>613</v>
      </c>
      <c r="L75" s="277">
        <v>571</v>
      </c>
      <c r="M75" s="277">
        <v>6.83291</v>
      </c>
    </row>
    <row r="76" spans="1:13" s="16" customFormat="1">
      <c r="A76" s="268">
        <v>66</v>
      </c>
      <c r="B76" s="277" t="s">
        <v>324</v>
      </c>
      <c r="C76" s="278">
        <v>105.1</v>
      </c>
      <c r="D76" s="279">
        <v>105.33333333333333</v>
      </c>
      <c r="E76" s="279">
        <v>104.16666666666666</v>
      </c>
      <c r="F76" s="279">
        <v>103.23333333333333</v>
      </c>
      <c r="G76" s="279">
        <v>102.06666666666666</v>
      </c>
      <c r="H76" s="279">
        <v>106.26666666666665</v>
      </c>
      <c r="I76" s="279">
        <v>107.43333333333331</v>
      </c>
      <c r="J76" s="279">
        <v>108.36666666666665</v>
      </c>
      <c r="K76" s="277">
        <v>106.5</v>
      </c>
      <c r="L76" s="277">
        <v>104.4</v>
      </c>
      <c r="M76" s="277">
        <v>5.3977500000000003</v>
      </c>
    </row>
    <row r="77" spans="1:13" s="16" customFormat="1">
      <c r="A77" s="268">
        <v>67</v>
      </c>
      <c r="B77" s="277" t="s">
        <v>325</v>
      </c>
      <c r="C77" s="278">
        <v>2153.9499999999998</v>
      </c>
      <c r="D77" s="279">
        <v>2166.8666666666668</v>
      </c>
      <c r="E77" s="279">
        <v>2137.0833333333335</v>
      </c>
      <c r="F77" s="279">
        <v>2120.2166666666667</v>
      </c>
      <c r="G77" s="279">
        <v>2090.4333333333334</v>
      </c>
      <c r="H77" s="279">
        <v>2183.7333333333336</v>
      </c>
      <c r="I77" s="279">
        <v>2213.5166666666664</v>
      </c>
      <c r="J77" s="279">
        <v>2230.3833333333337</v>
      </c>
      <c r="K77" s="277">
        <v>2196.65</v>
      </c>
      <c r="L77" s="277">
        <v>2150</v>
      </c>
      <c r="M77" s="277">
        <v>0.13191</v>
      </c>
    </row>
    <row r="78" spans="1:13" s="16" customFormat="1">
      <c r="A78" s="268">
        <v>68</v>
      </c>
      <c r="B78" s="277" t="s">
        <v>326</v>
      </c>
      <c r="C78" s="278">
        <v>486.25</v>
      </c>
      <c r="D78" s="279">
        <v>487.91666666666669</v>
      </c>
      <c r="E78" s="279">
        <v>481.83333333333337</v>
      </c>
      <c r="F78" s="279">
        <v>477.41666666666669</v>
      </c>
      <c r="G78" s="279">
        <v>471.33333333333337</v>
      </c>
      <c r="H78" s="279">
        <v>492.33333333333337</v>
      </c>
      <c r="I78" s="279">
        <v>498.41666666666674</v>
      </c>
      <c r="J78" s="279">
        <v>502.83333333333337</v>
      </c>
      <c r="K78" s="277">
        <v>494</v>
      </c>
      <c r="L78" s="277">
        <v>483.5</v>
      </c>
      <c r="M78" s="277">
        <v>0.40562999999999999</v>
      </c>
    </row>
    <row r="79" spans="1:13" s="16" customFormat="1">
      <c r="A79" s="268">
        <v>69</v>
      </c>
      <c r="B79" s="277" t="s">
        <v>327</v>
      </c>
      <c r="C79" s="278">
        <v>62.5</v>
      </c>
      <c r="D79" s="279">
        <v>62.633333333333333</v>
      </c>
      <c r="E79" s="279">
        <v>61.566666666666663</v>
      </c>
      <c r="F79" s="279">
        <v>60.633333333333333</v>
      </c>
      <c r="G79" s="279">
        <v>59.566666666666663</v>
      </c>
      <c r="H79" s="279">
        <v>63.566666666666663</v>
      </c>
      <c r="I79" s="279">
        <v>64.63333333333334</v>
      </c>
      <c r="J79" s="279">
        <v>65.566666666666663</v>
      </c>
      <c r="K79" s="277">
        <v>63.7</v>
      </c>
      <c r="L79" s="277">
        <v>61.7</v>
      </c>
      <c r="M79" s="277">
        <v>12.16775</v>
      </c>
    </row>
    <row r="80" spans="1:13" s="16" customFormat="1">
      <c r="A80" s="268">
        <v>70</v>
      </c>
      <c r="B80" s="277" t="s">
        <v>72</v>
      </c>
      <c r="C80" s="278">
        <v>13203.55</v>
      </c>
      <c r="D80" s="279">
        <v>13162.266666666668</v>
      </c>
      <c r="E80" s="279">
        <v>13054.783333333336</v>
      </c>
      <c r="F80" s="279">
        <v>12906.016666666668</v>
      </c>
      <c r="G80" s="279">
        <v>12798.533333333336</v>
      </c>
      <c r="H80" s="279">
        <v>13311.033333333336</v>
      </c>
      <c r="I80" s="279">
        <v>13418.51666666667</v>
      </c>
      <c r="J80" s="279">
        <v>13567.283333333336</v>
      </c>
      <c r="K80" s="277">
        <v>13269.75</v>
      </c>
      <c r="L80" s="277">
        <v>13013.5</v>
      </c>
      <c r="M80" s="277">
        <v>0.26471</v>
      </c>
    </row>
    <row r="81" spans="1:13" s="16" customFormat="1">
      <c r="A81" s="268">
        <v>71</v>
      </c>
      <c r="B81" s="277" t="s">
        <v>74</v>
      </c>
      <c r="C81" s="278">
        <v>461.5</v>
      </c>
      <c r="D81" s="279">
        <v>464.06666666666666</v>
      </c>
      <c r="E81" s="279">
        <v>454.43333333333334</v>
      </c>
      <c r="F81" s="279">
        <v>447.36666666666667</v>
      </c>
      <c r="G81" s="279">
        <v>437.73333333333335</v>
      </c>
      <c r="H81" s="279">
        <v>471.13333333333333</v>
      </c>
      <c r="I81" s="279">
        <v>480.76666666666665</v>
      </c>
      <c r="J81" s="279">
        <v>487.83333333333331</v>
      </c>
      <c r="K81" s="277">
        <v>473.7</v>
      </c>
      <c r="L81" s="277">
        <v>457</v>
      </c>
      <c r="M81" s="277">
        <v>150.94307000000001</v>
      </c>
    </row>
    <row r="82" spans="1:13" s="16" customFormat="1">
      <c r="A82" s="268">
        <v>72</v>
      </c>
      <c r="B82" s="277" t="s">
        <v>328</v>
      </c>
      <c r="C82" s="278">
        <v>140</v>
      </c>
      <c r="D82" s="279">
        <v>139.48333333333335</v>
      </c>
      <c r="E82" s="279">
        <v>137.6166666666667</v>
      </c>
      <c r="F82" s="279">
        <v>135.23333333333335</v>
      </c>
      <c r="G82" s="279">
        <v>133.3666666666667</v>
      </c>
      <c r="H82" s="279">
        <v>141.8666666666667</v>
      </c>
      <c r="I82" s="279">
        <v>143.73333333333338</v>
      </c>
      <c r="J82" s="279">
        <v>146.1166666666667</v>
      </c>
      <c r="K82" s="277">
        <v>141.35</v>
      </c>
      <c r="L82" s="277">
        <v>137.1</v>
      </c>
      <c r="M82" s="277">
        <v>1.27817</v>
      </c>
    </row>
    <row r="83" spans="1:13" s="16" customFormat="1">
      <c r="A83" s="268">
        <v>73</v>
      </c>
      <c r="B83" s="277" t="s">
        <v>75</v>
      </c>
      <c r="C83" s="278">
        <v>3774.75</v>
      </c>
      <c r="D83" s="279">
        <v>3789.3666666666668</v>
      </c>
      <c r="E83" s="279">
        <v>3748.7333333333336</v>
      </c>
      <c r="F83" s="279">
        <v>3722.7166666666667</v>
      </c>
      <c r="G83" s="279">
        <v>3682.0833333333335</v>
      </c>
      <c r="H83" s="279">
        <v>3815.3833333333337</v>
      </c>
      <c r="I83" s="279">
        <v>3856.0166666666669</v>
      </c>
      <c r="J83" s="279">
        <v>3882.0333333333338</v>
      </c>
      <c r="K83" s="277">
        <v>3830</v>
      </c>
      <c r="L83" s="277">
        <v>3763.35</v>
      </c>
      <c r="M83" s="277">
        <v>5.9991399999999997</v>
      </c>
    </row>
    <row r="84" spans="1:13" s="16" customFormat="1">
      <c r="A84" s="268">
        <v>74</v>
      </c>
      <c r="B84" s="277" t="s">
        <v>314</v>
      </c>
      <c r="C84" s="278">
        <v>506.85</v>
      </c>
      <c r="D84" s="279">
        <v>507.41666666666669</v>
      </c>
      <c r="E84" s="279">
        <v>495.43333333333339</v>
      </c>
      <c r="F84" s="279">
        <v>484.01666666666671</v>
      </c>
      <c r="G84" s="279">
        <v>472.03333333333342</v>
      </c>
      <c r="H84" s="279">
        <v>518.83333333333337</v>
      </c>
      <c r="I84" s="279">
        <v>530.81666666666661</v>
      </c>
      <c r="J84" s="279">
        <v>542.23333333333335</v>
      </c>
      <c r="K84" s="277">
        <v>519.4</v>
      </c>
      <c r="L84" s="277">
        <v>496</v>
      </c>
      <c r="M84" s="277">
        <v>6.2442000000000002</v>
      </c>
    </row>
    <row r="85" spans="1:13" s="16" customFormat="1">
      <c r="A85" s="268">
        <v>75</v>
      </c>
      <c r="B85" s="277" t="s">
        <v>323</v>
      </c>
      <c r="C85" s="278">
        <v>117.7</v>
      </c>
      <c r="D85" s="279">
        <v>115.16666666666667</v>
      </c>
      <c r="E85" s="279">
        <v>111.33333333333334</v>
      </c>
      <c r="F85" s="279">
        <v>104.96666666666667</v>
      </c>
      <c r="G85" s="279">
        <v>101.13333333333334</v>
      </c>
      <c r="H85" s="279">
        <v>121.53333333333335</v>
      </c>
      <c r="I85" s="279">
        <v>125.36666666666669</v>
      </c>
      <c r="J85" s="279">
        <v>131.73333333333335</v>
      </c>
      <c r="K85" s="277">
        <v>119</v>
      </c>
      <c r="L85" s="277">
        <v>108.8</v>
      </c>
      <c r="M85" s="277">
        <v>96.596419999999995</v>
      </c>
    </row>
    <row r="86" spans="1:13" s="16" customFormat="1">
      <c r="A86" s="268">
        <v>76</v>
      </c>
      <c r="B86" s="277" t="s">
        <v>76</v>
      </c>
      <c r="C86" s="278">
        <v>357.05</v>
      </c>
      <c r="D86" s="279">
        <v>357.7166666666667</v>
      </c>
      <c r="E86" s="279">
        <v>353.43333333333339</v>
      </c>
      <c r="F86" s="279">
        <v>349.81666666666672</v>
      </c>
      <c r="G86" s="279">
        <v>345.53333333333342</v>
      </c>
      <c r="H86" s="279">
        <v>361.33333333333337</v>
      </c>
      <c r="I86" s="279">
        <v>365.61666666666667</v>
      </c>
      <c r="J86" s="279">
        <v>369.23333333333335</v>
      </c>
      <c r="K86" s="277">
        <v>362</v>
      </c>
      <c r="L86" s="277">
        <v>354.1</v>
      </c>
      <c r="M86" s="277">
        <v>29.290859999999999</v>
      </c>
    </row>
    <row r="87" spans="1:13" s="16" customFormat="1">
      <c r="A87" s="268">
        <v>77</v>
      </c>
      <c r="B87" s="277" t="s">
        <v>77</v>
      </c>
      <c r="C87" s="278">
        <v>100.4</v>
      </c>
      <c r="D87" s="279">
        <v>100.36666666666667</v>
      </c>
      <c r="E87" s="279">
        <v>99.533333333333346</v>
      </c>
      <c r="F87" s="279">
        <v>98.666666666666671</v>
      </c>
      <c r="G87" s="279">
        <v>97.833333333333343</v>
      </c>
      <c r="H87" s="279">
        <v>101.23333333333335</v>
      </c>
      <c r="I87" s="279">
        <v>102.06666666666666</v>
      </c>
      <c r="J87" s="279">
        <v>102.93333333333335</v>
      </c>
      <c r="K87" s="277">
        <v>101.2</v>
      </c>
      <c r="L87" s="277">
        <v>99.5</v>
      </c>
      <c r="M87" s="277">
        <v>61.998069999999998</v>
      </c>
    </row>
    <row r="88" spans="1:13" s="16" customFormat="1">
      <c r="A88" s="268">
        <v>78</v>
      </c>
      <c r="B88" s="277" t="s">
        <v>332</v>
      </c>
      <c r="C88" s="278">
        <v>375.95</v>
      </c>
      <c r="D88" s="279">
        <v>381.33333333333331</v>
      </c>
      <c r="E88" s="279">
        <v>368.66666666666663</v>
      </c>
      <c r="F88" s="279">
        <v>361.38333333333333</v>
      </c>
      <c r="G88" s="279">
        <v>348.71666666666664</v>
      </c>
      <c r="H88" s="279">
        <v>388.61666666666662</v>
      </c>
      <c r="I88" s="279">
        <v>401.28333333333325</v>
      </c>
      <c r="J88" s="279">
        <v>408.56666666666661</v>
      </c>
      <c r="K88" s="277">
        <v>394</v>
      </c>
      <c r="L88" s="277">
        <v>374.05</v>
      </c>
      <c r="M88" s="277">
        <v>3.9286500000000002</v>
      </c>
    </row>
    <row r="89" spans="1:13" s="16" customFormat="1">
      <c r="A89" s="268">
        <v>79</v>
      </c>
      <c r="B89" s="277" t="s">
        <v>333</v>
      </c>
      <c r="C89" s="278">
        <v>394.65</v>
      </c>
      <c r="D89" s="279">
        <v>395.0333333333333</v>
      </c>
      <c r="E89" s="279">
        <v>390.11666666666662</v>
      </c>
      <c r="F89" s="279">
        <v>385.58333333333331</v>
      </c>
      <c r="G89" s="279">
        <v>380.66666666666663</v>
      </c>
      <c r="H89" s="279">
        <v>399.56666666666661</v>
      </c>
      <c r="I89" s="279">
        <v>404.48333333333335</v>
      </c>
      <c r="J89" s="279">
        <v>409.01666666666659</v>
      </c>
      <c r="K89" s="277">
        <v>399.95</v>
      </c>
      <c r="L89" s="277">
        <v>390.5</v>
      </c>
      <c r="M89" s="277">
        <v>2.52373</v>
      </c>
    </row>
    <row r="90" spans="1:13" s="16" customFormat="1">
      <c r="A90" s="268">
        <v>80</v>
      </c>
      <c r="B90" s="277" t="s">
        <v>335</v>
      </c>
      <c r="C90" s="278">
        <v>240.1</v>
      </c>
      <c r="D90" s="279">
        <v>240.53333333333333</v>
      </c>
      <c r="E90" s="279">
        <v>238.06666666666666</v>
      </c>
      <c r="F90" s="279">
        <v>236.03333333333333</v>
      </c>
      <c r="G90" s="279">
        <v>233.56666666666666</v>
      </c>
      <c r="H90" s="279">
        <v>242.56666666666666</v>
      </c>
      <c r="I90" s="279">
        <v>245.0333333333333</v>
      </c>
      <c r="J90" s="279">
        <v>247.06666666666666</v>
      </c>
      <c r="K90" s="277">
        <v>243</v>
      </c>
      <c r="L90" s="277">
        <v>238.5</v>
      </c>
      <c r="M90" s="277">
        <v>1.8708499999999999</v>
      </c>
    </row>
    <row r="91" spans="1:13" s="16" customFormat="1">
      <c r="A91" s="268">
        <v>81</v>
      </c>
      <c r="B91" s="277" t="s">
        <v>329</v>
      </c>
      <c r="C91" s="278">
        <v>442.4</v>
      </c>
      <c r="D91" s="279">
        <v>440.8</v>
      </c>
      <c r="E91" s="279">
        <v>427.1</v>
      </c>
      <c r="F91" s="279">
        <v>411.8</v>
      </c>
      <c r="G91" s="279">
        <v>398.1</v>
      </c>
      <c r="H91" s="279">
        <v>456.1</v>
      </c>
      <c r="I91" s="279">
        <v>469.79999999999995</v>
      </c>
      <c r="J91" s="279">
        <v>485.1</v>
      </c>
      <c r="K91" s="277">
        <v>454.5</v>
      </c>
      <c r="L91" s="277">
        <v>425.5</v>
      </c>
      <c r="M91" s="277">
        <v>1.3845400000000001</v>
      </c>
    </row>
    <row r="92" spans="1:13" s="16" customFormat="1">
      <c r="A92" s="268">
        <v>82</v>
      </c>
      <c r="B92" s="277" t="s">
        <v>78</v>
      </c>
      <c r="C92" s="278">
        <v>112.95</v>
      </c>
      <c r="D92" s="279">
        <v>112.35000000000001</v>
      </c>
      <c r="E92" s="279">
        <v>110.40000000000002</v>
      </c>
      <c r="F92" s="279">
        <v>107.85000000000001</v>
      </c>
      <c r="G92" s="279">
        <v>105.90000000000002</v>
      </c>
      <c r="H92" s="279">
        <v>114.90000000000002</v>
      </c>
      <c r="I92" s="279">
        <v>116.85000000000001</v>
      </c>
      <c r="J92" s="279">
        <v>119.40000000000002</v>
      </c>
      <c r="K92" s="277">
        <v>114.3</v>
      </c>
      <c r="L92" s="277">
        <v>109.8</v>
      </c>
      <c r="M92" s="277">
        <v>21.84948</v>
      </c>
    </row>
    <row r="93" spans="1:13" s="16" customFormat="1">
      <c r="A93" s="268">
        <v>83</v>
      </c>
      <c r="B93" s="277" t="s">
        <v>330</v>
      </c>
      <c r="C93" s="278">
        <v>236.5</v>
      </c>
      <c r="D93" s="279">
        <v>237.4</v>
      </c>
      <c r="E93" s="279">
        <v>233.10000000000002</v>
      </c>
      <c r="F93" s="279">
        <v>229.70000000000002</v>
      </c>
      <c r="G93" s="279">
        <v>225.40000000000003</v>
      </c>
      <c r="H93" s="279">
        <v>240.8</v>
      </c>
      <c r="I93" s="279">
        <v>245.10000000000002</v>
      </c>
      <c r="J93" s="279">
        <v>248.5</v>
      </c>
      <c r="K93" s="277">
        <v>241.7</v>
      </c>
      <c r="L93" s="277">
        <v>234</v>
      </c>
      <c r="M93" s="277">
        <v>2.0966200000000002</v>
      </c>
    </row>
    <row r="94" spans="1:13" s="16" customFormat="1">
      <c r="A94" s="268">
        <v>84</v>
      </c>
      <c r="B94" s="277" t="s">
        <v>338</v>
      </c>
      <c r="C94" s="278">
        <v>359.7</v>
      </c>
      <c r="D94" s="279">
        <v>356.9666666666667</v>
      </c>
      <c r="E94" s="279">
        <v>345.93333333333339</v>
      </c>
      <c r="F94" s="279">
        <v>332.16666666666669</v>
      </c>
      <c r="G94" s="279">
        <v>321.13333333333338</v>
      </c>
      <c r="H94" s="279">
        <v>370.73333333333341</v>
      </c>
      <c r="I94" s="279">
        <v>381.76666666666671</v>
      </c>
      <c r="J94" s="279">
        <v>395.53333333333342</v>
      </c>
      <c r="K94" s="277">
        <v>368</v>
      </c>
      <c r="L94" s="277">
        <v>343.2</v>
      </c>
      <c r="M94" s="277">
        <v>30.231300000000001</v>
      </c>
    </row>
    <row r="95" spans="1:13" s="16" customFormat="1">
      <c r="A95" s="268">
        <v>85</v>
      </c>
      <c r="B95" s="277" t="s">
        <v>336</v>
      </c>
      <c r="C95" s="278">
        <v>876.5</v>
      </c>
      <c r="D95" s="279">
        <v>873.63333333333333</v>
      </c>
      <c r="E95" s="279">
        <v>863.86666666666667</v>
      </c>
      <c r="F95" s="279">
        <v>851.23333333333335</v>
      </c>
      <c r="G95" s="279">
        <v>841.4666666666667</v>
      </c>
      <c r="H95" s="279">
        <v>886.26666666666665</v>
      </c>
      <c r="I95" s="279">
        <v>896.0333333333333</v>
      </c>
      <c r="J95" s="279">
        <v>908.66666666666663</v>
      </c>
      <c r="K95" s="277">
        <v>883.4</v>
      </c>
      <c r="L95" s="277">
        <v>861</v>
      </c>
      <c r="M95" s="277">
        <v>1.6662399999999999</v>
      </c>
    </row>
    <row r="96" spans="1:13" s="16" customFormat="1">
      <c r="A96" s="268">
        <v>86</v>
      </c>
      <c r="B96" s="277" t="s">
        <v>337</v>
      </c>
      <c r="C96" s="278">
        <v>16.8</v>
      </c>
      <c r="D96" s="279">
        <v>16.849999999999998</v>
      </c>
      <c r="E96" s="279">
        <v>16.649999999999995</v>
      </c>
      <c r="F96" s="279">
        <v>16.499999999999996</v>
      </c>
      <c r="G96" s="279">
        <v>16.299999999999994</v>
      </c>
      <c r="H96" s="279">
        <v>16.999999999999996</v>
      </c>
      <c r="I96" s="279">
        <v>17.2</v>
      </c>
      <c r="J96" s="279">
        <v>17.349999999999998</v>
      </c>
      <c r="K96" s="277">
        <v>17.05</v>
      </c>
      <c r="L96" s="277">
        <v>16.7</v>
      </c>
      <c r="M96" s="277">
        <v>6.7983799999999999</v>
      </c>
    </row>
    <row r="97" spans="1:13" s="16" customFormat="1">
      <c r="A97" s="268">
        <v>87</v>
      </c>
      <c r="B97" s="277" t="s">
        <v>339</v>
      </c>
      <c r="C97" s="278">
        <v>129.1</v>
      </c>
      <c r="D97" s="279">
        <v>129.05000000000001</v>
      </c>
      <c r="E97" s="279">
        <v>126.10000000000002</v>
      </c>
      <c r="F97" s="279">
        <v>123.10000000000001</v>
      </c>
      <c r="G97" s="279">
        <v>120.15000000000002</v>
      </c>
      <c r="H97" s="279">
        <v>132.05000000000001</v>
      </c>
      <c r="I97" s="279">
        <v>135</v>
      </c>
      <c r="J97" s="279">
        <v>138.00000000000003</v>
      </c>
      <c r="K97" s="277">
        <v>132</v>
      </c>
      <c r="L97" s="277">
        <v>126.05</v>
      </c>
      <c r="M97" s="277">
        <v>7.0737899999999998</v>
      </c>
    </row>
    <row r="98" spans="1:13" s="16" customFormat="1">
      <c r="A98" s="268">
        <v>88</v>
      </c>
      <c r="B98" s="277" t="s">
        <v>340</v>
      </c>
      <c r="C98" s="278">
        <v>2235.15</v>
      </c>
      <c r="D98" s="279">
        <v>2247.35</v>
      </c>
      <c r="E98" s="279">
        <v>2215.0499999999997</v>
      </c>
      <c r="F98" s="279">
        <v>2194.9499999999998</v>
      </c>
      <c r="G98" s="279">
        <v>2162.6499999999996</v>
      </c>
      <c r="H98" s="279">
        <v>2267.4499999999998</v>
      </c>
      <c r="I98" s="279">
        <v>2299.75</v>
      </c>
      <c r="J98" s="279">
        <v>2319.85</v>
      </c>
      <c r="K98" s="277">
        <v>2279.65</v>
      </c>
      <c r="L98" s="277">
        <v>2227.25</v>
      </c>
      <c r="M98" s="277">
        <v>2.2259999999999999E-2</v>
      </c>
    </row>
    <row r="99" spans="1:13" s="16" customFormat="1">
      <c r="A99" s="268">
        <v>89</v>
      </c>
      <c r="B99" s="277" t="s">
        <v>81</v>
      </c>
      <c r="C99" s="278">
        <v>576.65</v>
      </c>
      <c r="D99" s="279">
        <v>573.38333333333333</v>
      </c>
      <c r="E99" s="279">
        <v>560.86666666666667</v>
      </c>
      <c r="F99" s="279">
        <v>545.08333333333337</v>
      </c>
      <c r="G99" s="279">
        <v>532.56666666666672</v>
      </c>
      <c r="H99" s="279">
        <v>589.16666666666663</v>
      </c>
      <c r="I99" s="279">
        <v>601.68333333333328</v>
      </c>
      <c r="J99" s="279">
        <v>617.46666666666658</v>
      </c>
      <c r="K99" s="277">
        <v>585.9</v>
      </c>
      <c r="L99" s="277">
        <v>557.6</v>
      </c>
      <c r="M99" s="277">
        <v>3.1025999999999998</v>
      </c>
    </row>
    <row r="100" spans="1:13" s="16" customFormat="1">
      <c r="A100" s="268">
        <v>90</v>
      </c>
      <c r="B100" s="277" t="s">
        <v>334</v>
      </c>
      <c r="C100" s="278">
        <v>158.75</v>
      </c>
      <c r="D100" s="279">
        <v>157.65</v>
      </c>
      <c r="E100" s="279">
        <v>154.30000000000001</v>
      </c>
      <c r="F100" s="279">
        <v>149.85</v>
      </c>
      <c r="G100" s="279">
        <v>146.5</v>
      </c>
      <c r="H100" s="279">
        <v>162.10000000000002</v>
      </c>
      <c r="I100" s="279">
        <v>165.45</v>
      </c>
      <c r="J100" s="279">
        <v>169.90000000000003</v>
      </c>
      <c r="K100" s="277">
        <v>161</v>
      </c>
      <c r="L100" s="277">
        <v>153.19999999999999</v>
      </c>
      <c r="M100" s="277">
        <v>1.5118499999999999</v>
      </c>
    </row>
    <row r="101" spans="1:13">
      <c r="A101" s="268">
        <v>91</v>
      </c>
      <c r="B101" s="277" t="s">
        <v>341</v>
      </c>
      <c r="C101" s="278">
        <v>128.1</v>
      </c>
      <c r="D101" s="279">
        <v>128.43333333333334</v>
      </c>
      <c r="E101" s="279">
        <v>126.86666666666667</v>
      </c>
      <c r="F101" s="279">
        <v>125.63333333333334</v>
      </c>
      <c r="G101" s="279">
        <v>124.06666666666668</v>
      </c>
      <c r="H101" s="279">
        <v>129.66666666666669</v>
      </c>
      <c r="I101" s="279">
        <v>131.23333333333335</v>
      </c>
      <c r="J101" s="279">
        <v>132.46666666666667</v>
      </c>
      <c r="K101" s="277">
        <v>130</v>
      </c>
      <c r="L101" s="277">
        <v>127.2</v>
      </c>
      <c r="M101" s="277">
        <v>0.79959000000000002</v>
      </c>
    </row>
    <row r="102" spans="1:13">
      <c r="A102" s="268">
        <v>92</v>
      </c>
      <c r="B102" s="277" t="s">
        <v>342</v>
      </c>
      <c r="C102" s="278">
        <v>164.35</v>
      </c>
      <c r="D102" s="279">
        <v>162.93333333333331</v>
      </c>
      <c r="E102" s="279">
        <v>160.56666666666661</v>
      </c>
      <c r="F102" s="279">
        <v>156.7833333333333</v>
      </c>
      <c r="G102" s="279">
        <v>154.4166666666666</v>
      </c>
      <c r="H102" s="279">
        <v>166.71666666666661</v>
      </c>
      <c r="I102" s="279">
        <v>169.08333333333334</v>
      </c>
      <c r="J102" s="279">
        <v>172.86666666666662</v>
      </c>
      <c r="K102" s="277">
        <v>165.3</v>
      </c>
      <c r="L102" s="277">
        <v>159.15</v>
      </c>
      <c r="M102" s="277">
        <v>17.43665</v>
      </c>
    </row>
    <row r="103" spans="1:13">
      <c r="A103" s="268">
        <v>93</v>
      </c>
      <c r="B103" s="277" t="s">
        <v>343</v>
      </c>
      <c r="C103" s="278">
        <v>86.1</v>
      </c>
      <c r="D103" s="279">
        <v>86.55</v>
      </c>
      <c r="E103" s="279">
        <v>85.199999999999989</v>
      </c>
      <c r="F103" s="279">
        <v>84.3</v>
      </c>
      <c r="G103" s="279">
        <v>82.949999999999989</v>
      </c>
      <c r="H103" s="279">
        <v>87.449999999999989</v>
      </c>
      <c r="I103" s="279">
        <v>88.799999999999983</v>
      </c>
      <c r="J103" s="279">
        <v>89.699999999999989</v>
      </c>
      <c r="K103" s="277">
        <v>87.9</v>
      </c>
      <c r="L103" s="277">
        <v>85.65</v>
      </c>
      <c r="M103" s="277">
        <v>10.97076</v>
      </c>
    </row>
    <row r="104" spans="1:13">
      <c r="A104" s="268">
        <v>94</v>
      </c>
      <c r="B104" s="277" t="s">
        <v>82</v>
      </c>
      <c r="C104" s="278">
        <v>215.65</v>
      </c>
      <c r="D104" s="279">
        <v>214.13333333333333</v>
      </c>
      <c r="E104" s="279">
        <v>211.01666666666665</v>
      </c>
      <c r="F104" s="279">
        <v>206.38333333333333</v>
      </c>
      <c r="G104" s="279">
        <v>203.26666666666665</v>
      </c>
      <c r="H104" s="279">
        <v>218.76666666666665</v>
      </c>
      <c r="I104" s="279">
        <v>221.88333333333333</v>
      </c>
      <c r="J104" s="279">
        <v>226.51666666666665</v>
      </c>
      <c r="K104" s="277">
        <v>217.25</v>
      </c>
      <c r="L104" s="277">
        <v>209.5</v>
      </c>
      <c r="M104" s="277">
        <v>54.204039999999999</v>
      </c>
    </row>
    <row r="105" spans="1:13">
      <c r="A105" s="268">
        <v>95</v>
      </c>
      <c r="B105" s="277" t="s">
        <v>344</v>
      </c>
      <c r="C105" s="278">
        <v>332.35</v>
      </c>
      <c r="D105" s="279">
        <v>332.08333333333331</v>
      </c>
      <c r="E105" s="279">
        <v>324.26666666666665</v>
      </c>
      <c r="F105" s="279">
        <v>316.18333333333334</v>
      </c>
      <c r="G105" s="279">
        <v>308.36666666666667</v>
      </c>
      <c r="H105" s="279">
        <v>340.16666666666663</v>
      </c>
      <c r="I105" s="279">
        <v>347.98333333333335</v>
      </c>
      <c r="J105" s="279">
        <v>356.06666666666661</v>
      </c>
      <c r="K105" s="277">
        <v>339.9</v>
      </c>
      <c r="L105" s="277">
        <v>324</v>
      </c>
      <c r="M105" s="277">
        <v>1.44635</v>
      </c>
    </row>
    <row r="106" spans="1:13">
      <c r="A106" s="268">
        <v>96</v>
      </c>
      <c r="B106" s="277" t="s">
        <v>83</v>
      </c>
      <c r="C106" s="278">
        <v>662.6</v>
      </c>
      <c r="D106" s="279">
        <v>657.5333333333333</v>
      </c>
      <c r="E106" s="279">
        <v>649.31666666666661</v>
      </c>
      <c r="F106" s="279">
        <v>636.0333333333333</v>
      </c>
      <c r="G106" s="279">
        <v>627.81666666666661</v>
      </c>
      <c r="H106" s="279">
        <v>670.81666666666661</v>
      </c>
      <c r="I106" s="279">
        <v>679.0333333333333</v>
      </c>
      <c r="J106" s="279">
        <v>692.31666666666661</v>
      </c>
      <c r="K106" s="277">
        <v>665.75</v>
      </c>
      <c r="L106" s="277">
        <v>644.25</v>
      </c>
      <c r="M106" s="277">
        <v>45.831220000000002</v>
      </c>
    </row>
    <row r="107" spans="1:13">
      <c r="A107" s="268">
        <v>97</v>
      </c>
      <c r="B107" s="277" t="s">
        <v>84</v>
      </c>
      <c r="C107" s="278">
        <v>130.44999999999999</v>
      </c>
      <c r="D107" s="279">
        <v>129.91666666666666</v>
      </c>
      <c r="E107" s="279">
        <v>129.08333333333331</v>
      </c>
      <c r="F107" s="279">
        <v>127.71666666666667</v>
      </c>
      <c r="G107" s="279">
        <v>126.88333333333333</v>
      </c>
      <c r="H107" s="279">
        <v>131.2833333333333</v>
      </c>
      <c r="I107" s="279">
        <v>132.11666666666662</v>
      </c>
      <c r="J107" s="279">
        <v>133.48333333333329</v>
      </c>
      <c r="K107" s="277">
        <v>130.75</v>
      </c>
      <c r="L107" s="277">
        <v>128.55000000000001</v>
      </c>
      <c r="M107" s="277">
        <v>52.744</v>
      </c>
    </row>
    <row r="108" spans="1:13">
      <c r="A108" s="268">
        <v>98</v>
      </c>
      <c r="B108" s="285" t="s">
        <v>345</v>
      </c>
      <c r="C108" s="278">
        <v>333.25</v>
      </c>
      <c r="D108" s="279">
        <v>332.01666666666665</v>
      </c>
      <c r="E108" s="279">
        <v>329.0333333333333</v>
      </c>
      <c r="F108" s="279">
        <v>324.81666666666666</v>
      </c>
      <c r="G108" s="279">
        <v>321.83333333333331</v>
      </c>
      <c r="H108" s="279">
        <v>336.23333333333329</v>
      </c>
      <c r="I108" s="279">
        <v>339.21666666666664</v>
      </c>
      <c r="J108" s="279">
        <v>343.43333333333328</v>
      </c>
      <c r="K108" s="277">
        <v>335</v>
      </c>
      <c r="L108" s="277">
        <v>327.8</v>
      </c>
      <c r="M108" s="277">
        <v>2.2423999999999999</v>
      </c>
    </row>
    <row r="109" spans="1:13">
      <c r="A109" s="268">
        <v>99</v>
      </c>
      <c r="B109" s="277" t="s">
        <v>85</v>
      </c>
      <c r="C109" s="278">
        <v>1391.65</v>
      </c>
      <c r="D109" s="279">
        <v>1391.8833333333332</v>
      </c>
      <c r="E109" s="279">
        <v>1381.7666666666664</v>
      </c>
      <c r="F109" s="279">
        <v>1371.8833333333332</v>
      </c>
      <c r="G109" s="279">
        <v>1361.7666666666664</v>
      </c>
      <c r="H109" s="279">
        <v>1401.7666666666664</v>
      </c>
      <c r="I109" s="279">
        <v>1411.8833333333332</v>
      </c>
      <c r="J109" s="279">
        <v>1421.7666666666664</v>
      </c>
      <c r="K109" s="277">
        <v>1402</v>
      </c>
      <c r="L109" s="277">
        <v>1382</v>
      </c>
      <c r="M109" s="277">
        <v>5.5303800000000001</v>
      </c>
    </row>
    <row r="110" spans="1:13">
      <c r="A110" s="268">
        <v>100</v>
      </c>
      <c r="B110" s="277" t="s">
        <v>86</v>
      </c>
      <c r="C110" s="278">
        <v>453</v>
      </c>
      <c r="D110" s="279">
        <v>452.0333333333333</v>
      </c>
      <c r="E110" s="279">
        <v>445.06666666666661</v>
      </c>
      <c r="F110" s="279">
        <v>437.13333333333333</v>
      </c>
      <c r="G110" s="279">
        <v>430.16666666666663</v>
      </c>
      <c r="H110" s="279">
        <v>459.96666666666658</v>
      </c>
      <c r="I110" s="279">
        <v>466.93333333333328</v>
      </c>
      <c r="J110" s="279">
        <v>474.86666666666656</v>
      </c>
      <c r="K110" s="277">
        <v>459</v>
      </c>
      <c r="L110" s="277">
        <v>444.1</v>
      </c>
      <c r="M110" s="277">
        <v>13.4129</v>
      </c>
    </row>
    <row r="111" spans="1:13">
      <c r="A111" s="268">
        <v>101</v>
      </c>
      <c r="B111" s="277" t="s">
        <v>236</v>
      </c>
      <c r="C111" s="278">
        <v>775</v>
      </c>
      <c r="D111" s="279">
        <v>784.66666666666663</v>
      </c>
      <c r="E111" s="279">
        <v>762.33333333333326</v>
      </c>
      <c r="F111" s="279">
        <v>749.66666666666663</v>
      </c>
      <c r="G111" s="279">
        <v>727.33333333333326</v>
      </c>
      <c r="H111" s="279">
        <v>797.33333333333326</v>
      </c>
      <c r="I111" s="279">
        <v>819.66666666666652</v>
      </c>
      <c r="J111" s="279">
        <v>832.33333333333326</v>
      </c>
      <c r="K111" s="277">
        <v>807</v>
      </c>
      <c r="L111" s="277">
        <v>772</v>
      </c>
      <c r="M111" s="277">
        <v>4.2582599999999999</v>
      </c>
    </row>
    <row r="112" spans="1:13">
      <c r="A112" s="268">
        <v>102</v>
      </c>
      <c r="B112" s="277" t="s">
        <v>346</v>
      </c>
      <c r="C112" s="278">
        <v>561.35</v>
      </c>
      <c r="D112" s="279">
        <v>567.15</v>
      </c>
      <c r="E112" s="279">
        <v>554.29999999999995</v>
      </c>
      <c r="F112" s="279">
        <v>547.25</v>
      </c>
      <c r="G112" s="279">
        <v>534.4</v>
      </c>
      <c r="H112" s="279">
        <v>574.19999999999993</v>
      </c>
      <c r="I112" s="279">
        <v>587.05000000000007</v>
      </c>
      <c r="J112" s="279">
        <v>594.09999999999991</v>
      </c>
      <c r="K112" s="277">
        <v>580</v>
      </c>
      <c r="L112" s="277">
        <v>560.1</v>
      </c>
      <c r="M112" s="277">
        <v>0.31363000000000002</v>
      </c>
    </row>
    <row r="113" spans="1:13">
      <c r="A113" s="268">
        <v>103</v>
      </c>
      <c r="B113" s="277" t="s">
        <v>331</v>
      </c>
      <c r="C113" s="278">
        <v>1694.9</v>
      </c>
      <c r="D113" s="279">
        <v>1708.2833333333335</v>
      </c>
      <c r="E113" s="279">
        <v>1676.616666666667</v>
      </c>
      <c r="F113" s="279">
        <v>1658.3333333333335</v>
      </c>
      <c r="G113" s="279">
        <v>1626.666666666667</v>
      </c>
      <c r="H113" s="279">
        <v>1726.5666666666671</v>
      </c>
      <c r="I113" s="279">
        <v>1758.2333333333336</v>
      </c>
      <c r="J113" s="279">
        <v>1776.5166666666671</v>
      </c>
      <c r="K113" s="277">
        <v>1739.95</v>
      </c>
      <c r="L113" s="277">
        <v>1690</v>
      </c>
      <c r="M113" s="277">
        <v>0.32840999999999998</v>
      </c>
    </row>
    <row r="114" spans="1:13">
      <c r="A114" s="268">
        <v>104</v>
      </c>
      <c r="B114" s="277" t="s">
        <v>237</v>
      </c>
      <c r="C114" s="278">
        <v>251.95</v>
      </c>
      <c r="D114" s="279">
        <v>249.46666666666667</v>
      </c>
      <c r="E114" s="279">
        <v>245.68333333333334</v>
      </c>
      <c r="F114" s="279">
        <v>239.41666666666666</v>
      </c>
      <c r="G114" s="279">
        <v>235.63333333333333</v>
      </c>
      <c r="H114" s="279">
        <v>255.73333333333335</v>
      </c>
      <c r="I114" s="279">
        <v>259.51666666666671</v>
      </c>
      <c r="J114" s="279">
        <v>265.78333333333336</v>
      </c>
      <c r="K114" s="277">
        <v>253.25</v>
      </c>
      <c r="L114" s="277">
        <v>243.2</v>
      </c>
      <c r="M114" s="277">
        <v>10.78492</v>
      </c>
    </row>
    <row r="115" spans="1:13">
      <c r="A115" s="268">
        <v>105</v>
      </c>
      <c r="B115" s="277" t="s">
        <v>235</v>
      </c>
      <c r="C115" s="278">
        <v>121.4</v>
      </c>
      <c r="D115" s="279">
        <v>122.06666666666666</v>
      </c>
      <c r="E115" s="279">
        <v>120.33333333333333</v>
      </c>
      <c r="F115" s="279">
        <v>119.26666666666667</v>
      </c>
      <c r="G115" s="279">
        <v>117.53333333333333</v>
      </c>
      <c r="H115" s="279">
        <v>123.13333333333333</v>
      </c>
      <c r="I115" s="279">
        <v>124.86666666666667</v>
      </c>
      <c r="J115" s="279">
        <v>125.93333333333332</v>
      </c>
      <c r="K115" s="277">
        <v>123.8</v>
      </c>
      <c r="L115" s="277">
        <v>121</v>
      </c>
      <c r="M115" s="277">
        <v>7.0822099999999999</v>
      </c>
    </row>
    <row r="116" spans="1:13">
      <c r="A116" s="268">
        <v>106</v>
      </c>
      <c r="B116" s="277" t="s">
        <v>87</v>
      </c>
      <c r="C116" s="278">
        <v>401.25</v>
      </c>
      <c r="D116" s="279">
        <v>398.90000000000003</v>
      </c>
      <c r="E116" s="279">
        <v>392.95000000000005</v>
      </c>
      <c r="F116" s="279">
        <v>384.65000000000003</v>
      </c>
      <c r="G116" s="279">
        <v>378.70000000000005</v>
      </c>
      <c r="H116" s="279">
        <v>407.20000000000005</v>
      </c>
      <c r="I116" s="279">
        <v>413.15</v>
      </c>
      <c r="J116" s="279">
        <v>421.45000000000005</v>
      </c>
      <c r="K116" s="277">
        <v>404.85</v>
      </c>
      <c r="L116" s="277">
        <v>390.6</v>
      </c>
      <c r="M116" s="277">
        <v>18.403559999999999</v>
      </c>
    </row>
    <row r="117" spans="1:13">
      <c r="A117" s="268">
        <v>107</v>
      </c>
      <c r="B117" s="277" t="s">
        <v>347</v>
      </c>
      <c r="C117" s="278">
        <v>329.8</v>
      </c>
      <c r="D117" s="279">
        <v>331.2</v>
      </c>
      <c r="E117" s="279">
        <v>324.64999999999998</v>
      </c>
      <c r="F117" s="279">
        <v>319.5</v>
      </c>
      <c r="G117" s="279">
        <v>312.95</v>
      </c>
      <c r="H117" s="279">
        <v>336.34999999999997</v>
      </c>
      <c r="I117" s="279">
        <v>342.90000000000003</v>
      </c>
      <c r="J117" s="279">
        <v>348.04999999999995</v>
      </c>
      <c r="K117" s="277">
        <v>337.75</v>
      </c>
      <c r="L117" s="277">
        <v>326.05</v>
      </c>
      <c r="M117" s="277">
        <v>6.7945099999999998</v>
      </c>
    </row>
    <row r="118" spans="1:13">
      <c r="A118" s="268">
        <v>108</v>
      </c>
      <c r="B118" s="277" t="s">
        <v>88</v>
      </c>
      <c r="C118" s="278">
        <v>475.1</v>
      </c>
      <c r="D118" s="279">
        <v>472.7</v>
      </c>
      <c r="E118" s="279">
        <v>468.4</v>
      </c>
      <c r="F118" s="279">
        <v>461.7</v>
      </c>
      <c r="G118" s="279">
        <v>457.4</v>
      </c>
      <c r="H118" s="279">
        <v>479.4</v>
      </c>
      <c r="I118" s="279">
        <v>483.70000000000005</v>
      </c>
      <c r="J118" s="279">
        <v>490.4</v>
      </c>
      <c r="K118" s="277">
        <v>477</v>
      </c>
      <c r="L118" s="277">
        <v>466</v>
      </c>
      <c r="M118" s="277">
        <v>31.835370000000001</v>
      </c>
    </row>
    <row r="119" spans="1:13">
      <c r="A119" s="268">
        <v>109</v>
      </c>
      <c r="B119" s="277" t="s">
        <v>238</v>
      </c>
      <c r="C119" s="278">
        <v>723.05</v>
      </c>
      <c r="D119" s="279">
        <v>720.86666666666667</v>
      </c>
      <c r="E119" s="279">
        <v>712.73333333333335</v>
      </c>
      <c r="F119" s="279">
        <v>702.41666666666663</v>
      </c>
      <c r="G119" s="279">
        <v>694.2833333333333</v>
      </c>
      <c r="H119" s="279">
        <v>731.18333333333339</v>
      </c>
      <c r="I119" s="279">
        <v>739.31666666666683</v>
      </c>
      <c r="J119" s="279">
        <v>749.63333333333344</v>
      </c>
      <c r="K119" s="277">
        <v>729</v>
      </c>
      <c r="L119" s="277">
        <v>710.55</v>
      </c>
      <c r="M119" s="277">
        <v>0.64668000000000003</v>
      </c>
    </row>
    <row r="120" spans="1:13">
      <c r="A120" s="268">
        <v>110</v>
      </c>
      <c r="B120" s="277" t="s">
        <v>348</v>
      </c>
      <c r="C120" s="278">
        <v>73.25</v>
      </c>
      <c r="D120" s="279">
        <v>73.583333333333329</v>
      </c>
      <c r="E120" s="279">
        <v>71.966666666666654</v>
      </c>
      <c r="F120" s="279">
        <v>70.683333333333323</v>
      </c>
      <c r="G120" s="279">
        <v>69.066666666666649</v>
      </c>
      <c r="H120" s="279">
        <v>74.86666666666666</v>
      </c>
      <c r="I120" s="279">
        <v>76.483333333333334</v>
      </c>
      <c r="J120" s="279">
        <v>77.766666666666666</v>
      </c>
      <c r="K120" s="277">
        <v>75.2</v>
      </c>
      <c r="L120" s="277">
        <v>72.3</v>
      </c>
      <c r="M120" s="277">
        <v>1.6698200000000001</v>
      </c>
    </row>
    <row r="121" spans="1:13">
      <c r="A121" s="268">
        <v>111</v>
      </c>
      <c r="B121" s="277" t="s">
        <v>355</v>
      </c>
      <c r="C121" s="278">
        <v>292.25</v>
      </c>
      <c r="D121" s="279">
        <v>290.05</v>
      </c>
      <c r="E121" s="279">
        <v>286.25</v>
      </c>
      <c r="F121" s="279">
        <v>280.25</v>
      </c>
      <c r="G121" s="279">
        <v>276.45</v>
      </c>
      <c r="H121" s="279">
        <v>296.05</v>
      </c>
      <c r="I121" s="279">
        <v>299.85000000000008</v>
      </c>
      <c r="J121" s="279">
        <v>305.85000000000002</v>
      </c>
      <c r="K121" s="277">
        <v>293.85000000000002</v>
      </c>
      <c r="L121" s="277">
        <v>284.05</v>
      </c>
      <c r="M121" s="277">
        <v>4.05009</v>
      </c>
    </row>
    <row r="122" spans="1:13">
      <c r="A122" s="268">
        <v>112</v>
      </c>
      <c r="B122" s="277" t="s">
        <v>356</v>
      </c>
      <c r="C122" s="278">
        <v>169.75</v>
      </c>
      <c r="D122" s="279">
        <v>164.54999999999998</v>
      </c>
      <c r="E122" s="279">
        <v>159.34999999999997</v>
      </c>
      <c r="F122" s="279">
        <v>148.94999999999999</v>
      </c>
      <c r="G122" s="279">
        <v>143.74999999999997</v>
      </c>
      <c r="H122" s="279">
        <v>174.94999999999996</v>
      </c>
      <c r="I122" s="279">
        <v>180.14999999999995</v>
      </c>
      <c r="J122" s="279">
        <v>190.54999999999995</v>
      </c>
      <c r="K122" s="277">
        <v>169.75</v>
      </c>
      <c r="L122" s="277">
        <v>154.15</v>
      </c>
      <c r="M122" s="277">
        <v>7.5670099999999998</v>
      </c>
    </row>
    <row r="123" spans="1:13">
      <c r="A123" s="268">
        <v>113</v>
      </c>
      <c r="B123" s="277" t="s">
        <v>349</v>
      </c>
      <c r="C123" s="278">
        <v>78.55</v>
      </c>
      <c r="D123" s="279">
        <v>78.949999999999989</v>
      </c>
      <c r="E123" s="279">
        <v>77.799999999999983</v>
      </c>
      <c r="F123" s="279">
        <v>77.05</v>
      </c>
      <c r="G123" s="279">
        <v>75.899999999999991</v>
      </c>
      <c r="H123" s="279">
        <v>79.699999999999974</v>
      </c>
      <c r="I123" s="279">
        <v>80.84999999999998</v>
      </c>
      <c r="J123" s="279">
        <v>81.599999999999966</v>
      </c>
      <c r="K123" s="277">
        <v>80.099999999999994</v>
      </c>
      <c r="L123" s="277">
        <v>78.2</v>
      </c>
      <c r="M123" s="277">
        <v>6.4207799999999997</v>
      </c>
    </row>
    <row r="124" spans="1:13">
      <c r="A124" s="268">
        <v>114</v>
      </c>
      <c r="B124" s="277" t="s">
        <v>350</v>
      </c>
      <c r="C124" s="278">
        <v>339.55</v>
      </c>
      <c r="D124" s="279">
        <v>342.25</v>
      </c>
      <c r="E124" s="279">
        <v>334.55</v>
      </c>
      <c r="F124" s="279">
        <v>329.55</v>
      </c>
      <c r="G124" s="279">
        <v>321.85000000000002</v>
      </c>
      <c r="H124" s="279">
        <v>347.25</v>
      </c>
      <c r="I124" s="279">
        <v>354.95000000000005</v>
      </c>
      <c r="J124" s="279">
        <v>359.95</v>
      </c>
      <c r="K124" s="277">
        <v>349.95</v>
      </c>
      <c r="L124" s="277">
        <v>337.25</v>
      </c>
      <c r="M124" s="277">
        <v>0.93652000000000002</v>
      </c>
    </row>
    <row r="125" spans="1:13">
      <c r="A125" s="268">
        <v>115</v>
      </c>
      <c r="B125" s="277" t="s">
        <v>351</v>
      </c>
      <c r="C125" s="278">
        <v>616.20000000000005</v>
      </c>
      <c r="D125" s="279">
        <v>613.81666666666661</v>
      </c>
      <c r="E125" s="279">
        <v>605.73333333333323</v>
      </c>
      <c r="F125" s="279">
        <v>595.26666666666665</v>
      </c>
      <c r="G125" s="279">
        <v>587.18333333333328</v>
      </c>
      <c r="H125" s="279">
        <v>624.28333333333319</v>
      </c>
      <c r="I125" s="279">
        <v>632.36666666666667</v>
      </c>
      <c r="J125" s="279">
        <v>642.83333333333314</v>
      </c>
      <c r="K125" s="277">
        <v>621.9</v>
      </c>
      <c r="L125" s="277">
        <v>603.35</v>
      </c>
      <c r="M125" s="277">
        <v>12.59751</v>
      </c>
    </row>
    <row r="126" spans="1:13">
      <c r="A126" s="268">
        <v>116</v>
      </c>
      <c r="B126" s="277" t="s">
        <v>352</v>
      </c>
      <c r="C126" s="278">
        <v>85.95</v>
      </c>
      <c r="D126" s="279">
        <v>86.566666666666663</v>
      </c>
      <c r="E126" s="279">
        <v>84.883333333333326</v>
      </c>
      <c r="F126" s="279">
        <v>83.816666666666663</v>
      </c>
      <c r="G126" s="279">
        <v>82.133333333333326</v>
      </c>
      <c r="H126" s="279">
        <v>87.633333333333326</v>
      </c>
      <c r="I126" s="279">
        <v>89.316666666666663</v>
      </c>
      <c r="J126" s="279">
        <v>90.383333333333326</v>
      </c>
      <c r="K126" s="277">
        <v>88.25</v>
      </c>
      <c r="L126" s="277">
        <v>85.5</v>
      </c>
      <c r="M126" s="277">
        <v>11.696429999999999</v>
      </c>
    </row>
    <row r="127" spans="1:13">
      <c r="A127" s="268">
        <v>117</v>
      </c>
      <c r="B127" s="277" t="s">
        <v>354</v>
      </c>
      <c r="C127" s="278">
        <v>13.65</v>
      </c>
      <c r="D127" s="279">
        <v>13.833333333333334</v>
      </c>
      <c r="E127" s="279">
        <v>13.416666666666668</v>
      </c>
      <c r="F127" s="279">
        <v>13.183333333333334</v>
      </c>
      <c r="G127" s="279">
        <v>12.766666666666667</v>
      </c>
      <c r="H127" s="279">
        <v>14.066666666666668</v>
      </c>
      <c r="I127" s="279">
        <v>14.483333333333336</v>
      </c>
      <c r="J127" s="279">
        <v>14.716666666666669</v>
      </c>
      <c r="K127" s="277">
        <v>14.25</v>
      </c>
      <c r="L127" s="277">
        <v>13.6</v>
      </c>
      <c r="M127" s="277">
        <v>10.98366</v>
      </c>
    </row>
    <row r="128" spans="1:13">
      <c r="A128" s="268">
        <v>118</v>
      </c>
      <c r="B128" s="277" t="s">
        <v>90</v>
      </c>
      <c r="C128" s="278">
        <v>7</v>
      </c>
      <c r="D128" s="279">
        <v>7.05</v>
      </c>
      <c r="E128" s="279">
        <v>6.8999999999999995</v>
      </c>
      <c r="F128" s="279">
        <v>6.8</v>
      </c>
      <c r="G128" s="279">
        <v>6.6499999999999995</v>
      </c>
      <c r="H128" s="279">
        <v>7.1499999999999995</v>
      </c>
      <c r="I128" s="279">
        <v>7.3</v>
      </c>
      <c r="J128" s="279">
        <v>7.3999999999999995</v>
      </c>
      <c r="K128" s="277">
        <v>7.2</v>
      </c>
      <c r="L128" s="277">
        <v>6.95</v>
      </c>
      <c r="M128" s="277">
        <v>32.811639999999997</v>
      </c>
    </row>
    <row r="129" spans="1:13">
      <c r="A129" s="268">
        <v>119</v>
      </c>
      <c r="B129" s="277" t="s">
        <v>91</v>
      </c>
      <c r="C129" s="278">
        <v>2341.5500000000002</v>
      </c>
      <c r="D129" s="279">
        <v>2354.9</v>
      </c>
      <c r="E129" s="279">
        <v>2318.65</v>
      </c>
      <c r="F129" s="279">
        <v>2295.75</v>
      </c>
      <c r="G129" s="279">
        <v>2259.5</v>
      </c>
      <c r="H129" s="279">
        <v>2377.8000000000002</v>
      </c>
      <c r="I129" s="279">
        <v>2414.0500000000002</v>
      </c>
      <c r="J129" s="279">
        <v>2436.9500000000003</v>
      </c>
      <c r="K129" s="277">
        <v>2391.15</v>
      </c>
      <c r="L129" s="277">
        <v>2332</v>
      </c>
      <c r="M129" s="277">
        <v>10.499779999999999</v>
      </c>
    </row>
    <row r="130" spans="1:13">
      <c r="A130" s="268">
        <v>120</v>
      </c>
      <c r="B130" s="277" t="s">
        <v>357</v>
      </c>
      <c r="C130" s="278">
        <v>7089.4</v>
      </c>
      <c r="D130" s="279">
        <v>7183.4333333333334</v>
      </c>
      <c r="E130" s="279">
        <v>6916.9666666666672</v>
      </c>
      <c r="F130" s="279">
        <v>6744.5333333333338</v>
      </c>
      <c r="G130" s="279">
        <v>6478.0666666666675</v>
      </c>
      <c r="H130" s="279">
        <v>7355.8666666666668</v>
      </c>
      <c r="I130" s="279">
        <v>7622.3333333333321</v>
      </c>
      <c r="J130" s="279">
        <v>7794.7666666666664</v>
      </c>
      <c r="K130" s="277">
        <v>7449.9</v>
      </c>
      <c r="L130" s="277">
        <v>7011</v>
      </c>
      <c r="M130" s="277">
        <v>0.83343</v>
      </c>
    </row>
    <row r="131" spans="1:13">
      <c r="A131" s="268">
        <v>121</v>
      </c>
      <c r="B131" s="277" t="s">
        <v>93</v>
      </c>
      <c r="C131" s="278">
        <v>141.15</v>
      </c>
      <c r="D131" s="279">
        <v>139.48333333333332</v>
      </c>
      <c r="E131" s="279">
        <v>136.86666666666665</v>
      </c>
      <c r="F131" s="279">
        <v>132.58333333333331</v>
      </c>
      <c r="G131" s="279">
        <v>129.96666666666664</v>
      </c>
      <c r="H131" s="279">
        <v>143.76666666666665</v>
      </c>
      <c r="I131" s="279">
        <v>146.38333333333333</v>
      </c>
      <c r="J131" s="279">
        <v>150.66666666666666</v>
      </c>
      <c r="K131" s="277">
        <v>142.1</v>
      </c>
      <c r="L131" s="277">
        <v>135.19999999999999</v>
      </c>
      <c r="M131" s="277">
        <v>97.894580000000005</v>
      </c>
    </row>
    <row r="132" spans="1:13">
      <c r="A132" s="268">
        <v>122</v>
      </c>
      <c r="B132" s="277" t="s">
        <v>231</v>
      </c>
      <c r="C132" s="278">
        <v>2051.4</v>
      </c>
      <c r="D132" s="279">
        <v>2048.7333333333331</v>
      </c>
      <c r="E132" s="279">
        <v>2030.4666666666662</v>
      </c>
      <c r="F132" s="279">
        <v>2009.5333333333331</v>
      </c>
      <c r="G132" s="279">
        <v>1991.2666666666662</v>
      </c>
      <c r="H132" s="279">
        <v>2069.6666666666661</v>
      </c>
      <c r="I132" s="279">
        <v>2087.9333333333334</v>
      </c>
      <c r="J132" s="279">
        <v>2108.8666666666663</v>
      </c>
      <c r="K132" s="277">
        <v>2067</v>
      </c>
      <c r="L132" s="277">
        <v>2027.8</v>
      </c>
      <c r="M132" s="277">
        <v>5.2267099999999997</v>
      </c>
    </row>
    <row r="133" spans="1:13">
      <c r="A133" s="268">
        <v>123</v>
      </c>
      <c r="B133" s="277" t="s">
        <v>94</v>
      </c>
      <c r="C133" s="278">
        <v>4051.35</v>
      </c>
      <c r="D133" s="279">
        <v>4050.2333333333336</v>
      </c>
      <c r="E133" s="279">
        <v>4008.4666666666672</v>
      </c>
      <c r="F133" s="279">
        <v>3965.5833333333335</v>
      </c>
      <c r="G133" s="279">
        <v>3923.8166666666671</v>
      </c>
      <c r="H133" s="279">
        <v>4093.1166666666672</v>
      </c>
      <c r="I133" s="279">
        <v>4134.8833333333332</v>
      </c>
      <c r="J133" s="279">
        <v>4177.7666666666673</v>
      </c>
      <c r="K133" s="277">
        <v>4092</v>
      </c>
      <c r="L133" s="277">
        <v>4007.35</v>
      </c>
      <c r="M133" s="277">
        <v>5.1859400000000004</v>
      </c>
    </row>
    <row r="134" spans="1:13">
      <c r="A134" s="268">
        <v>124</v>
      </c>
      <c r="B134" s="277" t="s">
        <v>1264</v>
      </c>
      <c r="C134" s="278">
        <v>478.35</v>
      </c>
      <c r="D134" s="279">
        <v>481.2833333333333</v>
      </c>
      <c r="E134" s="279">
        <v>473.56666666666661</v>
      </c>
      <c r="F134" s="279">
        <v>468.7833333333333</v>
      </c>
      <c r="G134" s="279">
        <v>461.06666666666661</v>
      </c>
      <c r="H134" s="279">
        <v>486.06666666666661</v>
      </c>
      <c r="I134" s="279">
        <v>493.7833333333333</v>
      </c>
      <c r="J134" s="279">
        <v>498.56666666666661</v>
      </c>
      <c r="K134" s="277">
        <v>489</v>
      </c>
      <c r="L134" s="277">
        <v>476.5</v>
      </c>
      <c r="M134" s="277">
        <v>0.67876000000000003</v>
      </c>
    </row>
    <row r="135" spans="1:13">
      <c r="A135" s="268">
        <v>125</v>
      </c>
      <c r="B135" s="277" t="s">
        <v>239</v>
      </c>
      <c r="C135" s="278">
        <v>74.099999999999994</v>
      </c>
      <c r="D135" s="279">
        <v>75.283333333333317</v>
      </c>
      <c r="E135" s="279">
        <v>72.766666666666637</v>
      </c>
      <c r="F135" s="279">
        <v>71.433333333333323</v>
      </c>
      <c r="G135" s="279">
        <v>68.916666666666643</v>
      </c>
      <c r="H135" s="279">
        <v>76.616666666666632</v>
      </c>
      <c r="I135" s="279">
        <v>79.133333333333312</v>
      </c>
      <c r="J135" s="279">
        <v>80.466666666666626</v>
      </c>
      <c r="K135" s="277">
        <v>77.8</v>
      </c>
      <c r="L135" s="277">
        <v>73.95</v>
      </c>
      <c r="M135" s="277">
        <v>19.54252</v>
      </c>
    </row>
    <row r="136" spans="1:13">
      <c r="A136" s="268">
        <v>126</v>
      </c>
      <c r="B136" s="277" t="s">
        <v>95</v>
      </c>
      <c r="C136" s="278">
        <v>21053.25</v>
      </c>
      <c r="D136" s="279">
        <v>20923.816666666666</v>
      </c>
      <c r="E136" s="279">
        <v>20679.433333333331</v>
      </c>
      <c r="F136" s="279">
        <v>20305.616666666665</v>
      </c>
      <c r="G136" s="279">
        <v>20061.23333333333</v>
      </c>
      <c r="H136" s="279">
        <v>21297.633333333331</v>
      </c>
      <c r="I136" s="279">
        <v>21542.016666666663</v>
      </c>
      <c r="J136" s="279">
        <v>21915.833333333332</v>
      </c>
      <c r="K136" s="277">
        <v>21168.2</v>
      </c>
      <c r="L136" s="277">
        <v>20550</v>
      </c>
      <c r="M136" s="277">
        <v>2.6228899999999999</v>
      </c>
    </row>
    <row r="137" spans="1:13">
      <c r="A137" s="268">
        <v>127</v>
      </c>
      <c r="B137" s="277" t="s">
        <v>359</v>
      </c>
      <c r="C137" s="278">
        <v>282.64999999999998</v>
      </c>
      <c r="D137" s="279">
        <v>282.41666666666669</v>
      </c>
      <c r="E137" s="279">
        <v>276.33333333333337</v>
      </c>
      <c r="F137" s="279">
        <v>270.01666666666671</v>
      </c>
      <c r="G137" s="279">
        <v>263.93333333333339</v>
      </c>
      <c r="H137" s="279">
        <v>288.73333333333335</v>
      </c>
      <c r="I137" s="279">
        <v>294.81666666666672</v>
      </c>
      <c r="J137" s="279">
        <v>301.13333333333333</v>
      </c>
      <c r="K137" s="277">
        <v>288.5</v>
      </c>
      <c r="L137" s="277">
        <v>276.10000000000002</v>
      </c>
      <c r="M137" s="277">
        <v>3.99308</v>
      </c>
    </row>
    <row r="138" spans="1:13">
      <c r="A138" s="268">
        <v>128</v>
      </c>
      <c r="B138" s="277" t="s">
        <v>360</v>
      </c>
      <c r="C138" s="278">
        <v>60.05</v>
      </c>
      <c r="D138" s="279">
        <v>60.199999999999996</v>
      </c>
      <c r="E138" s="279">
        <v>59.699999999999989</v>
      </c>
      <c r="F138" s="279">
        <v>59.349999999999994</v>
      </c>
      <c r="G138" s="279">
        <v>58.849999999999987</v>
      </c>
      <c r="H138" s="279">
        <v>60.54999999999999</v>
      </c>
      <c r="I138" s="279">
        <v>61.050000000000004</v>
      </c>
      <c r="J138" s="279">
        <v>61.399999999999991</v>
      </c>
      <c r="K138" s="277">
        <v>60.7</v>
      </c>
      <c r="L138" s="277">
        <v>59.85</v>
      </c>
      <c r="M138" s="277">
        <v>10.033770000000001</v>
      </c>
    </row>
    <row r="139" spans="1:13">
      <c r="A139" s="268">
        <v>129</v>
      </c>
      <c r="B139" s="277" t="s">
        <v>361</v>
      </c>
      <c r="C139" s="278">
        <v>165.7</v>
      </c>
      <c r="D139" s="279">
        <v>165.18333333333334</v>
      </c>
      <c r="E139" s="279">
        <v>163.71666666666667</v>
      </c>
      <c r="F139" s="279">
        <v>161.73333333333332</v>
      </c>
      <c r="G139" s="279">
        <v>160.26666666666665</v>
      </c>
      <c r="H139" s="279">
        <v>167.16666666666669</v>
      </c>
      <c r="I139" s="279">
        <v>168.63333333333338</v>
      </c>
      <c r="J139" s="279">
        <v>170.6166666666667</v>
      </c>
      <c r="K139" s="277">
        <v>166.65</v>
      </c>
      <c r="L139" s="277">
        <v>163.19999999999999</v>
      </c>
      <c r="M139" s="277">
        <v>0.18168000000000001</v>
      </c>
    </row>
    <row r="140" spans="1:13">
      <c r="A140" s="268">
        <v>130</v>
      </c>
      <c r="B140" s="277" t="s">
        <v>240</v>
      </c>
      <c r="C140" s="278">
        <v>242.25</v>
      </c>
      <c r="D140" s="279">
        <v>242.04999999999998</v>
      </c>
      <c r="E140" s="279">
        <v>238.69999999999996</v>
      </c>
      <c r="F140" s="279">
        <v>235.14999999999998</v>
      </c>
      <c r="G140" s="279">
        <v>231.79999999999995</v>
      </c>
      <c r="H140" s="279">
        <v>245.59999999999997</v>
      </c>
      <c r="I140" s="279">
        <v>248.95</v>
      </c>
      <c r="J140" s="279">
        <v>252.49999999999997</v>
      </c>
      <c r="K140" s="277">
        <v>245.4</v>
      </c>
      <c r="L140" s="277">
        <v>238.5</v>
      </c>
      <c r="M140" s="277">
        <v>3.5830199999999999</v>
      </c>
    </row>
    <row r="141" spans="1:13">
      <c r="A141" s="268">
        <v>131</v>
      </c>
      <c r="B141" s="277" t="s">
        <v>241</v>
      </c>
      <c r="C141" s="278">
        <v>888.05</v>
      </c>
      <c r="D141" s="279">
        <v>890.68333333333339</v>
      </c>
      <c r="E141" s="279">
        <v>881.36666666666679</v>
      </c>
      <c r="F141" s="279">
        <v>874.68333333333339</v>
      </c>
      <c r="G141" s="279">
        <v>865.36666666666679</v>
      </c>
      <c r="H141" s="279">
        <v>897.36666666666679</v>
      </c>
      <c r="I141" s="279">
        <v>906.68333333333339</v>
      </c>
      <c r="J141" s="279">
        <v>913.36666666666679</v>
      </c>
      <c r="K141" s="277">
        <v>900</v>
      </c>
      <c r="L141" s="277">
        <v>884</v>
      </c>
      <c r="M141" s="277">
        <v>0.91454999999999997</v>
      </c>
    </row>
    <row r="142" spans="1:13">
      <c r="A142" s="268">
        <v>132</v>
      </c>
      <c r="B142" s="277" t="s">
        <v>242</v>
      </c>
      <c r="C142" s="278">
        <v>66</v>
      </c>
      <c r="D142" s="279">
        <v>66.566666666666677</v>
      </c>
      <c r="E142" s="279">
        <v>65.333333333333357</v>
      </c>
      <c r="F142" s="279">
        <v>64.666666666666686</v>
      </c>
      <c r="G142" s="279">
        <v>63.433333333333366</v>
      </c>
      <c r="H142" s="279">
        <v>67.233333333333348</v>
      </c>
      <c r="I142" s="279">
        <v>68.466666666666669</v>
      </c>
      <c r="J142" s="279">
        <v>69.13333333333334</v>
      </c>
      <c r="K142" s="277">
        <v>67.8</v>
      </c>
      <c r="L142" s="277">
        <v>65.900000000000006</v>
      </c>
      <c r="M142" s="277">
        <v>26.393830000000001</v>
      </c>
    </row>
    <row r="143" spans="1:13">
      <c r="A143" s="268">
        <v>133</v>
      </c>
      <c r="B143" s="277" t="s">
        <v>96</v>
      </c>
      <c r="C143" s="278">
        <v>54.2</v>
      </c>
      <c r="D143" s="279">
        <v>53.533333333333339</v>
      </c>
      <c r="E143" s="279">
        <v>52.466666666666676</v>
      </c>
      <c r="F143" s="279">
        <v>50.733333333333334</v>
      </c>
      <c r="G143" s="279">
        <v>49.666666666666671</v>
      </c>
      <c r="H143" s="279">
        <v>55.26666666666668</v>
      </c>
      <c r="I143" s="279">
        <v>56.333333333333343</v>
      </c>
      <c r="J143" s="279">
        <v>58.066666666666684</v>
      </c>
      <c r="K143" s="277">
        <v>54.6</v>
      </c>
      <c r="L143" s="277">
        <v>51.8</v>
      </c>
      <c r="M143" s="277">
        <v>107.6825</v>
      </c>
    </row>
    <row r="144" spans="1:13">
      <c r="A144" s="268">
        <v>134</v>
      </c>
      <c r="B144" s="277" t="s">
        <v>362</v>
      </c>
      <c r="C144" s="278">
        <v>430.25</v>
      </c>
      <c r="D144" s="279">
        <v>427.38333333333338</v>
      </c>
      <c r="E144" s="279">
        <v>419.96666666666675</v>
      </c>
      <c r="F144" s="279">
        <v>409.68333333333339</v>
      </c>
      <c r="G144" s="279">
        <v>402.26666666666677</v>
      </c>
      <c r="H144" s="279">
        <v>437.66666666666674</v>
      </c>
      <c r="I144" s="279">
        <v>445.08333333333337</v>
      </c>
      <c r="J144" s="279">
        <v>455.36666666666673</v>
      </c>
      <c r="K144" s="277">
        <v>434.8</v>
      </c>
      <c r="L144" s="277">
        <v>417.1</v>
      </c>
      <c r="M144" s="277">
        <v>3.8791000000000002</v>
      </c>
    </row>
    <row r="145" spans="1:13">
      <c r="A145" s="268">
        <v>135</v>
      </c>
      <c r="B145" s="277" t="s">
        <v>97</v>
      </c>
      <c r="C145" s="278">
        <v>1158.05</v>
      </c>
      <c r="D145" s="279">
        <v>1143.2</v>
      </c>
      <c r="E145" s="279">
        <v>1117.4000000000001</v>
      </c>
      <c r="F145" s="279">
        <v>1076.75</v>
      </c>
      <c r="G145" s="279">
        <v>1050.95</v>
      </c>
      <c r="H145" s="279">
        <v>1183.8500000000001</v>
      </c>
      <c r="I145" s="279">
        <v>1209.6499999999999</v>
      </c>
      <c r="J145" s="279">
        <v>1250.3000000000002</v>
      </c>
      <c r="K145" s="277">
        <v>1169</v>
      </c>
      <c r="L145" s="277">
        <v>1102.55</v>
      </c>
      <c r="M145" s="277">
        <v>40.65437</v>
      </c>
    </row>
    <row r="146" spans="1:13">
      <c r="A146" s="268">
        <v>136</v>
      </c>
      <c r="B146" s="277" t="s">
        <v>363</v>
      </c>
      <c r="C146" s="278">
        <v>199.75</v>
      </c>
      <c r="D146" s="279">
        <v>199.76666666666665</v>
      </c>
      <c r="E146" s="279">
        <v>197.0333333333333</v>
      </c>
      <c r="F146" s="279">
        <v>194.31666666666666</v>
      </c>
      <c r="G146" s="279">
        <v>191.58333333333331</v>
      </c>
      <c r="H146" s="279">
        <v>202.48333333333329</v>
      </c>
      <c r="I146" s="279">
        <v>205.21666666666664</v>
      </c>
      <c r="J146" s="279">
        <v>207.93333333333328</v>
      </c>
      <c r="K146" s="277">
        <v>202.5</v>
      </c>
      <c r="L146" s="277">
        <v>197.05</v>
      </c>
      <c r="M146" s="277">
        <v>1.1830499999999999</v>
      </c>
    </row>
    <row r="147" spans="1:13">
      <c r="A147" s="268">
        <v>137</v>
      </c>
      <c r="B147" s="277" t="s">
        <v>98</v>
      </c>
      <c r="C147" s="278">
        <v>154.1</v>
      </c>
      <c r="D147" s="279">
        <v>154.16666666666666</v>
      </c>
      <c r="E147" s="279">
        <v>152.93333333333331</v>
      </c>
      <c r="F147" s="279">
        <v>151.76666666666665</v>
      </c>
      <c r="G147" s="279">
        <v>150.5333333333333</v>
      </c>
      <c r="H147" s="279">
        <v>155.33333333333331</v>
      </c>
      <c r="I147" s="279">
        <v>156.56666666666666</v>
      </c>
      <c r="J147" s="279">
        <v>157.73333333333332</v>
      </c>
      <c r="K147" s="277">
        <v>155.4</v>
      </c>
      <c r="L147" s="277">
        <v>153</v>
      </c>
      <c r="M147" s="277">
        <v>22.923439999999999</v>
      </c>
    </row>
    <row r="148" spans="1:13">
      <c r="A148" s="268">
        <v>138</v>
      </c>
      <c r="B148" s="277" t="s">
        <v>243</v>
      </c>
      <c r="C148" s="278">
        <v>9.75</v>
      </c>
      <c r="D148" s="279">
        <v>9.6666666666666661</v>
      </c>
      <c r="E148" s="279">
        <v>9.5833333333333321</v>
      </c>
      <c r="F148" s="279">
        <v>9.4166666666666661</v>
      </c>
      <c r="G148" s="279">
        <v>9.3333333333333321</v>
      </c>
      <c r="H148" s="279">
        <v>9.8333333333333321</v>
      </c>
      <c r="I148" s="279">
        <v>9.9166666666666643</v>
      </c>
      <c r="J148" s="279">
        <v>10.083333333333332</v>
      </c>
      <c r="K148" s="277">
        <v>9.75</v>
      </c>
      <c r="L148" s="277">
        <v>9.5</v>
      </c>
      <c r="M148" s="277">
        <v>49.163359999999997</v>
      </c>
    </row>
    <row r="149" spans="1:13">
      <c r="A149" s="268">
        <v>139</v>
      </c>
      <c r="B149" s="277" t="s">
        <v>364</v>
      </c>
      <c r="C149" s="278">
        <v>268.35000000000002</v>
      </c>
      <c r="D149" s="279">
        <v>268.06666666666666</v>
      </c>
      <c r="E149" s="279">
        <v>263.0333333333333</v>
      </c>
      <c r="F149" s="279">
        <v>257.71666666666664</v>
      </c>
      <c r="G149" s="279">
        <v>252.68333333333328</v>
      </c>
      <c r="H149" s="279">
        <v>273.38333333333333</v>
      </c>
      <c r="I149" s="279">
        <v>278.41666666666674</v>
      </c>
      <c r="J149" s="279">
        <v>283.73333333333335</v>
      </c>
      <c r="K149" s="277">
        <v>273.10000000000002</v>
      </c>
      <c r="L149" s="277">
        <v>262.75</v>
      </c>
      <c r="M149" s="277">
        <v>2.6285500000000002</v>
      </c>
    </row>
    <row r="150" spans="1:13">
      <c r="A150" s="268">
        <v>140</v>
      </c>
      <c r="B150" s="277" t="s">
        <v>99</v>
      </c>
      <c r="C150" s="278">
        <v>55.55</v>
      </c>
      <c r="D150" s="279">
        <v>55.9</v>
      </c>
      <c r="E150" s="279">
        <v>54.9</v>
      </c>
      <c r="F150" s="279">
        <v>54.25</v>
      </c>
      <c r="G150" s="279">
        <v>53.25</v>
      </c>
      <c r="H150" s="279">
        <v>56.55</v>
      </c>
      <c r="I150" s="279">
        <v>57.55</v>
      </c>
      <c r="J150" s="279">
        <v>58.199999999999996</v>
      </c>
      <c r="K150" s="277">
        <v>56.9</v>
      </c>
      <c r="L150" s="277">
        <v>55.25</v>
      </c>
      <c r="M150" s="277">
        <v>266.40337</v>
      </c>
    </row>
    <row r="151" spans="1:13">
      <c r="A151" s="268">
        <v>141</v>
      </c>
      <c r="B151" s="277" t="s">
        <v>367</v>
      </c>
      <c r="C151" s="278">
        <v>276.35000000000002</v>
      </c>
      <c r="D151" s="279">
        <v>272.48333333333335</v>
      </c>
      <c r="E151" s="279">
        <v>266.11666666666667</v>
      </c>
      <c r="F151" s="279">
        <v>255.88333333333333</v>
      </c>
      <c r="G151" s="279">
        <v>249.51666666666665</v>
      </c>
      <c r="H151" s="279">
        <v>282.7166666666667</v>
      </c>
      <c r="I151" s="279">
        <v>289.08333333333337</v>
      </c>
      <c r="J151" s="279">
        <v>299.31666666666672</v>
      </c>
      <c r="K151" s="277">
        <v>278.85000000000002</v>
      </c>
      <c r="L151" s="277">
        <v>262.25</v>
      </c>
      <c r="M151" s="277">
        <v>0.88370000000000004</v>
      </c>
    </row>
    <row r="152" spans="1:13">
      <c r="A152" s="268">
        <v>142</v>
      </c>
      <c r="B152" s="277" t="s">
        <v>366</v>
      </c>
      <c r="C152" s="278">
        <v>2055.1999999999998</v>
      </c>
      <c r="D152" s="279">
        <v>2068.5333333333333</v>
      </c>
      <c r="E152" s="279">
        <v>2028.9166666666665</v>
      </c>
      <c r="F152" s="279">
        <v>2002.6333333333332</v>
      </c>
      <c r="G152" s="279">
        <v>1963.0166666666664</v>
      </c>
      <c r="H152" s="279">
        <v>2094.8166666666666</v>
      </c>
      <c r="I152" s="279">
        <v>2134.4333333333334</v>
      </c>
      <c r="J152" s="279">
        <v>2160.7166666666667</v>
      </c>
      <c r="K152" s="277">
        <v>2108.15</v>
      </c>
      <c r="L152" s="277">
        <v>2042.25</v>
      </c>
      <c r="M152" s="277">
        <v>0.28383000000000003</v>
      </c>
    </row>
    <row r="153" spans="1:13">
      <c r="A153" s="268">
        <v>143</v>
      </c>
      <c r="B153" s="277" t="s">
        <v>368</v>
      </c>
      <c r="C153" s="278">
        <v>449.15</v>
      </c>
      <c r="D153" s="279">
        <v>451.4666666666667</v>
      </c>
      <c r="E153" s="279">
        <v>444.68333333333339</v>
      </c>
      <c r="F153" s="279">
        <v>440.2166666666667</v>
      </c>
      <c r="G153" s="279">
        <v>433.43333333333339</v>
      </c>
      <c r="H153" s="279">
        <v>455.93333333333339</v>
      </c>
      <c r="I153" s="279">
        <v>462.7166666666667</v>
      </c>
      <c r="J153" s="279">
        <v>467.18333333333339</v>
      </c>
      <c r="K153" s="277">
        <v>458.25</v>
      </c>
      <c r="L153" s="277">
        <v>447</v>
      </c>
      <c r="M153" s="277">
        <v>0.40172999999999998</v>
      </c>
    </row>
    <row r="154" spans="1:13">
      <c r="A154" s="268">
        <v>144</v>
      </c>
      <c r="B154" s="277" t="s">
        <v>371</v>
      </c>
      <c r="C154" s="278">
        <v>110.1</v>
      </c>
      <c r="D154" s="279">
        <v>109.7</v>
      </c>
      <c r="E154" s="279">
        <v>109.30000000000001</v>
      </c>
      <c r="F154" s="279">
        <v>108.50000000000001</v>
      </c>
      <c r="G154" s="279">
        <v>108.10000000000002</v>
      </c>
      <c r="H154" s="279">
        <v>110.5</v>
      </c>
      <c r="I154" s="279">
        <v>110.9</v>
      </c>
      <c r="J154" s="279">
        <v>111.69999999999999</v>
      </c>
      <c r="K154" s="277">
        <v>110.1</v>
      </c>
      <c r="L154" s="277">
        <v>108.9</v>
      </c>
      <c r="M154" s="277">
        <v>0.59719999999999995</v>
      </c>
    </row>
    <row r="155" spans="1:13">
      <c r="A155" s="268">
        <v>145</v>
      </c>
      <c r="B155" s="277" t="s">
        <v>365</v>
      </c>
      <c r="C155" s="278">
        <v>360.85</v>
      </c>
      <c r="D155" s="279">
        <v>355.55</v>
      </c>
      <c r="E155" s="279">
        <v>350.25</v>
      </c>
      <c r="F155" s="279">
        <v>339.65</v>
      </c>
      <c r="G155" s="279">
        <v>334.34999999999997</v>
      </c>
      <c r="H155" s="279">
        <v>366.15000000000003</v>
      </c>
      <c r="I155" s="279">
        <v>371.4500000000001</v>
      </c>
      <c r="J155" s="279">
        <v>382.05000000000007</v>
      </c>
      <c r="K155" s="277">
        <v>360.85</v>
      </c>
      <c r="L155" s="277">
        <v>344.95</v>
      </c>
      <c r="M155" s="277">
        <v>1.456E-2</v>
      </c>
    </row>
    <row r="156" spans="1:13">
      <c r="A156" s="268">
        <v>146</v>
      </c>
      <c r="B156" s="277" t="s">
        <v>370</v>
      </c>
      <c r="C156" s="278">
        <v>136.4</v>
      </c>
      <c r="D156" s="279">
        <v>136.21666666666667</v>
      </c>
      <c r="E156" s="279">
        <v>135.18333333333334</v>
      </c>
      <c r="F156" s="279">
        <v>133.96666666666667</v>
      </c>
      <c r="G156" s="279">
        <v>132.93333333333334</v>
      </c>
      <c r="H156" s="279">
        <v>137.43333333333334</v>
      </c>
      <c r="I156" s="279">
        <v>138.4666666666667</v>
      </c>
      <c r="J156" s="279">
        <v>139.68333333333334</v>
      </c>
      <c r="K156" s="277">
        <v>137.25</v>
      </c>
      <c r="L156" s="277">
        <v>135</v>
      </c>
      <c r="M156" s="277">
        <v>5.9697699999999996</v>
      </c>
    </row>
    <row r="157" spans="1:13">
      <c r="A157" s="268">
        <v>147</v>
      </c>
      <c r="B157" s="277" t="s">
        <v>244</v>
      </c>
      <c r="C157" s="278">
        <v>105.2</v>
      </c>
      <c r="D157" s="279">
        <v>105.2</v>
      </c>
      <c r="E157" s="279">
        <v>105.2</v>
      </c>
      <c r="F157" s="279">
        <v>105.2</v>
      </c>
      <c r="G157" s="279">
        <v>105.2</v>
      </c>
      <c r="H157" s="279">
        <v>105.2</v>
      </c>
      <c r="I157" s="279">
        <v>105.2</v>
      </c>
      <c r="J157" s="279">
        <v>105.2</v>
      </c>
      <c r="K157" s="277">
        <v>105.2</v>
      </c>
      <c r="L157" s="277">
        <v>105.2</v>
      </c>
      <c r="M157" s="277">
        <v>15.162660000000001</v>
      </c>
    </row>
    <row r="158" spans="1:13">
      <c r="A158" s="268">
        <v>148</v>
      </c>
      <c r="B158" s="277" t="s">
        <v>369</v>
      </c>
      <c r="C158" s="278">
        <v>45.25</v>
      </c>
      <c r="D158" s="279">
        <v>45.333333333333336</v>
      </c>
      <c r="E158" s="279">
        <v>44.966666666666669</v>
      </c>
      <c r="F158" s="279">
        <v>44.68333333333333</v>
      </c>
      <c r="G158" s="279">
        <v>44.316666666666663</v>
      </c>
      <c r="H158" s="279">
        <v>45.616666666666674</v>
      </c>
      <c r="I158" s="279">
        <v>45.983333333333334</v>
      </c>
      <c r="J158" s="279">
        <v>46.26666666666668</v>
      </c>
      <c r="K158" s="277">
        <v>45.7</v>
      </c>
      <c r="L158" s="277">
        <v>45.05</v>
      </c>
      <c r="M158" s="277">
        <v>24.881630000000001</v>
      </c>
    </row>
    <row r="159" spans="1:13">
      <c r="A159" s="268">
        <v>149</v>
      </c>
      <c r="B159" s="277" t="s">
        <v>100</v>
      </c>
      <c r="C159" s="278">
        <v>97.6</v>
      </c>
      <c r="D159" s="279">
        <v>97.533333333333346</v>
      </c>
      <c r="E159" s="279">
        <v>96.566666666666691</v>
      </c>
      <c r="F159" s="279">
        <v>95.533333333333346</v>
      </c>
      <c r="G159" s="279">
        <v>94.566666666666691</v>
      </c>
      <c r="H159" s="279">
        <v>98.566666666666691</v>
      </c>
      <c r="I159" s="279">
        <v>99.53333333333336</v>
      </c>
      <c r="J159" s="279">
        <v>100.56666666666669</v>
      </c>
      <c r="K159" s="277">
        <v>98.5</v>
      </c>
      <c r="L159" s="277">
        <v>96.5</v>
      </c>
      <c r="M159" s="277">
        <v>79.426400000000001</v>
      </c>
    </row>
    <row r="160" spans="1:13">
      <c r="A160" s="268">
        <v>150</v>
      </c>
      <c r="B160" s="277" t="s">
        <v>375</v>
      </c>
      <c r="C160" s="278">
        <v>1611.8</v>
      </c>
      <c r="D160" s="279">
        <v>1618.9333333333334</v>
      </c>
      <c r="E160" s="279">
        <v>1602.8666666666668</v>
      </c>
      <c r="F160" s="279">
        <v>1593.9333333333334</v>
      </c>
      <c r="G160" s="279">
        <v>1577.8666666666668</v>
      </c>
      <c r="H160" s="279">
        <v>1627.8666666666668</v>
      </c>
      <c r="I160" s="279">
        <v>1643.9333333333334</v>
      </c>
      <c r="J160" s="279">
        <v>1652.8666666666668</v>
      </c>
      <c r="K160" s="277">
        <v>1635</v>
      </c>
      <c r="L160" s="277">
        <v>1610</v>
      </c>
      <c r="M160" s="277">
        <v>8.5730000000000001E-2</v>
      </c>
    </row>
    <row r="161" spans="1:13">
      <c r="A161" s="268">
        <v>151</v>
      </c>
      <c r="B161" s="277" t="s">
        <v>376</v>
      </c>
      <c r="C161" s="278">
        <v>1666.85</v>
      </c>
      <c r="D161" s="279">
        <v>1674.8833333333332</v>
      </c>
      <c r="E161" s="279">
        <v>1649.8666666666663</v>
      </c>
      <c r="F161" s="279">
        <v>1632.8833333333332</v>
      </c>
      <c r="G161" s="279">
        <v>1607.8666666666663</v>
      </c>
      <c r="H161" s="279">
        <v>1691.8666666666663</v>
      </c>
      <c r="I161" s="279">
        <v>1716.8833333333332</v>
      </c>
      <c r="J161" s="279">
        <v>1733.8666666666663</v>
      </c>
      <c r="K161" s="277">
        <v>1699.9</v>
      </c>
      <c r="L161" s="277">
        <v>1657.9</v>
      </c>
      <c r="M161" s="277">
        <v>7.4260000000000007E-2</v>
      </c>
    </row>
    <row r="162" spans="1:13">
      <c r="A162" s="268">
        <v>152</v>
      </c>
      <c r="B162" s="277" t="s">
        <v>377</v>
      </c>
      <c r="C162" s="278">
        <v>15.45</v>
      </c>
      <c r="D162" s="279">
        <v>15.566666666666668</v>
      </c>
      <c r="E162" s="279">
        <v>15.233333333333336</v>
      </c>
      <c r="F162" s="279">
        <v>15.016666666666667</v>
      </c>
      <c r="G162" s="279">
        <v>14.683333333333335</v>
      </c>
      <c r="H162" s="279">
        <v>15.783333333333337</v>
      </c>
      <c r="I162" s="279">
        <v>16.116666666666667</v>
      </c>
      <c r="J162" s="279">
        <v>16.333333333333336</v>
      </c>
      <c r="K162" s="277">
        <v>15.9</v>
      </c>
      <c r="L162" s="277">
        <v>15.35</v>
      </c>
      <c r="M162" s="277">
        <v>1.4861500000000001</v>
      </c>
    </row>
    <row r="163" spans="1:13">
      <c r="A163" s="268">
        <v>153</v>
      </c>
      <c r="B163" s="277" t="s">
        <v>372</v>
      </c>
      <c r="C163" s="278">
        <v>502.6</v>
      </c>
      <c r="D163" s="279">
        <v>497.43333333333334</v>
      </c>
      <c r="E163" s="279">
        <v>482.81666666666672</v>
      </c>
      <c r="F163" s="279">
        <v>463.03333333333336</v>
      </c>
      <c r="G163" s="279">
        <v>448.41666666666674</v>
      </c>
      <c r="H163" s="279">
        <v>517.2166666666667</v>
      </c>
      <c r="I163" s="279">
        <v>531.83333333333337</v>
      </c>
      <c r="J163" s="279">
        <v>551.61666666666667</v>
      </c>
      <c r="K163" s="277">
        <v>512.04999999999995</v>
      </c>
      <c r="L163" s="277">
        <v>477.65</v>
      </c>
      <c r="M163" s="277">
        <v>0.44591999999999998</v>
      </c>
    </row>
    <row r="164" spans="1:13">
      <c r="A164" s="268">
        <v>154</v>
      </c>
      <c r="B164" s="277" t="s">
        <v>382</v>
      </c>
      <c r="C164" s="278">
        <v>214.85</v>
      </c>
      <c r="D164" s="279">
        <v>214.68333333333331</v>
      </c>
      <c r="E164" s="279">
        <v>212.41666666666663</v>
      </c>
      <c r="F164" s="279">
        <v>209.98333333333332</v>
      </c>
      <c r="G164" s="279">
        <v>207.71666666666664</v>
      </c>
      <c r="H164" s="279">
        <v>217.11666666666662</v>
      </c>
      <c r="I164" s="279">
        <v>219.38333333333333</v>
      </c>
      <c r="J164" s="279">
        <v>221.81666666666661</v>
      </c>
      <c r="K164" s="277">
        <v>216.95</v>
      </c>
      <c r="L164" s="277">
        <v>212.25</v>
      </c>
      <c r="M164" s="277">
        <v>0.76614000000000004</v>
      </c>
    </row>
    <row r="165" spans="1:13">
      <c r="A165" s="268">
        <v>155</v>
      </c>
      <c r="B165" s="277" t="s">
        <v>373</v>
      </c>
      <c r="C165" s="278">
        <v>83.85</v>
      </c>
      <c r="D165" s="279">
        <v>83.7</v>
      </c>
      <c r="E165" s="279">
        <v>82.5</v>
      </c>
      <c r="F165" s="279">
        <v>81.149999999999991</v>
      </c>
      <c r="G165" s="279">
        <v>79.949999999999989</v>
      </c>
      <c r="H165" s="279">
        <v>85.050000000000011</v>
      </c>
      <c r="I165" s="279">
        <v>86.250000000000028</v>
      </c>
      <c r="J165" s="279">
        <v>87.600000000000023</v>
      </c>
      <c r="K165" s="277">
        <v>84.9</v>
      </c>
      <c r="L165" s="277">
        <v>82.35</v>
      </c>
      <c r="M165" s="277">
        <v>0.62544</v>
      </c>
    </row>
    <row r="166" spans="1:13">
      <c r="A166" s="268">
        <v>156</v>
      </c>
      <c r="B166" s="277" t="s">
        <v>374</v>
      </c>
      <c r="C166" s="278">
        <v>141.5</v>
      </c>
      <c r="D166" s="279">
        <v>142.26666666666668</v>
      </c>
      <c r="E166" s="279">
        <v>139.73333333333335</v>
      </c>
      <c r="F166" s="279">
        <v>137.96666666666667</v>
      </c>
      <c r="G166" s="279">
        <v>135.43333333333334</v>
      </c>
      <c r="H166" s="279">
        <v>144.03333333333336</v>
      </c>
      <c r="I166" s="279">
        <v>146.56666666666672</v>
      </c>
      <c r="J166" s="279">
        <v>148.33333333333337</v>
      </c>
      <c r="K166" s="277">
        <v>144.80000000000001</v>
      </c>
      <c r="L166" s="277">
        <v>140.5</v>
      </c>
      <c r="M166" s="277">
        <v>2.5270100000000002</v>
      </c>
    </row>
    <row r="167" spans="1:13">
      <c r="A167" s="268">
        <v>157</v>
      </c>
      <c r="B167" s="277" t="s">
        <v>245</v>
      </c>
      <c r="C167" s="278">
        <v>146.80000000000001</v>
      </c>
      <c r="D167" s="279">
        <v>147.81666666666669</v>
      </c>
      <c r="E167" s="279">
        <v>145.48333333333338</v>
      </c>
      <c r="F167" s="279">
        <v>144.16666666666669</v>
      </c>
      <c r="G167" s="279">
        <v>141.83333333333337</v>
      </c>
      <c r="H167" s="279">
        <v>149.13333333333338</v>
      </c>
      <c r="I167" s="279">
        <v>151.4666666666667</v>
      </c>
      <c r="J167" s="279">
        <v>152.78333333333339</v>
      </c>
      <c r="K167" s="277">
        <v>150.15</v>
      </c>
      <c r="L167" s="277">
        <v>146.5</v>
      </c>
      <c r="M167" s="277">
        <v>2.3016999999999999</v>
      </c>
    </row>
    <row r="168" spans="1:13">
      <c r="A168" s="268">
        <v>158</v>
      </c>
      <c r="B168" s="277" t="s">
        <v>378</v>
      </c>
      <c r="C168" s="278">
        <v>5069.8500000000004</v>
      </c>
      <c r="D168" s="279">
        <v>5060.6166666666668</v>
      </c>
      <c r="E168" s="279">
        <v>5021.2333333333336</v>
      </c>
      <c r="F168" s="279">
        <v>4972.6166666666668</v>
      </c>
      <c r="G168" s="279">
        <v>4933.2333333333336</v>
      </c>
      <c r="H168" s="279">
        <v>5109.2333333333336</v>
      </c>
      <c r="I168" s="279">
        <v>5148.6166666666668</v>
      </c>
      <c r="J168" s="279">
        <v>5197.2333333333336</v>
      </c>
      <c r="K168" s="277">
        <v>5100</v>
      </c>
      <c r="L168" s="277">
        <v>5012</v>
      </c>
      <c r="M168" s="277">
        <v>0.21218999999999999</v>
      </c>
    </row>
    <row r="169" spans="1:13">
      <c r="A169" s="268">
        <v>159</v>
      </c>
      <c r="B169" s="277" t="s">
        <v>379</v>
      </c>
      <c r="C169" s="278">
        <v>1464.3</v>
      </c>
      <c r="D169" s="279">
        <v>1463.9166666666667</v>
      </c>
      <c r="E169" s="279">
        <v>1455.3833333333334</v>
      </c>
      <c r="F169" s="279">
        <v>1446.4666666666667</v>
      </c>
      <c r="G169" s="279">
        <v>1437.9333333333334</v>
      </c>
      <c r="H169" s="279">
        <v>1472.8333333333335</v>
      </c>
      <c r="I169" s="279">
        <v>1481.3666666666668</v>
      </c>
      <c r="J169" s="279">
        <v>1490.2833333333335</v>
      </c>
      <c r="K169" s="277">
        <v>1472.45</v>
      </c>
      <c r="L169" s="277">
        <v>1455</v>
      </c>
      <c r="M169" s="277">
        <v>0.12878000000000001</v>
      </c>
    </row>
    <row r="170" spans="1:13">
      <c r="A170" s="268">
        <v>160</v>
      </c>
      <c r="B170" s="277" t="s">
        <v>101</v>
      </c>
      <c r="C170" s="278">
        <v>420.85</v>
      </c>
      <c r="D170" s="279">
        <v>423.11666666666662</v>
      </c>
      <c r="E170" s="279">
        <v>416.73333333333323</v>
      </c>
      <c r="F170" s="279">
        <v>412.61666666666662</v>
      </c>
      <c r="G170" s="279">
        <v>406.23333333333323</v>
      </c>
      <c r="H170" s="279">
        <v>427.23333333333323</v>
      </c>
      <c r="I170" s="279">
        <v>433.61666666666656</v>
      </c>
      <c r="J170" s="279">
        <v>437.73333333333323</v>
      </c>
      <c r="K170" s="277">
        <v>429.5</v>
      </c>
      <c r="L170" s="277">
        <v>419</v>
      </c>
      <c r="M170" s="277">
        <v>22.03632</v>
      </c>
    </row>
    <row r="171" spans="1:13">
      <c r="A171" s="268">
        <v>161</v>
      </c>
      <c r="B171" s="277" t="s">
        <v>387</v>
      </c>
      <c r="C171" s="278">
        <v>40.700000000000003</v>
      </c>
      <c r="D171" s="279">
        <v>40.700000000000003</v>
      </c>
      <c r="E171" s="279">
        <v>40.200000000000003</v>
      </c>
      <c r="F171" s="279">
        <v>39.700000000000003</v>
      </c>
      <c r="G171" s="279">
        <v>39.200000000000003</v>
      </c>
      <c r="H171" s="279">
        <v>41.2</v>
      </c>
      <c r="I171" s="279">
        <v>41.7</v>
      </c>
      <c r="J171" s="279">
        <v>42.2</v>
      </c>
      <c r="K171" s="277">
        <v>41.2</v>
      </c>
      <c r="L171" s="277">
        <v>40.200000000000003</v>
      </c>
      <c r="M171" s="277">
        <v>7.3742700000000001</v>
      </c>
    </row>
    <row r="172" spans="1:13">
      <c r="A172" s="268">
        <v>162</v>
      </c>
      <c r="B172" s="277" t="s">
        <v>103</v>
      </c>
      <c r="C172" s="278">
        <v>23.45</v>
      </c>
      <c r="D172" s="279">
        <v>22.900000000000002</v>
      </c>
      <c r="E172" s="279">
        <v>21.800000000000004</v>
      </c>
      <c r="F172" s="279">
        <v>20.150000000000002</v>
      </c>
      <c r="G172" s="279">
        <v>19.050000000000004</v>
      </c>
      <c r="H172" s="279">
        <v>24.550000000000004</v>
      </c>
      <c r="I172" s="279">
        <v>25.650000000000006</v>
      </c>
      <c r="J172" s="279">
        <v>27.300000000000004</v>
      </c>
      <c r="K172" s="277">
        <v>24</v>
      </c>
      <c r="L172" s="277">
        <v>21.25</v>
      </c>
      <c r="M172" s="277">
        <v>524.51963999999998</v>
      </c>
    </row>
    <row r="173" spans="1:13">
      <c r="A173" s="268">
        <v>163</v>
      </c>
      <c r="B173" s="277" t="s">
        <v>388</v>
      </c>
      <c r="C173" s="278">
        <v>160.1</v>
      </c>
      <c r="D173" s="279">
        <v>160</v>
      </c>
      <c r="E173" s="279">
        <v>158.75</v>
      </c>
      <c r="F173" s="279">
        <v>157.4</v>
      </c>
      <c r="G173" s="279">
        <v>156.15</v>
      </c>
      <c r="H173" s="279">
        <v>161.35</v>
      </c>
      <c r="I173" s="279">
        <v>162.6</v>
      </c>
      <c r="J173" s="279">
        <v>163.95</v>
      </c>
      <c r="K173" s="277">
        <v>161.25</v>
      </c>
      <c r="L173" s="277">
        <v>158.65</v>
      </c>
      <c r="M173" s="277">
        <v>7.5485800000000003</v>
      </c>
    </row>
    <row r="174" spans="1:13">
      <c r="A174" s="268">
        <v>164</v>
      </c>
      <c r="B174" s="277" t="s">
        <v>380</v>
      </c>
      <c r="C174" s="278">
        <v>916.55</v>
      </c>
      <c r="D174" s="279">
        <v>921.26666666666677</v>
      </c>
      <c r="E174" s="279">
        <v>908.53333333333353</v>
      </c>
      <c r="F174" s="279">
        <v>900.51666666666677</v>
      </c>
      <c r="G174" s="279">
        <v>887.78333333333353</v>
      </c>
      <c r="H174" s="279">
        <v>929.28333333333353</v>
      </c>
      <c r="I174" s="279">
        <v>942.01666666666688</v>
      </c>
      <c r="J174" s="279">
        <v>950.03333333333353</v>
      </c>
      <c r="K174" s="277">
        <v>934</v>
      </c>
      <c r="L174" s="277">
        <v>913.25</v>
      </c>
      <c r="M174" s="277">
        <v>0.40105000000000002</v>
      </c>
    </row>
    <row r="175" spans="1:13">
      <c r="A175" s="268">
        <v>165</v>
      </c>
      <c r="B175" s="277" t="s">
        <v>246</v>
      </c>
      <c r="C175" s="278">
        <v>459.75</v>
      </c>
      <c r="D175" s="279">
        <v>460.08333333333331</v>
      </c>
      <c r="E175" s="279">
        <v>455.66666666666663</v>
      </c>
      <c r="F175" s="279">
        <v>451.58333333333331</v>
      </c>
      <c r="G175" s="279">
        <v>447.16666666666663</v>
      </c>
      <c r="H175" s="279">
        <v>464.16666666666663</v>
      </c>
      <c r="I175" s="279">
        <v>468.58333333333326</v>
      </c>
      <c r="J175" s="279">
        <v>472.66666666666663</v>
      </c>
      <c r="K175" s="277">
        <v>464.5</v>
      </c>
      <c r="L175" s="277">
        <v>456</v>
      </c>
      <c r="M175" s="277">
        <v>1.4770399999999999</v>
      </c>
    </row>
    <row r="176" spans="1:13">
      <c r="A176" s="268">
        <v>166</v>
      </c>
      <c r="B176" s="277" t="s">
        <v>104</v>
      </c>
      <c r="C176" s="278">
        <v>677.45</v>
      </c>
      <c r="D176" s="279">
        <v>674.11666666666667</v>
      </c>
      <c r="E176" s="279">
        <v>668.5333333333333</v>
      </c>
      <c r="F176" s="279">
        <v>659.61666666666667</v>
      </c>
      <c r="G176" s="279">
        <v>654.0333333333333</v>
      </c>
      <c r="H176" s="279">
        <v>683.0333333333333</v>
      </c>
      <c r="I176" s="279">
        <v>688.61666666666656</v>
      </c>
      <c r="J176" s="279">
        <v>697.5333333333333</v>
      </c>
      <c r="K176" s="277">
        <v>679.7</v>
      </c>
      <c r="L176" s="277">
        <v>665.2</v>
      </c>
      <c r="M176" s="277">
        <v>8.3185699999999994</v>
      </c>
    </row>
    <row r="177" spans="1:13">
      <c r="A177" s="268">
        <v>167</v>
      </c>
      <c r="B177" s="277" t="s">
        <v>247</v>
      </c>
      <c r="C177" s="278">
        <v>356.85</v>
      </c>
      <c r="D177" s="279">
        <v>358.86666666666662</v>
      </c>
      <c r="E177" s="279">
        <v>352.13333333333321</v>
      </c>
      <c r="F177" s="279">
        <v>347.41666666666657</v>
      </c>
      <c r="G177" s="279">
        <v>340.68333333333317</v>
      </c>
      <c r="H177" s="279">
        <v>363.58333333333326</v>
      </c>
      <c r="I177" s="279">
        <v>370.31666666666672</v>
      </c>
      <c r="J177" s="279">
        <v>375.0333333333333</v>
      </c>
      <c r="K177" s="277">
        <v>365.6</v>
      </c>
      <c r="L177" s="277">
        <v>354.15</v>
      </c>
      <c r="M177" s="277">
        <v>0.82333000000000001</v>
      </c>
    </row>
    <row r="178" spans="1:13">
      <c r="A178" s="268">
        <v>168</v>
      </c>
      <c r="B178" s="277" t="s">
        <v>248</v>
      </c>
      <c r="C178" s="278">
        <v>879.8</v>
      </c>
      <c r="D178" s="279">
        <v>877</v>
      </c>
      <c r="E178" s="279">
        <v>870.9</v>
      </c>
      <c r="F178" s="279">
        <v>862</v>
      </c>
      <c r="G178" s="279">
        <v>855.9</v>
      </c>
      <c r="H178" s="279">
        <v>885.9</v>
      </c>
      <c r="I178" s="279">
        <v>891.99999999999989</v>
      </c>
      <c r="J178" s="279">
        <v>900.9</v>
      </c>
      <c r="K178" s="277">
        <v>883.1</v>
      </c>
      <c r="L178" s="277">
        <v>868.1</v>
      </c>
      <c r="M178" s="277">
        <v>2.1295600000000001</v>
      </c>
    </row>
    <row r="179" spans="1:13">
      <c r="A179" s="268">
        <v>169</v>
      </c>
      <c r="B179" s="277" t="s">
        <v>389</v>
      </c>
      <c r="C179" s="278">
        <v>78.45</v>
      </c>
      <c r="D179" s="279">
        <v>79.149999999999991</v>
      </c>
      <c r="E179" s="279">
        <v>77.59999999999998</v>
      </c>
      <c r="F179" s="279">
        <v>76.749999999999986</v>
      </c>
      <c r="G179" s="279">
        <v>75.199999999999974</v>
      </c>
      <c r="H179" s="279">
        <v>79.999999999999986</v>
      </c>
      <c r="I179" s="279">
        <v>81.55</v>
      </c>
      <c r="J179" s="279">
        <v>82.399999999999991</v>
      </c>
      <c r="K179" s="277">
        <v>80.7</v>
      </c>
      <c r="L179" s="277">
        <v>78.3</v>
      </c>
      <c r="M179" s="277">
        <v>8.6013099999999998</v>
      </c>
    </row>
    <row r="180" spans="1:13">
      <c r="A180" s="268">
        <v>170</v>
      </c>
      <c r="B180" s="277" t="s">
        <v>381</v>
      </c>
      <c r="C180" s="278">
        <v>291.89999999999998</v>
      </c>
      <c r="D180" s="279">
        <v>293.86666666666662</v>
      </c>
      <c r="E180" s="279">
        <v>288.03333333333325</v>
      </c>
      <c r="F180" s="279">
        <v>284.16666666666663</v>
      </c>
      <c r="G180" s="279">
        <v>278.33333333333326</v>
      </c>
      <c r="H180" s="279">
        <v>297.73333333333323</v>
      </c>
      <c r="I180" s="279">
        <v>303.56666666666661</v>
      </c>
      <c r="J180" s="279">
        <v>307.43333333333322</v>
      </c>
      <c r="K180" s="277">
        <v>299.7</v>
      </c>
      <c r="L180" s="277">
        <v>290</v>
      </c>
      <c r="M180" s="277">
        <v>40.12265</v>
      </c>
    </row>
    <row r="181" spans="1:13">
      <c r="A181" s="268">
        <v>171</v>
      </c>
      <c r="B181" s="277" t="s">
        <v>249</v>
      </c>
      <c r="C181" s="278">
        <v>169.45</v>
      </c>
      <c r="D181" s="279">
        <v>169.71666666666667</v>
      </c>
      <c r="E181" s="279">
        <v>166.03333333333333</v>
      </c>
      <c r="F181" s="279">
        <v>162.61666666666667</v>
      </c>
      <c r="G181" s="279">
        <v>158.93333333333334</v>
      </c>
      <c r="H181" s="279">
        <v>173.13333333333333</v>
      </c>
      <c r="I181" s="279">
        <v>176.81666666666666</v>
      </c>
      <c r="J181" s="279">
        <v>180.23333333333332</v>
      </c>
      <c r="K181" s="277">
        <v>173.4</v>
      </c>
      <c r="L181" s="277">
        <v>166.3</v>
      </c>
      <c r="M181" s="277">
        <v>3.3839600000000001</v>
      </c>
    </row>
    <row r="182" spans="1:13">
      <c r="A182" s="268">
        <v>172</v>
      </c>
      <c r="B182" s="277" t="s">
        <v>105</v>
      </c>
      <c r="C182" s="278">
        <v>596.25</v>
      </c>
      <c r="D182" s="279">
        <v>586.4</v>
      </c>
      <c r="E182" s="279">
        <v>574.84999999999991</v>
      </c>
      <c r="F182" s="279">
        <v>553.44999999999993</v>
      </c>
      <c r="G182" s="279">
        <v>541.89999999999986</v>
      </c>
      <c r="H182" s="279">
        <v>607.79999999999995</v>
      </c>
      <c r="I182" s="279">
        <v>619.34999999999991</v>
      </c>
      <c r="J182" s="279">
        <v>640.75</v>
      </c>
      <c r="K182" s="277">
        <v>597.95000000000005</v>
      </c>
      <c r="L182" s="277">
        <v>565</v>
      </c>
      <c r="M182" s="277">
        <v>56.03716</v>
      </c>
    </row>
    <row r="183" spans="1:13">
      <c r="A183" s="268">
        <v>173</v>
      </c>
      <c r="B183" s="277" t="s">
        <v>383</v>
      </c>
      <c r="C183" s="278">
        <v>82.85</v>
      </c>
      <c r="D183" s="279">
        <v>83.216666666666669</v>
      </c>
      <c r="E183" s="279">
        <v>82.033333333333331</v>
      </c>
      <c r="F183" s="279">
        <v>81.216666666666669</v>
      </c>
      <c r="G183" s="279">
        <v>80.033333333333331</v>
      </c>
      <c r="H183" s="279">
        <v>84.033333333333331</v>
      </c>
      <c r="I183" s="279">
        <v>85.216666666666669</v>
      </c>
      <c r="J183" s="279">
        <v>86.033333333333331</v>
      </c>
      <c r="K183" s="277">
        <v>84.4</v>
      </c>
      <c r="L183" s="277">
        <v>82.4</v>
      </c>
      <c r="M183" s="277">
        <v>1.92127</v>
      </c>
    </row>
    <row r="184" spans="1:13">
      <c r="A184" s="268">
        <v>174</v>
      </c>
      <c r="B184" s="277" t="s">
        <v>384</v>
      </c>
      <c r="C184" s="278">
        <v>484.45</v>
      </c>
      <c r="D184" s="279">
        <v>484.81666666666666</v>
      </c>
      <c r="E184" s="279">
        <v>481.83333333333331</v>
      </c>
      <c r="F184" s="279">
        <v>479.21666666666664</v>
      </c>
      <c r="G184" s="279">
        <v>476.23333333333329</v>
      </c>
      <c r="H184" s="279">
        <v>487.43333333333334</v>
      </c>
      <c r="I184" s="279">
        <v>490.41666666666669</v>
      </c>
      <c r="J184" s="279">
        <v>493.03333333333336</v>
      </c>
      <c r="K184" s="277">
        <v>487.8</v>
      </c>
      <c r="L184" s="277">
        <v>482.2</v>
      </c>
      <c r="M184" s="277">
        <v>0.13668</v>
      </c>
    </row>
    <row r="185" spans="1:13">
      <c r="A185" s="268">
        <v>175</v>
      </c>
      <c r="B185" s="277" t="s">
        <v>390</v>
      </c>
      <c r="C185" s="278">
        <v>59.95</v>
      </c>
      <c r="D185" s="279">
        <v>59.566666666666663</v>
      </c>
      <c r="E185" s="279">
        <v>58.883333333333326</v>
      </c>
      <c r="F185" s="279">
        <v>57.816666666666663</v>
      </c>
      <c r="G185" s="279">
        <v>57.133333333333326</v>
      </c>
      <c r="H185" s="279">
        <v>60.633333333333326</v>
      </c>
      <c r="I185" s="279">
        <v>61.316666666666663</v>
      </c>
      <c r="J185" s="279">
        <v>62.383333333333326</v>
      </c>
      <c r="K185" s="277">
        <v>60.25</v>
      </c>
      <c r="L185" s="277">
        <v>58.5</v>
      </c>
      <c r="M185" s="277">
        <v>6.5555599999999998</v>
      </c>
    </row>
    <row r="186" spans="1:13">
      <c r="A186" s="268">
        <v>176</v>
      </c>
      <c r="B186" s="277" t="s">
        <v>250</v>
      </c>
      <c r="C186" s="278">
        <v>204.7</v>
      </c>
      <c r="D186" s="279">
        <v>205.56666666666669</v>
      </c>
      <c r="E186" s="279">
        <v>202.23333333333338</v>
      </c>
      <c r="F186" s="279">
        <v>199.76666666666668</v>
      </c>
      <c r="G186" s="279">
        <v>196.43333333333337</v>
      </c>
      <c r="H186" s="279">
        <v>208.03333333333339</v>
      </c>
      <c r="I186" s="279">
        <v>211.3666666666667</v>
      </c>
      <c r="J186" s="279">
        <v>213.8333333333334</v>
      </c>
      <c r="K186" s="277">
        <v>208.9</v>
      </c>
      <c r="L186" s="277">
        <v>203.1</v>
      </c>
      <c r="M186" s="277">
        <v>2.98305</v>
      </c>
    </row>
    <row r="187" spans="1:13">
      <c r="A187" s="268">
        <v>177</v>
      </c>
      <c r="B187" s="277" t="s">
        <v>385</v>
      </c>
      <c r="C187" s="278">
        <v>318.45</v>
      </c>
      <c r="D187" s="279">
        <v>319.34999999999997</v>
      </c>
      <c r="E187" s="279">
        <v>314.64999999999992</v>
      </c>
      <c r="F187" s="279">
        <v>310.84999999999997</v>
      </c>
      <c r="G187" s="279">
        <v>306.14999999999992</v>
      </c>
      <c r="H187" s="279">
        <v>323.14999999999992</v>
      </c>
      <c r="I187" s="279">
        <v>327.84999999999997</v>
      </c>
      <c r="J187" s="279">
        <v>331.64999999999992</v>
      </c>
      <c r="K187" s="277">
        <v>324.05</v>
      </c>
      <c r="L187" s="277">
        <v>315.55</v>
      </c>
      <c r="M187" s="277">
        <v>0.34732000000000002</v>
      </c>
    </row>
    <row r="188" spans="1:13">
      <c r="A188" s="268">
        <v>178</v>
      </c>
      <c r="B188" s="277" t="s">
        <v>386</v>
      </c>
      <c r="C188" s="278">
        <v>286.55</v>
      </c>
      <c r="D188" s="279">
        <v>288.01666666666665</v>
      </c>
      <c r="E188" s="279">
        <v>284.0333333333333</v>
      </c>
      <c r="F188" s="279">
        <v>281.51666666666665</v>
      </c>
      <c r="G188" s="279">
        <v>277.5333333333333</v>
      </c>
      <c r="H188" s="279">
        <v>290.5333333333333</v>
      </c>
      <c r="I188" s="279">
        <v>294.51666666666665</v>
      </c>
      <c r="J188" s="279">
        <v>297.0333333333333</v>
      </c>
      <c r="K188" s="277">
        <v>292</v>
      </c>
      <c r="L188" s="277">
        <v>285.5</v>
      </c>
      <c r="M188" s="277">
        <v>2.5862400000000001</v>
      </c>
    </row>
    <row r="189" spans="1:13">
      <c r="A189" s="268">
        <v>179</v>
      </c>
      <c r="B189" s="277" t="s">
        <v>391</v>
      </c>
      <c r="C189" s="278">
        <v>577.85</v>
      </c>
      <c r="D189" s="279">
        <v>581.13333333333333</v>
      </c>
      <c r="E189" s="279">
        <v>571.7166666666667</v>
      </c>
      <c r="F189" s="279">
        <v>565.58333333333337</v>
      </c>
      <c r="G189" s="279">
        <v>556.16666666666674</v>
      </c>
      <c r="H189" s="279">
        <v>587.26666666666665</v>
      </c>
      <c r="I189" s="279">
        <v>596.68333333333339</v>
      </c>
      <c r="J189" s="279">
        <v>602.81666666666661</v>
      </c>
      <c r="K189" s="277">
        <v>590.54999999999995</v>
      </c>
      <c r="L189" s="277">
        <v>575</v>
      </c>
      <c r="M189" s="277">
        <v>9.6549999999999997E-2</v>
      </c>
    </row>
    <row r="190" spans="1:13">
      <c r="A190" s="268">
        <v>180</v>
      </c>
      <c r="B190" s="277" t="s">
        <v>399</v>
      </c>
      <c r="C190" s="278">
        <v>903.3</v>
      </c>
      <c r="D190" s="279">
        <v>899.76666666666677</v>
      </c>
      <c r="E190" s="279">
        <v>884.53333333333353</v>
      </c>
      <c r="F190" s="279">
        <v>865.76666666666677</v>
      </c>
      <c r="G190" s="279">
        <v>850.53333333333353</v>
      </c>
      <c r="H190" s="279">
        <v>918.53333333333353</v>
      </c>
      <c r="I190" s="279">
        <v>933.76666666666688</v>
      </c>
      <c r="J190" s="279">
        <v>952.53333333333353</v>
      </c>
      <c r="K190" s="277">
        <v>915</v>
      </c>
      <c r="L190" s="277">
        <v>881</v>
      </c>
      <c r="M190" s="277">
        <v>2.55444</v>
      </c>
    </row>
    <row r="191" spans="1:13">
      <c r="A191" s="268">
        <v>181</v>
      </c>
      <c r="B191" s="277" t="s">
        <v>393</v>
      </c>
      <c r="C191" s="278">
        <v>651.1</v>
      </c>
      <c r="D191" s="279">
        <v>656.0333333333333</v>
      </c>
      <c r="E191" s="279">
        <v>645.06666666666661</v>
      </c>
      <c r="F191" s="279">
        <v>639.0333333333333</v>
      </c>
      <c r="G191" s="279">
        <v>628.06666666666661</v>
      </c>
      <c r="H191" s="279">
        <v>662.06666666666661</v>
      </c>
      <c r="I191" s="279">
        <v>673.0333333333333</v>
      </c>
      <c r="J191" s="279">
        <v>679.06666666666661</v>
      </c>
      <c r="K191" s="277">
        <v>667</v>
      </c>
      <c r="L191" s="277">
        <v>650</v>
      </c>
      <c r="M191" s="277">
        <v>9.9720000000000003E-2</v>
      </c>
    </row>
    <row r="192" spans="1:13">
      <c r="A192" s="268">
        <v>182</v>
      </c>
      <c r="B192" s="277" t="s">
        <v>106</v>
      </c>
      <c r="C192" s="278">
        <v>575.9</v>
      </c>
      <c r="D192" s="279">
        <v>580.69999999999993</v>
      </c>
      <c r="E192" s="279">
        <v>566.19999999999982</v>
      </c>
      <c r="F192" s="279">
        <v>556.49999999999989</v>
      </c>
      <c r="G192" s="279">
        <v>541.99999999999977</v>
      </c>
      <c r="H192" s="279">
        <v>590.39999999999986</v>
      </c>
      <c r="I192" s="279">
        <v>604.90000000000009</v>
      </c>
      <c r="J192" s="279">
        <v>614.59999999999991</v>
      </c>
      <c r="K192" s="277">
        <v>595.20000000000005</v>
      </c>
      <c r="L192" s="277">
        <v>571</v>
      </c>
      <c r="M192" s="277">
        <v>43.017600000000002</v>
      </c>
    </row>
    <row r="193" spans="1:13">
      <c r="A193" s="268">
        <v>183</v>
      </c>
      <c r="B193" s="277" t="s">
        <v>108</v>
      </c>
      <c r="C193" s="278">
        <v>712.45</v>
      </c>
      <c r="D193" s="279">
        <v>708.06666666666661</v>
      </c>
      <c r="E193" s="279">
        <v>700.08333333333326</v>
      </c>
      <c r="F193" s="279">
        <v>687.7166666666667</v>
      </c>
      <c r="G193" s="279">
        <v>679.73333333333335</v>
      </c>
      <c r="H193" s="279">
        <v>720.43333333333317</v>
      </c>
      <c r="I193" s="279">
        <v>728.41666666666652</v>
      </c>
      <c r="J193" s="279">
        <v>740.78333333333308</v>
      </c>
      <c r="K193" s="277">
        <v>716.05</v>
      </c>
      <c r="L193" s="277">
        <v>695.7</v>
      </c>
      <c r="M193" s="277">
        <v>84.696430000000007</v>
      </c>
    </row>
    <row r="194" spans="1:13">
      <c r="A194" s="268">
        <v>184</v>
      </c>
      <c r="B194" s="277" t="s">
        <v>109</v>
      </c>
      <c r="C194" s="278">
        <v>1897.35</v>
      </c>
      <c r="D194" s="279">
        <v>1882.95</v>
      </c>
      <c r="E194" s="279">
        <v>1858.9</v>
      </c>
      <c r="F194" s="279">
        <v>1820.45</v>
      </c>
      <c r="G194" s="279">
        <v>1796.4</v>
      </c>
      <c r="H194" s="279">
        <v>1921.4</v>
      </c>
      <c r="I194" s="279">
        <v>1945.4499999999998</v>
      </c>
      <c r="J194" s="279">
        <v>1983.9</v>
      </c>
      <c r="K194" s="277">
        <v>1907</v>
      </c>
      <c r="L194" s="277">
        <v>1844.5</v>
      </c>
      <c r="M194" s="277">
        <v>43.461930000000002</v>
      </c>
    </row>
    <row r="195" spans="1:13">
      <c r="A195" s="268">
        <v>185</v>
      </c>
      <c r="B195" s="277" t="s">
        <v>252</v>
      </c>
      <c r="C195" s="278">
        <v>2406.35</v>
      </c>
      <c r="D195" s="279">
        <v>2412.4500000000003</v>
      </c>
      <c r="E195" s="279">
        <v>2384.9000000000005</v>
      </c>
      <c r="F195" s="279">
        <v>2363.4500000000003</v>
      </c>
      <c r="G195" s="279">
        <v>2335.9000000000005</v>
      </c>
      <c r="H195" s="279">
        <v>2433.9000000000005</v>
      </c>
      <c r="I195" s="279">
        <v>2461.4500000000007</v>
      </c>
      <c r="J195" s="279">
        <v>2482.9000000000005</v>
      </c>
      <c r="K195" s="277">
        <v>2440</v>
      </c>
      <c r="L195" s="277">
        <v>2391</v>
      </c>
      <c r="M195" s="277">
        <v>3.7482000000000002</v>
      </c>
    </row>
    <row r="196" spans="1:13">
      <c r="A196" s="268">
        <v>186</v>
      </c>
      <c r="B196" s="277" t="s">
        <v>110</v>
      </c>
      <c r="C196" s="278">
        <v>1086.6500000000001</v>
      </c>
      <c r="D196" s="279">
        <v>1080.1833333333334</v>
      </c>
      <c r="E196" s="279">
        <v>1065.9666666666667</v>
      </c>
      <c r="F196" s="279">
        <v>1045.2833333333333</v>
      </c>
      <c r="G196" s="279">
        <v>1031.0666666666666</v>
      </c>
      <c r="H196" s="279">
        <v>1100.8666666666668</v>
      </c>
      <c r="I196" s="279">
        <v>1115.0833333333335</v>
      </c>
      <c r="J196" s="279">
        <v>1135.7666666666669</v>
      </c>
      <c r="K196" s="277">
        <v>1094.4000000000001</v>
      </c>
      <c r="L196" s="277">
        <v>1059.5</v>
      </c>
      <c r="M196" s="277">
        <v>177.98330000000001</v>
      </c>
    </row>
    <row r="197" spans="1:13">
      <c r="A197" s="268">
        <v>187</v>
      </c>
      <c r="B197" s="277" t="s">
        <v>253</v>
      </c>
      <c r="C197" s="278">
        <v>640.5</v>
      </c>
      <c r="D197" s="279">
        <v>640.58333333333337</v>
      </c>
      <c r="E197" s="279">
        <v>633.56666666666672</v>
      </c>
      <c r="F197" s="279">
        <v>626.63333333333333</v>
      </c>
      <c r="G197" s="279">
        <v>619.61666666666667</v>
      </c>
      <c r="H197" s="279">
        <v>647.51666666666677</v>
      </c>
      <c r="I197" s="279">
        <v>654.53333333333342</v>
      </c>
      <c r="J197" s="279">
        <v>661.46666666666681</v>
      </c>
      <c r="K197" s="277">
        <v>647.6</v>
      </c>
      <c r="L197" s="277">
        <v>633.65</v>
      </c>
      <c r="M197" s="277">
        <v>43.074089999999998</v>
      </c>
    </row>
    <row r="198" spans="1:13">
      <c r="A198" s="268">
        <v>188</v>
      </c>
      <c r="B198" s="277" t="s">
        <v>251</v>
      </c>
      <c r="C198" s="278">
        <v>780.6</v>
      </c>
      <c r="D198" s="279">
        <v>788.25</v>
      </c>
      <c r="E198" s="279">
        <v>767.5</v>
      </c>
      <c r="F198" s="279">
        <v>754.4</v>
      </c>
      <c r="G198" s="279">
        <v>733.65</v>
      </c>
      <c r="H198" s="279">
        <v>801.35</v>
      </c>
      <c r="I198" s="279">
        <v>822.1</v>
      </c>
      <c r="J198" s="279">
        <v>835.2</v>
      </c>
      <c r="K198" s="277">
        <v>809</v>
      </c>
      <c r="L198" s="277">
        <v>775.15</v>
      </c>
      <c r="M198" s="277">
        <v>2.9076900000000001</v>
      </c>
    </row>
    <row r="199" spans="1:13">
      <c r="A199" s="268">
        <v>189</v>
      </c>
      <c r="B199" s="277" t="s">
        <v>394</v>
      </c>
      <c r="C199" s="278">
        <v>177.05</v>
      </c>
      <c r="D199" s="279">
        <v>176.65</v>
      </c>
      <c r="E199" s="279">
        <v>173.3</v>
      </c>
      <c r="F199" s="279">
        <v>169.55</v>
      </c>
      <c r="G199" s="279">
        <v>166.20000000000002</v>
      </c>
      <c r="H199" s="279">
        <v>180.4</v>
      </c>
      <c r="I199" s="279">
        <v>183.74999999999997</v>
      </c>
      <c r="J199" s="279">
        <v>187.5</v>
      </c>
      <c r="K199" s="277">
        <v>180</v>
      </c>
      <c r="L199" s="277">
        <v>172.9</v>
      </c>
      <c r="M199" s="277">
        <v>6.1806000000000001</v>
      </c>
    </row>
    <row r="200" spans="1:13">
      <c r="A200" s="268">
        <v>190</v>
      </c>
      <c r="B200" s="277" t="s">
        <v>395</v>
      </c>
      <c r="C200" s="278">
        <v>279.05</v>
      </c>
      <c r="D200" s="279">
        <v>282.7</v>
      </c>
      <c r="E200" s="279">
        <v>275.39999999999998</v>
      </c>
      <c r="F200" s="279">
        <v>271.75</v>
      </c>
      <c r="G200" s="279">
        <v>264.45</v>
      </c>
      <c r="H200" s="279">
        <v>286.34999999999997</v>
      </c>
      <c r="I200" s="279">
        <v>293.65000000000003</v>
      </c>
      <c r="J200" s="279">
        <v>297.29999999999995</v>
      </c>
      <c r="K200" s="277">
        <v>290</v>
      </c>
      <c r="L200" s="277">
        <v>279.05</v>
      </c>
      <c r="M200" s="277">
        <v>0.3049</v>
      </c>
    </row>
    <row r="201" spans="1:13">
      <c r="A201" s="268">
        <v>191</v>
      </c>
      <c r="B201" s="277" t="s">
        <v>111</v>
      </c>
      <c r="C201" s="278">
        <v>2841.25</v>
      </c>
      <c r="D201" s="279">
        <v>2812.1</v>
      </c>
      <c r="E201" s="279">
        <v>2774.2</v>
      </c>
      <c r="F201" s="279">
        <v>2707.15</v>
      </c>
      <c r="G201" s="279">
        <v>2669.25</v>
      </c>
      <c r="H201" s="279">
        <v>2879.1499999999996</v>
      </c>
      <c r="I201" s="279">
        <v>2917.05</v>
      </c>
      <c r="J201" s="279">
        <v>2984.0999999999995</v>
      </c>
      <c r="K201" s="277">
        <v>2850</v>
      </c>
      <c r="L201" s="277">
        <v>2745.05</v>
      </c>
      <c r="M201" s="277">
        <v>18.361650000000001</v>
      </c>
    </row>
    <row r="202" spans="1:13">
      <c r="A202" s="268">
        <v>192</v>
      </c>
      <c r="B202" s="277" t="s">
        <v>112</v>
      </c>
      <c r="C202" s="278">
        <v>375.15</v>
      </c>
      <c r="D202" s="279">
        <v>372.61666666666662</v>
      </c>
      <c r="E202" s="279">
        <v>365.88333333333321</v>
      </c>
      <c r="F202" s="279">
        <v>356.61666666666662</v>
      </c>
      <c r="G202" s="279">
        <v>349.88333333333321</v>
      </c>
      <c r="H202" s="279">
        <v>381.88333333333321</v>
      </c>
      <c r="I202" s="279">
        <v>388.61666666666667</v>
      </c>
      <c r="J202" s="279">
        <v>397.88333333333321</v>
      </c>
      <c r="K202" s="277">
        <v>379.35</v>
      </c>
      <c r="L202" s="277">
        <v>363.35</v>
      </c>
      <c r="M202" s="277">
        <v>15.13974</v>
      </c>
    </row>
    <row r="203" spans="1:13">
      <c r="A203" s="268">
        <v>193</v>
      </c>
      <c r="B203" s="277" t="s">
        <v>396</v>
      </c>
      <c r="C203" s="278">
        <v>11.35</v>
      </c>
      <c r="D203" s="279">
        <v>11.516666666666666</v>
      </c>
      <c r="E203" s="279">
        <v>11.133333333333331</v>
      </c>
      <c r="F203" s="279">
        <v>10.916666666666666</v>
      </c>
      <c r="G203" s="279">
        <v>10.533333333333331</v>
      </c>
      <c r="H203" s="279">
        <v>11.733333333333331</v>
      </c>
      <c r="I203" s="279">
        <v>12.116666666666664</v>
      </c>
      <c r="J203" s="279">
        <v>12.33333333333333</v>
      </c>
      <c r="K203" s="277">
        <v>11.9</v>
      </c>
      <c r="L203" s="277">
        <v>11.3</v>
      </c>
      <c r="M203" s="277">
        <v>31.12884</v>
      </c>
    </row>
    <row r="204" spans="1:13">
      <c r="A204" s="268">
        <v>194</v>
      </c>
      <c r="B204" s="277" t="s">
        <v>398</v>
      </c>
      <c r="C204" s="278">
        <v>62.05</v>
      </c>
      <c r="D204" s="279">
        <v>63.016666666666659</v>
      </c>
      <c r="E204" s="279">
        <v>60.683333333333323</v>
      </c>
      <c r="F204" s="279">
        <v>59.316666666666663</v>
      </c>
      <c r="G204" s="279">
        <v>56.983333333333327</v>
      </c>
      <c r="H204" s="279">
        <v>64.383333333333326</v>
      </c>
      <c r="I204" s="279">
        <v>66.71666666666664</v>
      </c>
      <c r="J204" s="279">
        <v>68.083333333333314</v>
      </c>
      <c r="K204" s="277">
        <v>65.349999999999994</v>
      </c>
      <c r="L204" s="277">
        <v>61.65</v>
      </c>
      <c r="M204" s="277">
        <v>3.16568</v>
      </c>
    </row>
    <row r="205" spans="1:13">
      <c r="A205" s="268">
        <v>195</v>
      </c>
      <c r="B205" s="277" t="s">
        <v>114</v>
      </c>
      <c r="C205" s="278">
        <v>164.7</v>
      </c>
      <c r="D205" s="279">
        <v>162.83333333333334</v>
      </c>
      <c r="E205" s="279">
        <v>160.41666666666669</v>
      </c>
      <c r="F205" s="279">
        <v>156.13333333333335</v>
      </c>
      <c r="G205" s="279">
        <v>153.7166666666667</v>
      </c>
      <c r="H205" s="279">
        <v>167.11666666666667</v>
      </c>
      <c r="I205" s="279">
        <v>169.53333333333336</v>
      </c>
      <c r="J205" s="279">
        <v>173.81666666666666</v>
      </c>
      <c r="K205" s="277">
        <v>165.25</v>
      </c>
      <c r="L205" s="277">
        <v>158.55000000000001</v>
      </c>
      <c r="M205" s="277">
        <v>155.39141000000001</v>
      </c>
    </row>
    <row r="206" spans="1:13">
      <c r="A206" s="268">
        <v>196</v>
      </c>
      <c r="B206" s="277" t="s">
        <v>400</v>
      </c>
      <c r="C206" s="278">
        <v>37.299999999999997</v>
      </c>
      <c r="D206" s="279">
        <v>37.166666666666664</v>
      </c>
      <c r="E206" s="279">
        <v>35.633333333333326</v>
      </c>
      <c r="F206" s="279">
        <v>33.966666666666661</v>
      </c>
      <c r="G206" s="279">
        <v>32.433333333333323</v>
      </c>
      <c r="H206" s="279">
        <v>38.833333333333329</v>
      </c>
      <c r="I206" s="279">
        <v>40.366666666666674</v>
      </c>
      <c r="J206" s="279">
        <v>42.033333333333331</v>
      </c>
      <c r="K206" s="277">
        <v>38.700000000000003</v>
      </c>
      <c r="L206" s="277">
        <v>35.5</v>
      </c>
      <c r="M206" s="277">
        <v>33.506790000000002</v>
      </c>
    </row>
    <row r="207" spans="1:13">
      <c r="A207" s="268">
        <v>197</v>
      </c>
      <c r="B207" s="277" t="s">
        <v>115</v>
      </c>
      <c r="C207" s="278">
        <v>232.95</v>
      </c>
      <c r="D207" s="279">
        <v>232.56666666666669</v>
      </c>
      <c r="E207" s="279">
        <v>228.63333333333338</v>
      </c>
      <c r="F207" s="279">
        <v>224.31666666666669</v>
      </c>
      <c r="G207" s="279">
        <v>220.38333333333338</v>
      </c>
      <c r="H207" s="279">
        <v>236.88333333333338</v>
      </c>
      <c r="I207" s="279">
        <v>240.81666666666672</v>
      </c>
      <c r="J207" s="279">
        <v>245.13333333333338</v>
      </c>
      <c r="K207" s="277">
        <v>236.5</v>
      </c>
      <c r="L207" s="277">
        <v>228.25</v>
      </c>
      <c r="M207" s="277">
        <v>60.151009999999999</v>
      </c>
    </row>
    <row r="208" spans="1:13">
      <c r="A208" s="268">
        <v>198</v>
      </c>
      <c r="B208" s="277" t="s">
        <v>116</v>
      </c>
      <c r="C208" s="278">
        <v>2242.5500000000002</v>
      </c>
      <c r="D208" s="279">
        <v>2232.8333333333335</v>
      </c>
      <c r="E208" s="279">
        <v>2220.7666666666669</v>
      </c>
      <c r="F208" s="279">
        <v>2198.9833333333336</v>
      </c>
      <c r="G208" s="279">
        <v>2186.916666666667</v>
      </c>
      <c r="H208" s="279">
        <v>2254.6166666666668</v>
      </c>
      <c r="I208" s="279">
        <v>2266.6833333333334</v>
      </c>
      <c r="J208" s="279">
        <v>2288.4666666666667</v>
      </c>
      <c r="K208" s="277">
        <v>2244.9</v>
      </c>
      <c r="L208" s="277">
        <v>2211.0500000000002</v>
      </c>
      <c r="M208" s="277">
        <v>15.678890000000001</v>
      </c>
    </row>
    <row r="209" spans="1:13">
      <c r="A209" s="268">
        <v>199</v>
      </c>
      <c r="B209" s="277" t="s">
        <v>254</v>
      </c>
      <c r="C209" s="278">
        <v>210.8</v>
      </c>
      <c r="D209" s="279">
        <v>211.80000000000004</v>
      </c>
      <c r="E209" s="279">
        <v>207.70000000000007</v>
      </c>
      <c r="F209" s="279">
        <v>204.60000000000002</v>
      </c>
      <c r="G209" s="279">
        <v>200.50000000000006</v>
      </c>
      <c r="H209" s="279">
        <v>214.90000000000009</v>
      </c>
      <c r="I209" s="279">
        <v>219.00000000000006</v>
      </c>
      <c r="J209" s="279">
        <v>222.10000000000011</v>
      </c>
      <c r="K209" s="277">
        <v>215.9</v>
      </c>
      <c r="L209" s="277">
        <v>208.7</v>
      </c>
      <c r="M209" s="277">
        <v>39.693300000000001</v>
      </c>
    </row>
    <row r="210" spans="1:13">
      <c r="A210" s="268">
        <v>200</v>
      </c>
      <c r="B210" s="277" t="s">
        <v>401</v>
      </c>
      <c r="C210" s="278">
        <v>27394.95</v>
      </c>
      <c r="D210" s="279">
        <v>27366.833333333332</v>
      </c>
      <c r="E210" s="279">
        <v>27183.666666666664</v>
      </c>
      <c r="F210" s="279">
        <v>26972.383333333331</v>
      </c>
      <c r="G210" s="279">
        <v>26789.216666666664</v>
      </c>
      <c r="H210" s="279">
        <v>27578.116666666665</v>
      </c>
      <c r="I210" s="279">
        <v>27761.283333333329</v>
      </c>
      <c r="J210" s="279">
        <v>27972.566666666666</v>
      </c>
      <c r="K210" s="277">
        <v>27550</v>
      </c>
      <c r="L210" s="277">
        <v>27155.55</v>
      </c>
      <c r="M210" s="277">
        <v>4.1669999999999999E-2</v>
      </c>
    </row>
    <row r="211" spans="1:13">
      <c r="A211" s="268">
        <v>201</v>
      </c>
      <c r="B211" s="277" t="s">
        <v>397</v>
      </c>
      <c r="C211" s="278">
        <v>44.6</v>
      </c>
      <c r="D211" s="279">
        <v>44.666666666666664</v>
      </c>
      <c r="E211" s="279">
        <v>43.93333333333333</v>
      </c>
      <c r="F211" s="279">
        <v>43.266666666666666</v>
      </c>
      <c r="G211" s="279">
        <v>42.533333333333331</v>
      </c>
      <c r="H211" s="279">
        <v>45.333333333333329</v>
      </c>
      <c r="I211" s="279">
        <v>46.066666666666663</v>
      </c>
      <c r="J211" s="279">
        <v>46.733333333333327</v>
      </c>
      <c r="K211" s="277">
        <v>45.4</v>
      </c>
      <c r="L211" s="277">
        <v>44</v>
      </c>
      <c r="M211" s="277">
        <v>7.1790399999999996</v>
      </c>
    </row>
    <row r="212" spans="1:13">
      <c r="A212" s="268">
        <v>202</v>
      </c>
      <c r="B212" s="277" t="s">
        <v>255</v>
      </c>
      <c r="C212" s="278">
        <v>34.65</v>
      </c>
      <c r="D212" s="279">
        <v>34.5</v>
      </c>
      <c r="E212" s="279">
        <v>34</v>
      </c>
      <c r="F212" s="279">
        <v>33.35</v>
      </c>
      <c r="G212" s="279">
        <v>32.85</v>
      </c>
      <c r="H212" s="279">
        <v>35.15</v>
      </c>
      <c r="I212" s="279">
        <v>35.65</v>
      </c>
      <c r="J212" s="279">
        <v>36.299999999999997</v>
      </c>
      <c r="K212" s="277">
        <v>35</v>
      </c>
      <c r="L212" s="277">
        <v>33.85</v>
      </c>
      <c r="M212" s="277">
        <v>14.18708</v>
      </c>
    </row>
    <row r="213" spans="1:13">
      <c r="A213" s="268">
        <v>203</v>
      </c>
      <c r="B213" s="277" t="s">
        <v>415</v>
      </c>
      <c r="C213" s="278">
        <v>51.9</v>
      </c>
      <c r="D213" s="279">
        <v>52.699999999999996</v>
      </c>
      <c r="E213" s="279">
        <v>50.499999999999993</v>
      </c>
      <c r="F213" s="279">
        <v>49.099999999999994</v>
      </c>
      <c r="G213" s="279">
        <v>46.899999999999991</v>
      </c>
      <c r="H213" s="279">
        <v>54.099999999999994</v>
      </c>
      <c r="I213" s="279">
        <v>56.3</v>
      </c>
      <c r="J213" s="279">
        <v>57.699999999999996</v>
      </c>
      <c r="K213" s="277">
        <v>54.9</v>
      </c>
      <c r="L213" s="277">
        <v>51.3</v>
      </c>
      <c r="M213" s="277">
        <v>15.960100000000001</v>
      </c>
    </row>
    <row r="214" spans="1:13">
      <c r="A214" s="268">
        <v>204</v>
      </c>
      <c r="B214" s="277" t="s">
        <v>117</v>
      </c>
      <c r="C214" s="278">
        <v>215.8</v>
      </c>
      <c r="D214" s="279">
        <v>215.03333333333333</v>
      </c>
      <c r="E214" s="279">
        <v>213.06666666666666</v>
      </c>
      <c r="F214" s="279">
        <v>210.33333333333334</v>
      </c>
      <c r="G214" s="279">
        <v>208.36666666666667</v>
      </c>
      <c r="H214" s="279">
        <v>217.76666666666665</v>
      </c>
      <c r="I214" s="279">
        <v>219.73333333333329</v>
      </c>
      <c r="J214" s="279">
        <v>222.46666666666664</v>
      </c>
      <c r="K214" s="277">
        <v>217</v>
      </c>
      <c r="L214" s="277">
        <v>212.3</v>
      </c>
      <c r="M214" s="277">
        <v>91.613209999999995</v>
      </c>
    </row>
    <row r="215" spans="1:13">
      <c r="A215" s="268">
        <v>205</v>
      </c>
      <c r="B215" s="277" t="s">
        <v>414</v>
      </c>
      <c r="C215" s="278">
        <v>43.85</v>
      </c>
      <c r="D215" s="279">
        <v>43.416666666666664</v>
      </c>
      <c r="E215" s="279">
        <v>41.68333333333333</v>
      </c>
      <c r="F215" s="279">
        <v>39.516666666666666</v>
      </c>
      <c r="G215" s="279">
        <v>37.783333333333331</v>
      </c>
      <c r="H215" s="279">
        <v>45.583333333333329</v>
      </c>
      <c r="I215" s="279">
        <v>47.316666666666663</v>
      </c>
      <c r="J215" s="279">
        <v>49.483333333333327</v>
      </c>
      <c r="K215" s="277">
        <v>45.15</v>
      </c>
      <c r="L215" s="277">
        <v>41.25</v>
      </c>
      <c r="M215" s="277">
        <v>0.62026000000000003</v>
      </c>
    </row>
    <row r="216" spans="1:13">
      <c r="A216" s="268">
        <v>206</v>
      </c>
      <c r="B216" s="277" t="s">
        <v>258</v>
      </c>
      <c r="C216" s="278">
        <v>110.3</v>
      </c>
      <c r="D216" s="279">
        <v>110.96666666666665</v>
      </c>
      <c r="E216" s="279">
        <v>108.43333333333331</v>
      </c>
      <c r="F216" s="279">
        <v>106.56666666666665</v>
      </c>
      <c r="G216" s="279">
        <v>104.0333333333333</v>
      </c>
      <c r="H216" s="279">
        <v>112.83333333333331</v>
      </c>
      <c r="I216" s="279">
        <v>115.36666666666665</v>
      </c>
      <c r="J216" s="279">
        <v>117.23333333333332</v>
      </c>
      <c r="K216" s="277">
        <v>113.5</v>
      </c>
      <c r="L216" s="277">
        <v>109.1</v>
      </c>
      <c r="M216" s="277">
        <v>5.4138099999999998</v>
      </c>
    </row>
    <row r="217" spans="1:13">
      <c r="A217" s="268">
        <v>207</v>
      </c>
      <c r="B217" s="277" t="s">
        <v>118</v>
      </c>
      <c r="C217" s="278">
        <v>352.1</v>
      </c>
      <c r="D217" s="279">
        <v>352.68333333333334</v>
      </c>
      <c r="E217" s="279">
        <v>342.61666666666667</v>
      </c>
      <c r="F217" s="279">
        <v>333.13333333333333</v>
      </c>
      <c r="G217" s="279">
        <v>323.06666666666666</v>
      </c>
      <c r="H217" s="279">
        <v>362.16666666666669</v>
      </c>
      <c r="I217" s="279">
        <v>372.23333333333341</v>
      </c>
      <c r="J217" s="279">
        <v>381.7166666666667</v>
      </c>
      <c r="K217" s="277">
        <v>362.75</v>
      </c>
      <c r="L217" s="277">
        <v>343.2</v>
      </c>
      <c r="M217" s="277">
        <v>1259.40299</v>
      </c>
    </row>
    <row r="218" spans="1:13">
      <c r="A218" s="268">
        <v>208</v>
      </c>
      <c r="B218" s="277" t="s">
        <v>256</v>
      </c>
      <c r="C218" s="278">
        <v>1319.7</v>
      </c>
      <c r="D218" s="279">
        <v>1315.95</v>
      </c>
      <c r="E218" s="279">
        <v>1304.0500000000002</v>
      </c>
      <c r="F218" s="279">
        <v>1288.4000000000001</v>
      </c>
      <c r="G218" s="279">
        <v>1276.5000000000002</v>
      </c>
      <c r="H218" s="279">
        <v>1331.6000000000001</v>
      </c>
      <c r="I218" s="279">
        <v>1343.5000000000002</v>
      </c>
      <c r="J218" s="279">
        <v>1359.15</v>
      </c>
      <c r="K218" s="277">
        <v>1327.85</v>
      </c>
      <c r="L218" s="277">
        <v>1300.3</v>
      </c>
      <c r="M218" s="277">
        <v>2.5882999999999998</v>
      </c>
    </row>
    <row r="219" spans="1:13">
      <c r="A219" s="268">
        <v>209</v>
      </c>
      <c r="B219" s="277" t="s">
        <v>119</v>
      </c>
      <c r="C219" s="278">
        <v>452.05</v>
      </c>
      <c r="D219" s="279">
        <v>455.01666666666671</v>
      </c>
      <c r="E219" s="279">
        <v>446.13333333333344</v>
      </c>
      <c r="F219" s="279">
        <v>440.21666666666675</v>
      </c>
      <c r="G219" s="279">
        <v>431.33333333333348</v>
      </c>
      <c r="H219" s="279">
        <v>460.93333333333339</v>
      </c>
      <c r="I219" s="279">
        <v>469.81666666666672</v>
      </c>
      <c r="J219" s="279">
        <v>475.73333333333335</v>
      </c>
      <c r="K219" s="277">
        <v>463.9</v>
      </c>
      <c r="L219" s="277">
        <v>449.1</v>
      </c>
      <c r="M219" s="277">
        <v>26.372779999999999</v>
      </c>
    </row>
    <row r="220" spans="1:13">
      <c r="A220" s="268">
        <v>210</v>
      </c>
      <c r="B220" s="277" t="s">
        <v>403</v>
      </c>
      <c r="C220" s="278">
        <v>2508.9499999999998</v>
      </c>
      <c r="D220" s="279">
        <v>2535.5</v>
      </c>
      <c r="E220" s="279">
        <v>2472</v>
      </c>
      <c r="F220" s="279">
        <v>2435.0500000000002</v>
      </c>
      <c r="G220" s="279">
        <v>2371.5500000000002</v>
      </c>
      <c r="H220" s="279">
        <v>2572.4499999999998</v>
      </c>
      <c r="I220" s="279">
        <v>2635.95</v>
      </c>
      <c r="J220" s="279">
        <v>2672.8999999999996</v>
      </c>
      <c r="K220" s="277">
        <v>2599</v>
      </c>
      <c r="L220" s="277">
        <v>2498.5500000000002</v>
      </c>
      <c r="M220" s="277">
        <v>1.324E-2</v>
      </c>
    </row>
    <row r="221" spans="1:13">
      <c r="A221" s="268">
        <v>211</v>
      </c>
      <c r="B221" s="277" t="s">
        <v>257</v>
      </c>
      <c r="C221" s="278">
        <v>38.1</v>
      </c>
      <c r="D221" s="279">
        <v>37.75</v>
      </c>
      <c r="E221" s="279">
        <v>36.85</v>
      </c>
      <c r="F221" s="279">
        <v>35.6</v>
      </c>
      <c r="G221" s="279">
        <v>34.700000000000003</v>
      </c>
      <c r="H221" s="279">
        <v>39</v>
      </c>
      <c r="I221" s="279">
        <v>39.900000000000006</v>
      </c>
      <c r="J221" s="279">
        <v>41.15</v>
      </c>
      <c r="K221" s="277">
        <v>38.65</v>
      </c>
      <c r="L221" s="277">
        <v>36.5</v>
      </c>
      <c r="M221" s="277">
        <v>36.808999999999997</v>
      </c>
    </row>
    <row r="222" spans="1:13">
      <c r="A222" s="268">
        <v>212</v>
      </c>
      <c r="B222" s="277" t="s">
        <v>120</v>
      </c>
      <c r="C222" s="278">
        <v>8.0500000000000007</v>
      </c>
      <c r="D222" s="279">
        <v>8.0000000000000018</v>
      </c>
      <c r="E222" s="279">
        <v>7.8500000000000032</v>
      </c>
      <c r="F222" s="279">
        <v>7.6500000000000012</v>
      </c>
      <c r="G222" s="279">
        <v>7.5000000000000027</v>
      </c>
      <c r="H222" s="279">
        <v>8.2000000000000028</v>
      </c>
      <c r="I222" s="279">
        <v>8.3500000000000014</v>
      </c>
      <c r="J222" s="279">
        <v>8.5500000000000043</v>
      </c>
      <c r="K222" s="277">
        <v>8.15</v>
      </c>
      <c r="L222" s="277">
        <v>7.8</v>
      </c>
      <c r="M222" s="277">
        <v>1892.2101600000001</v>
      </c>
    </row>
    <row r="223" spans="1:13">
      <c r="A223" s="268">
        <v>213</v>
      </c>
      <c r="B223" s="277" t="s">
        <v>404</v>
      </c>
      <c r="C223" s="278">
        <v>19.149999999999999</v>
      </c>
      <c r="D223" s="279">
        <v>19.016666666666669</v>
      </c>
      <c r="E223" s="279">
        <v>18.733333333333338</v>
      </c>
      <c r="F223" s="279">
        <v>18.31666666666667</v>
      </c>
      <c r="G223" s="279">
        <v>18.033333333333339</v>
      </c>
      <c r="H223" s="279">
        <v>19.433333333333337</v>
      </c>
      <c r="I223" s="279">
        <v>19.716666666666669</v>
      </c>
      <c r="J223" s="279">
        <v>20.133333333333336</v>
      </c>
      <c r="K223" s="277">
        <v>19.3</v>
      </c>
      <c r="L223" s="277">
        <v>18.600000000000001</v>
      </c>
      <c r="M223" s="277">
        <v>86.774000000000001</v>
      </c>
    </row>
    <row r="224" spans="1:13">
      <c r="A224" s="268">
        <v>214</v>
      </c>
      <c r="B224" s="277" t="s">
        <v>121</v>
      </c>
      <c r="C224" s="278">
        <v>27.85</v>
      </c>
      <c r="D224" s="279">
        <v>27.716666666666669</v>
      </c>
      <c r="E224" s="279">
        <v>27.433333333333337</v>
      </c>
      <c r="F224" s="279">
        <v>27.016666666666669</v>
      </c>
      <c r="G224" s="279">
        <v>26.733333333333338</v>
      </c>
      <c r="H224" s="279">
        <v>28.133333333333336</v>
      </c>
      <c r="I224" s="279">
        <v>28.416666666666668</v>
      </c>
      <c r="J224" s="279">
        <v>28.833333333333336</v>
      </c>
      <c r="K224" s="277">
        <v>28</v>
      </c>
      <c r="L224" s="277">
        <v>27.3</v>
      </c>
      <c r="M224" s="277">
        <v>337.94574999999998</v>
      </c>
    </row>
    <row r="225" spans="1:13">
      <c r="A225" s="268">
        <v>215</v>
      </c>
      <c r="B225" s="277" t="s">
        <v>416</v>
      </c>
      <c r="C225" s="278">
        <v>175.35</v>
      </c>
      <c r="D225" s="279">
        <v>175.15</v>
      </c>
      <c r="E225" s="279">
        <v>173.55</v>
      </c>
      <c r="F225" s="279">
        <v>171.75</v>
      </c>
      <c r="G225" s="279">
        <v>170.15</v>
      </c>
      <c r="H225" s="279">
        <v>176.95000000000002</v>
      </c>
      <c r="I225" s="279">
        <v>178.54999999999998</v>
      </c>
      <c r="J225" s="279">
        <v>180.35000000000002</v>
      </c>
      <c r="K225" s="277">
        <v>176.75</v>
      </c>
      <c r="L225" s="277">
        <v>173.35</v>
      </c>
      <c r="M225" s="277">
        <v>3.3631199999999999</v>
      </c>
    </row>
    <row r="226" spans="1:13">
      <c r="A226" s="268">
        <v>216</v>
      </c>
      <c r="B226" s="277" t="s">
        <v>405</v>
      </c>
      <c r="C226" s="278">
        <v>372.75</v>
      </c>
      <c r="D226" s="279">
        <v>373.36666666666662</v>
      </c>
      <c r="E226" s="279">
        <v>369.38333333333321</v>
      </c>
      <c r="F226" s="279">
        <v>366.01666666666659</v>
      </c>
      <c r="G226" s="279">
        <v>362.03333333333319</v>
      </c>
      <c r="H226" s="279">
        <v>376.73333333333323</v>
      </c>
      <c r="I226" s="279">
        <v>380.7166666666667</v>
      </c>
      <c r="J226" s="279">
        <v>384.08333333333326</v>
      </c>
      <c r="K226" s="277">
        <v>377.35</v>
      </c>
      <c r="L226" s="277">
        <v>370</v>
      </c>
      <c r="M226" s="277">
        <v>0.19237000000000001</v>
      </c>
    </row>
    <row r="227" spans="1:13">
      <c r="A227" s="268">
        <v>217</v>
      </c>
      <c r="B227" s="277" t="s">
        <v>406</v>
      </c>
      <c r="C227" s="278">
        <v>6.25</v>
      </c>
      <c r="D227" s="279">
        <v>6.3</v>
      </c>
      <c r="E227" s="279">
        <v>6.1499999999999995</v>
      </c>
      <c r="F227" s="279">
        <v>6.05</v>
      </c>
      <c r="G227" s="279">
        <v>5.8999999999999995</v>
      </c>
      <c r="H227" s="279">
        <v>6.3999999999999995</v>
      </c>
      <c r="I227" s="279">
        <v>6.55</v>
      </c>
      <c r="J227" s="279">
        <v>6.6499999999999995</v>
      </c>
      <c r="K227" s="277">
        <v>6.45</v>
      </c>
      <c r="L227" s="277">
        <v>6.2</v>
      </c>
      <c r="M227" s="277">
        <v>13.65903</v>
      </c>
    </row>
    <row r="228" spans="1:13">
      <c r="A228" s="268">
        <v>218</v>
      </c>
      <c r="B228" s="277" t="s">
        <v>122</v>
      </c>
      <c r="C228" s="278">
        <v>401.1</v>
      </c>
      <c r="D228" s="279">
        <v>401.76666666666665</v>
      </c>
      <c r="E228" s="279">
        <v>397.5333333333333</v>
      </c>
      <c r="F228" s="279">
        <v>393.96666666666664</v>
      </c>
      <c r="G228" s="279">
        <v>389.73333333333329</v>
      </c>
      <c r="H228" s="279">
        <v>405.33333333333331</v>
      </c>
      <c r="I228" s="279">
        <v>409.56666666666666</v>
      </c>
      <c r="J228" s="279">
        <v>413.13333333333333</v>
      </c>
      <c r="K228" s="277">
        <v>406</v>
      </c>
      <c r="L228" s="277">
        <v>398.2</v>
      </c>
      <c r="M228" s="277">
        <v>23.536999999999999</v>
      </c>
    </row>
    <row r="229" spans="1:13">
      <c r="A229" s="268">
        <v>219</v>
      </c>
      <c r="B229" s="277" t="s">
        <v>407</v>
      </c>
      <c r="C229" s="278">
        <v>70.400000000000006</v>
      </c>
      <c r="D229" s="279">
        <v>70.600000000000009</v>
      </c>
      <c r="E229" s="279">
        <v>69.200000000000017</v>
      </c>
      <c r="F229" s="279">
        <v>68.000000000000014</v>
      </c>
      <c r="G229" s="279">
        <v>66.600000000000023</v>
      </c>
      <c r="H229" s="279">
        <v>71.800000000000011</v>
      </c>
      <c r="I229" s="279">
        <v>73.200000000000017</v>
      </c>
      <c r="J229" s="279">
        <v>74.400000000000006</v>
      </c>
      <c r="K229" s="277">
        <v>72</v>
      </c>
      <c r="L229" s="277">
        <v>69.400000000000006</v>
      </c>
      <c r="M229" s="277">
        <v>4.8042400000000001</v>
      </c>
    </row>
    <row r="230" spans="1:13">
      <c r="A230" s="268">
        <v>220</v>
      </c>
      <c r="B230" s="277" t="s">
        <v>260</v>
      </c>
      <c r="C230" s="278">
        <v>78.849999999999994</v>
      </c>
      <c r="D230" s="279">
        <v>78.733333333333334</v>
      </c>
      <c r="E230" s="279">
        <v>78.116666666666674</v>
      </c>
      <c r="F230" s="279">
        <v>77.38333333333334</v>
      </c>
      <c r="G230" s="279">
        <v>76.76666666666668</v>
      </c>
      <c r="H230" s="279">
        <v>79.466666666666669</v>
      </c>
      <c r="I230" s="279">
        <v>80.083333333333314</v>
      </c>
      <c r="J230" s="279">
        <v>80.816666666666663</v>
      </c>
      <c r="K230" s="277">
        <v>79.349999999999994</v>
      </c>
      <c r="L230" s="277">
        <v>78</v>
      </c>
      <c r="M230" s="277">
        <v>9.9862800000000007</v>
      </c>
    </row>
    <row r="231" spans="1:13">
      <c r="A231" s="268">
        <v>221</v>
      </c>
      <c r="B231" s="277" t="s">
        <v>412</v>
      </c>
      <c r="C231" s="278">
        <v>115</v>
      </c>
      <c r="D231" s="279">
        <v>115.36666666666667</v>
      </c>
      <c r="E231" s="279">
        <v>113.73333333333335</v>
      </c>
      <c r="F231" s="279">
        <v>112.46666666666667</v>
      </c>
      <c r="G231" s="279">
        <v>110.83333333333334</v>
      </c>
      <c r="H231" s="279">
        <v>116.63333333333335</v>
      </c>
      <c r="I231" s="279">
        <v>118.26666666666668</v>
      </c>
      <c r="J231" s="279">
        <v>119.53333333333336</v>
      </c>
      <c r="K231" s="277">
        <v>117</v>
      </c>
      <c r="L231" s="277">
        <v>114.1</v>
      </c>
      <c r="M231" s="277">
        <v>19.011320000000001</v>
      </c>
    </row>
    <row r="232" spans="1:13">
      <c r="A232" s="268">
        <v>222</v>
      </c>
      <c r="B232" s="277" t="s">
        <v>1616</v>
      </c>
      <c r="C232" s="278">
        <v>2406.65</v>
      </c>
      <c r="D232" s="279">
        <v>2417.7666666666664</v>
      </c>
      <c r="E232" s="279">
        <v>2380.5333333333328</v>
      </c>
      <c r="F232" s="279">
        <v>2354.4166666666665</v>
      </c>
      <c r="G232" s="279">
        <v>2317.1833333333329</v>
      </c>
      <c r="H232" s="279">
        <v>2443.8833333333328</v>
      </c>
      <c r="I232" s="279">
        <v>2481.1166666666663</v>
      </c>
      <c r="J232" s="279">
        <v>2507.2333333333327</v>
      </c>
      <c r="K232" s="277">
        <v>2455</v>
      </c>
      <c r="L232" s="277">
        <v>2391.65</v>
      </c>
      <c r="M232" s="277">
        <v>1.1183000000000001</v>
      </c>
    </row>
    <row r="233" spans="1:13">
      <c r="A233" s="268">
        <v>223</v>
      </c>
      <c r="B233" s="277" t="s">
        <v>259</v>
      </c>
      <c r="C233" s="278">
        <v>58.3</v>
      </c>
      <c r="D233" s="279">
        <v>58.116666666666667</v>
      </c>
      <c r="E233" s="279">
        <v>57.233333333333334</v>
      </c>
      <c r="F233" s="279">
        <v>56.166666666666664</v>
      </c>
      <c r="G233" s="279">
        <v>55.283333333333331</v>
      </c>
      <c r="H233" s="279">
        <v>59.183333333333337</v>
      </c>
      <c r="I233" s="279">
        <v>60.066666666666677</v>
      </c>
      <c r="J233" s="279">
        <v>61.13333333333334</v>
      </c>
      <c r="K233" s="277">
        <v>59</v>
      </c>
      <c r="L233" s="277">
        <v>57.05</v>
      </c>
      <c r="M233" s="277">
        <v>16.238759999999999</v>
      </c>
    </row>
    <row r="234" spans="1:13">
      <c r="A234" s="268">
        <v>224</v>
      </c>
      <c r="B234" s="277" t="s">
        <v>123</v>
      </c>
      <c r="C234" s="278">
        <v>914.3</v>
      </c>
      <c r="D234" s="279">
        <v>906.91666666666663</v>
      </c>
      <c r="E234" s="279">
        <v>894.13333333333321</v>
      </c>
      <c r="F234" s="279">
        <v>873.96666666666658</v>
      </c>
      <c r="G234" s="279">
        <v>861.18333333333317</v>
      </c>
      <c r="H234" s="279">
        <v>927.08333333333326</v>
      </c>
      <c r="I234" s="279">
        <v>939.86666666666679</v>
      </c>
      <c r="J234" s="279">
        <v>960.0333333333333</v>
      </c>
      <c r="K234" s="277">
        <v>919.7</v>
      </c>
      <c r="L234" s="277">
        <v>886.75</v>
      </c>
      <c r="M234" s="277">
        <v>17.654129999999999</v>
      </c>
    </row>
    <row r="235" spans="1:13">
      <c r="A235" s="268">
        <v>225</v>
      </c>
      <c r="B235" s="277" t="s">
        <v>418</v>
      </c>
      <c r="C235" s="278">
        <v>260.2</v>
      </c>
      <c r="D235" s="279">
        <v>260.91666666666669</v>
      </c>
      <c r="E235" s="279">
        <v>257.63333333333338</v>
      </c>
      <c r="F235" s="279">
        <v>255.06666666666672</v>
      </c>
      <c r="G235" s="279">
        <v>251.78333333333342</v>
      </c>
      <c r="H235" s="279">
        <v>263.48333333333335</v>
      </c>
      <c r="I235" s="279">
        <v>266.76666666666665</v>
      </c>
      <c r="J235" s="279">
        <v>269.33333333333331</v>
      </c>
      <c r="K235" s="277">
        <v>264.2</v>
      </c>
      <c r="L235" s="277">
        <v>258.35000000000002</v>
      </c>
      <c r="M235" s="277">
        <v>6.0830000000000002E-2</v>
      </c>
    </row>
    <row r="236" spans="1:13">
      <c r="A236" s="268">
        <v>226</v>
      </c>
      <c r="B236" s="277" t="s">
        <v>124</v>
      </c>
      <c r="C236" s="278">
        <v>526.95000000000005</v>
      </c>
      <c r="D236" s="279">
        <v>522.44999999999993</v>
      </c>
      <c r="E236" s="279">
        <v>515.89999999999986</v>
      </c>
      <c r="F236" s="279">
        <v>504.84999999999991</v>
      </c>
      <c r="G236" s="279">
        <v>498.29999999999984</v>
      </c>
      <c r="H236" s="279">
        <v>533.49999999999989</v>
      </c>
      <c r="I236" s="279">
        <v>540.04999999999984</v>
      </c>
      <c r="J236" s="279">
        <v>551.09999999999991</v>
      </c>
      <c r="K236" s="277">
        <v>529</v>
      </c>
      <c r="L236" s="277">
        <v>511.4</v>
      </c>
      <c r="M236" s="277">
        <v>169.91547</v>
      </c>
    </row>
    <row r="237" spans="1:13">
      <c r="A237" s="268">
        <v>227</v>
      </c>
      <c r="B237" s="277" t="s">
        <v>419</v>
      </c>
      <c r="C237" s="278">
        <v>76.650000000000006</v>
      </c>
      <c r="D237" s="279">
        <v>76.850000000000009</v>
      </c>
      <c r="E237" s="279">
        <v>75.100000000000023</v>
      </c>
      <c r="F237" s="279">
        <v>73.550000000000011</v>
      </c>
      <c r="G237" s="279">
        <v>71.800000000000026</v>
      </c>
      <c r="H237" s="279">
        <v>78.40000000000002</v>
      </c>
      <c r="I237" s="279">
        <v>80.149999999999991</v>
      </c>
      <c r="J237" s="279">
        <v>81.700000000000017</v>
      </c>
      <c r="K237" s="277">
        <v>78.599999999999994</v>
      </c>
      <c r="L237" s="277">
        <v>75.3</v>
      </c>
      <c r="M237" s="277">
        <v>12.982480000000001</v>
      </c>
    </row>
    <row r="238" spans="1:13">
      <c r="A238" s="268">
        <v>228</v>
      </c>
      <c r="B238" s="277" t="s">
        <v>125</v>
      </c>
      <c r="C238" s="278">
        <v>190.5</v>
      </c>
      <c r="D238" s="279">
        <v>191.1</v>
      </c>
      <c r="E238" s="279">
        <v>187.14999999999998</v>
      </c>
      <c r="F238" s="279">
        <v>183.79999999999998</v>
      </c>
      <c r="G238" s="279">
        <v>179.84999999999997</v>
      </c>
      <c r="H238" s="279">
        <v>194.45</v>
      </c>
      <c r="I238" s="279">
        <v>198.39999999999998</v>
      </c>
      <c r="J238" s="279">
        <v>201.75</v>
      </c>
      <c r="K238" s="277">
        <v>195.05</v>
      </c>
      <c r="L238" s="277">
        <v>187.75</v>
      </c>
      <c r="M238" s="277">
        <v>93.811390000000003</v>
      </c>
    </row>
    <row r="239" spans="1:13">
      <c r="A239" s="268">
        <v>229</v>
      </c>
      <c r="B239" s="277" t="s">
        <v>126</v>
      </c>
      <c r="C239" s="278">
        <v>962.85</v>
      </c>
      <c r="D239" s="279">
        <v>957.20000000000016</v>
      </c>
      <c r="E239" s="279">
        <v>946.85000000000036</v>
      </c>
      <c r="F239" s="279">
        <v>930.85000000000025</v>
      </c>
      <c r="G239" s="279">
        <v>920.50000000000045</v>
      </c>
      <c r="H239" s="279">
        <v>973.20000000000027</v>
      </c>
      <c r="I239" s="279">
        <v>983.55</v>
      </c>
      <c r="J239" s="279">
        <v>999.55000000000018</v>
      </c>
      <c r="K239" s="277">
        <v>967.55</v>
      </c>
      <c r="L239" s="277">
        <v>941.2</v>
      </c>
      <c r="M239" s="277">
        <v>158.19466</v>
      </c>
    </row>
    <row r="240" spans="1:13">
      <c r="A240" s="268">
        <v>230</v>
      </c>
      <c r="B240" s="277" t="s">
        <v>420</v>
      </c>
      <c r="C240" s="278">
        <v>255.85</v>
      </c>
      <c r="D240" s="279">
        <v>253.68333333333331</v>
      </c>
      <c r="E240" s="279">
        <v>248.46666666666664</v>
      </c>
      <c r="F240" s="279">
        <v>241.08333333333334</v>
      </c>
      <c r="G240" s="279">
        <v>235.86666666666667</v>
      </c>
      <c r="H240" s="279">
        <v>261.06666666666661</v>
      </c>
      <c r="I240" s="279">
        <v>266.28333333333325</v>
      </c>
      <c r="J240" s="279">
        <v>273.66666666666657</v>
      </c>
      <c r="K240" s="277">
        <v>258.89999999999998</v>
      </c>
      <c r="L240" s="277">
        <v>246.3</v>
      </c>
      <c r="M240" s="277">
        <v>7.9234900000000001</v>
      </c>
    </row>
    <row r="241" spans="1:13">
      <c r="A241" s="268">
        <v>231</v>
      </c>
      <c r="B241" s="277" t="s">
        <v>421</v>
      </c>
      <c r="C241" s="278">
        <v>149.6</v>
      </c>
      <c r="D241" s="279">
        <v>145.11666666666667</v>
      </c>
      <c r="E241" s="279">
        <v>140.63333333333335</v>
      </c>
      <c r="F241" s="279">
        <v>131.66666666666669</v>
      </c>
      <c r="G241" s="279">
        <v>127.18333333333337</v>
      </c>
      <c r="H241" s="279">
        <v>154.08333333333334</v>
      </c>
      <c r="I241" s="279">
        <v>158.56666666666669</v>
      </c>
      <c r="J241" s="279">
        <v>167.53333333333333</v>
      </c>
      <c r="K241" s="277">
        <v>149.6</v>
      </c>
      <c r="L241" s="277">
        <v>136.15</v>
      </c>
      <c r="M241" s="277">
        <v>5.3649399999999998</v>
      </c>
    </row>
    <row r="242" spans="1:13">
      <c r="A242" s="268">
        <v>232</v>
      </c>
      <c r="B242" s="277" t="s">
        <v>417</v>
      </c>
      <c r="C242" s="278">
        <v>10.45</v>
      </c>
      <c r="D242" s="279">
        <v>10.4</v>
      </c>
      <c r="E242" s="279">
        <v>10.3</v>
      </c>
      <c r="F242" s="279">
        <v>10.15</v>
      </c>
      <c r="G242" s="279">
        <v>10.050000000000001</v>
      </c>
      <c r="H242" s="279">
        <v>10.55</v>
      </c>
      <c r="I242" s="279">
        <v>10.649999999999999</v>
      </c>
      <c r="J242" s="279">
        <v>10.8</v>
      </c>
      <c r="K242" s="277">
        <v>10.5</v>
      </c>
      <c r="L242" s="277">
        <v>10.25</v>
      </c>
      <c r="M242" s="277">
        <v>16.260560000000002</v>
      </c>
    </row>
    <row r="243" spans="1:13">
      <c r="A243" s="268">
        <v>233</v>
      </c>
      <c r="B243" s="277" t="s">
        <v>127</v>
      </c>
      <c r="C243" s="278">
        <v>93.4</v>
      </c>
      <c r="D243" s="279">
        <v>93.766666666666666</v>
      </c>
      <c r="E243" s="279">
        <v>92.283333333333331</v>
      </c>
      <c r="F243" s="279">
        <v>91.166666666666671</v>
      </c>
      <c r="G243" s="279">
        <v>89.683333333333337</v>
      </c>
      <c r="H243" s="279">
        <v>94.883333333333326</v>
      </c>
      <c r="I243" s="279">
        <v>96.366666666666646</v>
      </c>
      <c r="J243" s="279">
        <v>97.48333333333332</v>
      </c>
      <c r="K243" s="277">
        <v>95.25</v>
      </c>
      <c r="L243" s="277">
        <v>92.65</v>
      </c>
      <c r="M243" s="277">
        <v>245.85686999999999</v>
      </c>
    </row>
    <row r="244" spans="1:13">
      <c r="A244" s="268">
        <v>234</v>
      </c>
      <c r="B244" s="277" t="s">
        <v>262</v>
      </c>
      <c r="C244" s="278">
        <v>1733.15</v>
      </c>
      <c r="D244" s="279">
        <v>1736.05</v>
      </c>
      <c r="E244" s="279">
        <v>1712.1</v>
      </c>
      <c r="F244" s="279">
        <v>1691.05</v>
      </c>
      <c r="G244" s="279">
        <v>1667.1</v>
      </c>
      <c r="H244" s="279">
        <v>1757.1</v>
      </c>
      <c r="I244" s="279">
        <v>1781.0500000000002</v>
      </c>
      <c r="J244" s="279">
        <v>1802.1</v>
      </c>
      <c r="K244" s="277">
        <v>1760</v>
      </c>
      <c r="L244" s="277">
        <v>1715</v>
      </c>
      <c r="M244" s="277">
        <v>1.15804</v>
      </c>
    </row>
    <row r="245" spans="1:13">
      <c r="A245" s="268">
        <v>235</v>
      </c>
      <c r="B245" s="277" t="s">
        <v>408</v>
      </c>
      <c r="C245" s="278">
        <v>122</v>
      </c>
      <c r="D245" s="279">
        <v>122.18333333333334</v>
      </c>
      <c r="E245" s="279">
        <v>120.51666666666668</v>
      </c>
      <c r="F245" s="279">
        <v>119.03333333333335</v>
      </c>
      <c r="G245" s="279">
        <v>117.36666666666669</v>
      </c>
      <c r="H245" s="279">
        <v>123.66666666666667</v>
      </c>
      <c r="I245" s="279">
        <v>125.33333333333333</v>
      </c>
      <c r="J245" s="279">
        <v>126.81666666666666</v>
      </c>
      <c r="K245" s="277">
        <v>123.85</v>
      </c>
      <c r="L245" s="277">
        <v>120.7</v>
      </c>
      <c r="M245" s="277">
        <v>30.58372</v>
      </c>
    </row>
    <row r="246" spans="1:13">
      <c r="A246" s="268">
        <v>236</v>
      </c>
      <c r="B246" s="277" t="s">
        <v>409</v>
      </c>
      <c r="C246" s="278">
        <v>93.25</v>
      </c>
      <c r="D246" s="279">
        <v>93.966666666666654</v>
      </c>
      <c r="E246" s="279">
        <v>92.183333333333309</v>
      </c>
      <c r="F246" s="279">
        <v>91.11666666666666</v>
      </c>
      <c r="G246" s="279">
        <v>89.333333333333314</v>
      </c>
      <c r="H246" s="279">
        <v>95.033333333333303</v>
      </c>
      <c r="I246" s="279">
        <v>96.816666666666634</v>
      </c>
      <c r="J246" s="279">
        <v>97.883333333333297</v>
      </c>
      <c r="K246" s="277">
        <v>95.75</v>
      </c>
      <c r="L246" s="277">
        <v>92.9</v>
      </c>
      <c r="M246" s="277">
        <v>9.7074099999999994</v>
      </c>
    </row>
    <row r="247" spans="1:13">
      <c r="A247" s="268">
        <v>237</v>
      </c>
      <c r="B247" s="277" t="s">
        <v>402</v>
      </c>
      <c r="C247" s="278">
        <v>508.8</v>
      </c>
      <c r="D247" s="279">
        <v>504.75</v>
      </c>
      <c r="E247" s="279">
        <v>491.54999999999995</v>
      </c>
      <c r="F247" s="279">
        <v>474.29999999999995</v>
      </c>
      <c r="G247" s="279">
        <v>461.09999999999991</v>
      </c>
      <c r="H247" s="279">
        <v>522</v>
      </c>
      <c r="I247" s="279">
        <v>535.20000000000005</v>
      </c>
      <c r="J247" s="279">
        <v>552.45000000000005</v>
      </c>
      <c r="K247" s="277">
        <v>517.95000000000005</v>
      </c>
      <c r="L247" s="277">
        <v>487.5</v>
      </c>
      <c r="M247" s="277">
        <v>12.22641</v>
      </c>
    </row>
    <row r="248" spans="1:13">
      <c r="A248" s="268">
        <v>238</v>
      </c>
      <c r="B248" s="277" t="s">
        <v>128</v>
      </c>
      <c r="C248" s="278">
        <v>195.4</v>
      </c>
      <c r="D248" s="279">
        <v>196.36666666666667</v>
      </c>
      <c r="E248" s="279">
        <v>194.08333333333334</v>
      </c>
      <c r="F248" s="279">
        <v>192.76666666666668</v>
      </c>
      <c r="G248" s="279">
        <v>190.48333333333335</v>
      </c>
      <c r="H248" s="279">
        <v>197.68333333333334</v>
      </c>
      <c r="I248" s="279">
        <v>199.96666666666664</v>
      </c>
      <c r="J248" s="279">
        <v>201.28333333333333</v>
      </c>
      <c r="K248" s="277">
        <v>198.65</v>
      </c>
      <c r="L248" s="277">
        <v>195.05</v>
      </c>
      <c r="M248" s="277">
        <v>192.87262000000001</v>
      </c>
    </row>
    <row r="249" spans="1:13">
      <c r="A249" s="268">
        <v>239</v>
      </c>
      <c r="B249" s="277" t="s">
        <v>413</v>
      </c>
      <c r="C249" s="278">
        <v>216.5</v>
      </c>
      <c r="D249" s="279">
        <v>218.46666666666667</v>
      </c>
      <c r="E249" s="279">
        <v>212.93333333333334</v>
      </c>
      <c r="F249" s="279">
        <v>209.36666666666667</v>
      </c>
      <c r="G249" s="279">
        <v>203.83333333333334</v>
      </c>
      <c r="H249" s="279">
        <v>222.03333333333333</v>
      </c>
      <c r="I249" s="279">
        <v>227.56666666666669</v>
      </c>
      <c r="J249" s="279">
        <v>231.13333333333333</v>
      </c>
      <c r="K249" s="277">
        <v>224</v>
      </c>
      <c r="L249" s="277">
        <v>214.9</v>
      </c>
      <c r="M249" s="277">
        <v>0.12686</v>
      </c>
    </row>
    <row r="250" spans="1:13">
      <c r="A250" s="268">
        <v>240</v>
      </c>
      <c r="B250" s="277" t="s">
        <v>410</v>
      </c>
      <c r="C250" s="278">
        <v>44.15</v>
      </c>
      <c r="D250" s="279">
        <v>44.183333333333337</v>
      </c>
      <c r="E250" s="279">
        <v>42.966666666666676</v>
      </c>
      <c r="F250" s="279">
        <v>41.783333333333339</v>
      </c>
      <c r="G250" s="279">
        <v>40.566666666666677</v>
      </c>
      <c r="H250" s="279">
        <v>45.366666666666674</v>
      </c>
      <c r="I250" s="279">
        <v>46.583333333333343</v>
      </c>
      <c r="J250" s="279">
        <v>47.766666666666673</v>
      </c>
      <c r="K250" s="277">
        <v>45.4</v>
      </c>
      <c r="L250" s="277">
        <v>43</v>
      </c>
      <c r="M250" s="277">
        <v>1.4268400000000001</v>
      </c>
    </row>
    <row r="251" spans="1:13">
      <c r="A251" s="268">
        <v>241</v>
      </c>
      <c r="B251" s="277" t="s">
        <v>411</v>
      </c>
      <c r="C251" s="278">
        <v>136.1</v>
      </c>
      <c r="D251" s="279">
        <v>136.81666666666666</v>
      </c>
      <c r="E251" s="279">
        <v>134.33333333333331</v>
      </c>
      <c r="F251" s="279">
        <v>132.56666666666666</v>
      </c>
      <c r="G251" s="279">
        <v>130.08333333333331</v>
      </c>
      <c r="H251" s="279">
        <v>138.58333333333331</v>
      </c>
      <c r="I251" s="279">
        <v>141.06666666666666</v>
      </c>
      <c r="J251" s="279">
        <v>142.83333333333331</v>
      </c>
      <c r="K251" s="277">
        <v>139.30000000000001</v>
      </c>
      <c r="L251" s="277">
        <v>135.05000000000001</v>
      </c>
      <c r="M251" s="277">
        <v>21.393129999999999</v>
      </c>
    </row>
    <row r="252" spans="1:13">
      <c r="A252" s="268">
        <v>242</v>
      </c>
      <c r="B252" s="277" t="s">
        <v>431</v>
      </c>
      <c r="C252" s="278">
        <v>15.45</v>
      </c>
      <c r="D252" s="279">
        <v>15.65</v>
      </c>
      <c r="E252" s="279">
        <v>15.2</v>
      </c>
      <c r="F252" s="279">
        <v>14.95</v>
      </c>
      <c r="G252" s="279">
        <v>14.499999999999998</v>
      </c>
      <c r="H252" s="279">
        <v>15.9</v>
      </c>
      <c r="I252" s="279">
        <v>16.350000000000001</v>
      </c>
      <c r="J252" s="279">
        <v>16.600000000000001</v>
      </c>
      <c r="K252" s="277">
        <v>16.100000000000001</v>
      </c>
      <c r="L252" s="277">
        <v>15.4</v>
      </c>
      <c r="M252" s="277">
        <v>22.52169</v>
      </c>
    </row>
    <row r="253" spans="1:13">
      <c r="A253" s="268">
        <v>243</v>
      </c>
      <c r="B253" s="277" t="s">
        <v>428</v>
      </c>
      <c r="C253" s="278">
        <v>38.75</v>
      </c>
      <c r="D253" s="279">
        <v>38.800000000000004</v>
      </c>
      <c r="E253" s="279">
        <v>38.20000000000001</v>
      </c>
      <c r="F253" s="279">
        <v>37.650000000000006</v>
      </c>
      <c r="G253" s="279">
        <v>37.050000000000011</v>
      </c>
      <c r="H253" s="279">
        <v>39.350000000000009</v>
      </c>
      <c r="I253" s="279">
        <v>39.950000000000003</v>
      </c>
      <c r="J253" s="279">
        <v>40.500000000000007</v>
      </c>
      <c r="K253" s="277">
        <v>39.4</v>
      </c>
      <c r="L253" s="277">
        <v>38.25</v>
      </c>
      <c r="M253" s="277">
        <v>2.5132400000000001</v>
      </c>
    </row>
    <row r="254" spans="1:13">
      <c r="A254" s="268">
        <v>244</v>
      </c>
      <c r="B254" s="277" t="s">
        <v>429</v>
      </c>
      <c r="C254" s="278">
        <v>91.15</v>
      </c>
      <c r="D254" s="279">
        <v>91.34999999999998</v>
      </c>
      <c r="E254" s="279">
        <v>90.399999999999963</v>
      </c>
      <c r="F254" s="279">
        <v>89.649999999999977</v>
      </c>
      <c r="G254" s="279">
        <v>88.69999999999996</v>
      </c>
      <c r="H254" s="279">
        <v>92.099999999999966</v>
      </c>
      <c r="I254" s="279">
        <v>93.049999999999983</v>
      </c>
      <c r="J254" s="279">
        <v>93.799999999999969</v>
      </c>
      <c r="K254" s="277">
        <v>92.3</v>
      </c>
      <c r="L254" s="277">
        <v>90.6</v>
      </c>
      <c r="M254" s="277">
        <v>14.807790000000001</v>
      </c>
    </row>
    <row r="255" spans="1:13">
      <c r="A255" s="268">
        <v>245</v>
      </c>
      <c r="B255" s="277" t="s">
        <v>432</v>
      </c>
      <c r="C255" s="278">
        <v>29.2</v>
      </c>
      <c r="D255" s="279">
        <v>29.466666666666669</v>
      </c>
      <c r="E255" s="279">
        <v>28.833333333333336</v>
      </c>
      <c r="F255" s="279">
        <v>28.466666666666669</v>
      </c>
      <c r="G255" s="279">
        <v>27.833333333333336</v>
      </c>
      <c r="H255" s="279">
        <v>29.833333333333336</v>
      </c>
      <c r="I255" s="279">
        <v>30.466666666666669</v>
      </c>
      <c r="J255" s="279">
        <v>30.833333333333336</v>
      </c>
      <c r="K255" s="277">
        <v>30.1</v>
      </c>
      <c r="L255" s="277">
        <v>29.1</v>
      </c>
      <c r="M255" s="277">
        <v>8.3683999999999994</v>
      </c>
    </row>
    <row r="256" spans="1:13">
      <c r="A256" s="268">
        <v>246</v>
      </c>
      <c r="B256" s="277" t="s">
        <v>422</v>
      </c>
      <c r="C256" s="278">
        <v>720.1</v>
      </c>
      <c r="D256" s="279">
        <v>724.36666666666667</v>
      </c>
      <c r="E256" s="279">
        <v>715.73333333333335</v>
      </c>
      <c r="F256" s="279">
        <v>711.36666666666667</v>
      </c>
      <c r="G256" s="279">
        <v>702.73333333333335</v>
      </c>
      <c r="H256" s="279">
        <v>728.73333333333335</v>
      </c>
      <c r="I256" s="279">
        <v>737.36666666666679</v>
      </c>
      <c r="J256" s="279">
        <v>741.73333333333335</v>
      </c>
      <c r="K256" s="277">
        <v>733</v>
      </c>
      <c r="L256" s="277">
        <v>720</v>
      </c>
      <c r="M256" s="277">
        <v>1.2795399999999999</v>
      </c>
    </row>
    <row r="257" spans="1:13">
      <c r="A257" s="268">
        <v>247</v>
      </c>
      <c r="B257" s="277" t="s">
        <v>436</v>
      </c>
      <c r="C257" s="278">
        <v>2099.85</v>
      </c>
      <c r="D257" s="279">
        <v>2099.5499999999997</v>
      </c>
      <c r="E257" s="279">
        <v>2071.2999999999993</v>
      </c>
      <c r="F257" s="279">
        <v>2042.7499999999995</v>
      </c>
      <c r="G257" s="279">
        <v>2014.4999999999991</v>
      </c>
      <c r="H257" s="279">
        <v>2128.0999999999995</v>
      </c>
      <c r="I257" s="279">
        <v>2156.3500000000004</v>
      </c>
      <c r="J257" s="279">
        <v>2184.8999999999996</v>
      </c>
      <c r="K257" s="277">
        <v>2127.8000000000002</v>
      </c>
      <c r="L257" s="277">
        <v>2071</v>
      </c>
      <c r="M257" s="277">
        <v>5.2589999999999998E-2</v>
      </c>
    </row>
    <row r="258" spans="1:13">
      <c r="A258" s="268">
        <v>248</v>
      </c>
      <c r="B258" s="277" t="s">
        <v>433</v>
      </c>
      <c r="C258" s="278">
        <v>55.6</v>
      </c>
      <c r="D258" s="279">
        <v>55.783333333333331</v>
      </c>
      <c r="E258" s="279">
        <v>55.166666666666664</v>
      </c>
      <c r="F258" s="279">
        <v>54.733333333333334</v>
      </c>
      <c r="G258" s="279">
        <v>54.116666666666667</v>
      </c>
      <c r="H258" s="279">
        <v>56.216666666666661</v>
      </c>
      <c r="I258" s="279">
        <v>56.833333333333336</v>
      </c>
      <c r="J258" s="279">
        <v>57.266666666666659</v>
      </c>
      <c r="K258" s="277">
        <v>56.4</v>
      </c>
      <c r="L258" s="277">
        <v>55.35</v>
      </c>
      <c r="M258" s="277">
        <v>5.5611499999999996</v>
      </c>
    </row>
    <row r="259" spans="1:13">
      <c r="A259" s="268">
        <v>249</v>
      </c>
      <c r="B259" s="277" t="s">
        <v>129</v>
      </c>
      <c r="C259" s="278">
        <v>183.3</v>
      </c>
      <c r="D259" s="279">
        <v>180.86666666666667</v>
      </c>
      <c r="E259" s="279">
        <v>177.73333333333335</v>
      </c>
      <c r="F259" s="279">
        <v>172.16666666666669</v>
      </c>
      <c r="G259" s="279">
        <v>169.03333333333336</v>
      </c>
      <c r="H259" s="279">
        <v>186.43333333333334</v>
      </c>
      <c r="I259" s="279">
        <v>189.56666666666666</v>
      </c>
      <c r="J259" s="279">
        <v>195.13333333333333</v>
      </c>
      <c r="K259" s="277">
        <v>184</v>
      </c>
      <c r="L259" s="277">
        <v>175.3</v>
      </c>
      <c r="M259" s="277">
        <v>184.61777000000001</v>
      </c>
    </row>
    <row r="260" spans="1:13">
      <c r="A260" s="268">
        <v>250</v>
      </c>
      <c r="B260" s="277" t="s">
        <v>430</v>
      </c>
      <c r="C260" s="278">
        <v>10.55</v>
      </c>
      <c r="D260" s="279">
        <v>10.683333333333332</v>
      </c>
      <c r="E260" s="279">
        <v>10.316666666666663</v>
      </c>
      <c r="F260" s="279">
        <v>10.08333333333333</v>
      </c>
      <c r="G260" s="279">
        <v>9.7166666666666615</v>
      </c>
      <c r="H260" s="279">
        <v>10.916666666666664</v>
      </c>
      <c r="I260" s="279">
        <v>11.283333333333335</v>
      </c>
      <c r="J260" s="279">
        <v>11.516666666666666</v>
      </c>
      <c r="K260" s="277">
        <v>11.05</v>
      </c>
      <c r="L260" s="277">
        <v>10.45</v>
      </c>
      <c r="M260" s="277">
        <v>11.44462</v>
      </c>
    </row>
    <row r="261" spans="1:13">
      <c r="A261" s="268">
        <v>251</v>
      </c>
      <c r="B261" s="277" t="s">
        <v>423</v>
      </c>
      <c r="C261" s="278">
        <v>1493.65</v>
      </c>
      <c r="D261" s="279">
        <v>1494.8999999999999</v>
      </c>
      <c r="E261" s="279">
        <v>1483.7499999999998</v>
      </c>
      <c r="F261" s="279">
        <v>1473.85</v>
      </c>
      <c r="G261" s="279">
        <v>1462.6999999999998</v>
      </c>
      <c r="H261" s="279">
        <v>1504.7999999999997</v>
      </c>
      <c r="I261" s="279">
        <v>1515.9499999999998</v>
      </c>
      <c r="J261" s="279">
        <v>1525.8499999999997</v>
      </c>
      <c r="K261" s="277">
        <v>1506.05</v>
      </c>
      <c r="L261" s="277">
        <v>1485</v>
      </c>
      <c r="M261" s="277">
        <v>2.1747100000000001</v>
      </c>
    </row>
    <row r="262" spans="1:13">
      <c r="A262" s="268">
        <v>252</v>
      </c>
      <c r="B262" s="277" t="s">
        <v>424</v>
      </c>
      <c r="C262" s="278">
        <v>291.95</v>
      </c>
      <c r="D262" s="279">
        <v>290.56666666666666</v>
      </c>
      <c r="E262" s="279">
        <v>283.98333333333335</v>
      </c>
      <c r="F262" s="279">
        <v>276.01666666666671</v>
      </c>
      <c r="G262" s="279">
        <v>269.43333333333339</v>
      </c>
      <c r="H262" s="279">
        <v>298.5333333333333</v>
      </c>
      <c r="I262" s="279">
        <v>305.11666666666667</v>
      </c>
      <c r="J262" s="279">
        <v>313.08333333333326</v>
      </c>
      <c r="K262" s="277">
        <v>297.14999999999998</v>
      </c>
      <c r="L262" s="277">
        <v>282.60000000000002</v>
      </c>
      <c r="M262" s="277">
        <v>7.7978199999999998</v>
      </c>
    </row>
    <row r="263" spans="1:13">
      <c r="A263" s="268">
        <v>253</v>
      </c>
      <c r="B263" s="277" t="s">
        <v>425</v>
      </c>
      <c r="C263" s="278">
        <v>97.15</v>
      </c>
      <c r="D263" s="279">
        <v>97.416666666666671</v>
      </c>
      <c r="E263" s="279">
        <v>96.733333333333348</v>
      </c>
      <c r="F263" s="279">
        <v>96.316666666666677</v>
      </c>
      <c r="G263" s="279">
        <v>95.633333333333354</v>
      </c>
      <c r="H263" s="279">
        <v>97.833333333333343</v>
      </c>
      <c r="I263" s="279">
        <v>98.516666666666652</v>
      </c>
      <c r="J263" s="279">
        <v>98.933333333333337</v>
      </c>
      <c r="K263" s="277">
        <v>98.1</v>
      </c>
      <c r="L263" s="277">
        <v>97</v>
      </c>
      <c r="M263" s="277">
        <v>5.1804399999999999</v>
      </c>
    </row>
    <row r="264" spans="1:13">
      <c r="A264" s="268">
        <v>254</v>
      </c>
      <c r="B264" s="277" t="s">
        <v>426</v>
      </c>
      <c r="C264" s="278">
        <v>67.349999999999994</v>
      </c>
      <c r="D264" s="279">
        <v>66.95</v>
      </c>
      <c r="E264" s="279">
        <v>65</v>
      </c>
      <c r="F264" s="279">
        <v>62.649999999999991</v>
      </c>
      <c r="G264" s="279">
        <v>60.699999999999989</v>
      </c>
      <c r="H264" s="279">
        <v>69.300000000000011</v>
      </c>
      <c r="I264" s="279">
        <v>71.250000000000028</v>
      </c>
      <c r="J264" s="279">
        <v>73.600000000000023</v>
      </c>
      <c r="K264" s="277">
        <v>68.900000000000006</v>
      </c>
      <c r="L264" s="277">
        <v>64.599999999999994</v>
      </c>
      <c r="M264" s="277">
        <v>19.819749999999999</v>
      </c>
    </row>
    <row r="265" spans="1:13">
      <c r="A265" s="268">
        <v>255</v>
      </c>
      <c r="B265" s="277" t="s">
        <v>427</v>
      </c>
      <c r="C265" s="278">
        <v>79.8</v>
      </c>
      <c r="D265" s="279">
        <v>80.333333333333329</v>
      </c>
      <c r="E265" s="279">
        <v>78.766666666666652</v>
      </c>
      <c r="F265" s="279">
        <v>77.73333333333332</v>
      </c>
      <c r="G265" s="279">
        <v>76.166666666666643</v>
      </c>
      <c r="H265" s="279">
        <v>81.36666666666666</v>
      </c>
      <c r="I265" s="279">
        <v>82.933333333333351</v>
      </c>
      <c r="J265" s="279">
        <v>83.966666666666669</v>
      </c>
      <c r="K265" s="277">
        <v>81.900000000000006</v>
      </c>
      <c r="L265" s="277">
        <v>79.3</v>
      </c>
      <c r="M265" s="277">
        <v>14.624359999999999</v>
      </c>
    </row>
    <row r="266" spans="1:13">
      <c r="A266" s="268">
        <v>256</v>
      </c>
      <c r="B266" s="277" t="s">
        <v>435</v>
      </c>
      <c r="C266" s="278">
        <v>36.549999999999997</v>
      </c>
      <c r="D266" s="279">
        <v>36.68333333333333</v>
      </c>
      <c r="E266" s="279">
        <v>36.166666666666657</v>
      </c>
      <c r="F266" s="279">
        <v>35.783333333333324</v>
      </c>
      <c r="G266" s="279">
        <v>35.266666666666652</v>
      </c>
      <c r="H266" s="279">
        <v>37.066666666666663</v>
      </c>
      <c r="I266" s="279">
        <v>37.583333333333329</v>
      </c>
      <c r="J266" s="279">
        <v>37.966666666666669</v>
      </c>
      <c r="K266" s="277">
        <v>37.200000000000003</v>
      </c>
      <c r="L266" s="277">
        <v>36.299999999999997</v>
      </c>
      <c r="M266" s="277">
        <v>3.0494300000000001</v>
      </c>
    </row>
    <row r="267" spans="1:13">
      <c r="A267" s="268">
        <v>257</v>
      </c>
      <c r="B267" s="277" t="s">
        <v>434</v>
      </c>
      <c r="C267" s="278">
        <v>71.45</v>
      </c>
      <c r="D267" s="279">
        <v>70.333333333333343</v>
      </c>
      <c r="E267" s="279">
        <v>68.76666666666668</v>
      </c>
      <c r="F267" s="279">
        <v>66.083333333333343</v>
      </c>
      <c r="G267" s="279">
        <v>64.51666666666668</v>
      </c>
      <c r="H267" s="279">
        <v>73.01666666666668</v>
      </c>
      <c r="I267" s="279">
        <v>74.583333333333343</v>
      </c>
      <c r="J267" s="279">
        <v>77.26666666666668</v>
      </c>
      <c r="K267" s="277">
        <v>71.900000000000006</v>
      </c>
      <c r="L267" s="277">
        <v>67.650000000000006</v>
      </c>
      <c r="M267" s="277">
        <v>2.88517</v>
      </c>
    </row>
    <row r="268" spans="1:13">
      <c r="A268" s="268">
        <v>258</v>
      </c>
      <c r="B268" s="277" t="s">
        <v>263</v>
      </c>
      <c r="C268" s="278">
        <v>45.1</v>
      </c>
      <c r="D268" s="279">
        <v>45.116666666666674</v>
      </c>
      <c r="E268" s="279">
        <v>44.783333333333346</v>
      </c>
      <c r="F268" s="279">
        <v>44.466666666666669</v>
      </c>
      <c r="G268" s="279">
        <v>44.13333333333334</v>
      </c>
      <c r="H268" s="279">
        <v>45.433333333333351</v>
      </c>
      <c r="I268" s="279">
        <v>45.76666666666668</v>
      </c>
      <c r="J268" s="279">
        <v>46.083333333333357</v>
      </c>
      <c r="K268" s="277">
        <v>45.45</v>
      </c>
      <c r="L268" s="277">
        <v>44.8</v>
      </c>
      <c r="M268" s="277">
        <v>3.9623200000000001</v>
      </c>
    </row>
    <row r="269" spans="1:13">
      <c r="A269" s="268">
        <v>259</v>
      </c>
      <c r="B269" s="277" t="s">
        <v>130</v>
      </c>
      <c r="C269" s="278">
        <v>214.9</v>
      </c>
      <c r="D269" s="279">
        <v>212.69999999999996</v>
      </c>
      <c r="E269" s="279">
        <v>209.64999999999992</v>
      </c>
      <c r="F269" s="279">
        <v>204.39999999999995</v>
      </c>
      <c r="G269" s="279">
        <v>201.34999999999991</v>
      </c>
      <c r="H269" s="279">
        <v>217.94999999999993</v>
      </c>
      <c r="I269" s="279">
        <v>220.99999999999994</v>
      </c>
      <c r="J269" s="279">
        <v>226.24999999999994</v>
      </c>
      <c r="K269" s="277">
        <v>215.75</v>
      </c>
      <c r="L269" s="277">
        <v>207.45</v>
      </c>
      <c r="M269" s="277">
        <v>97.851979999999998</v>
      </c>
    </row>
    <row r="270" spans="1:13">
      <c r="A270" s="268">
        <v>260</v>
      </c>
      <c r="B270" s="277" t="s">
        <v>264</v>
      </c>
      <c r="C270" s="278">
        <v>735</v>
      </c>
      <c r="D270" s="279">
        <v>736.55000000000007</v>
      </c>
      <c r="E270" s="279">
        <v>731.15000000000009</v>
      </c>
      <c r="F270" s="279">
        <v>727.30000000000007</v>
      </c>
      <c r="G270" s="279">
        <v>721.90000000000009</v>
      </c>
      <c r="H270" s="279">
        <v>740.40000000000009</v>
      </c>
      <c r="I270" s="279">
        <v>745.8</v>
      </c>
      <c r="J270" s="279">
        <v>749.65000000000009</v>
      </c>
      <c r="K270" s="277">
        <v>741.95</v>
      </c>
      <c r="L270" s="277">
        <v>732.7</v>
      </c>
      <c r="M270" s="277">
        <v>3.1709999999999998</v>
      </c>
    </row>
    <row r="271" spans="1:13">
      <c r="A271" s="268">
        <v>261</v>
      </c>
      <c r="B271" s="277" t="s">
        <v>131</v>
      </c>
      <c r="C271" s="278">
        <v>1695.75</v>
      </c>
      <c r="D271" s="279">
        <v>1687.6666666666667</v>
      </c>
      <c r="E271" s="279">
        <v>1673.5833333333335</v>
      </c>
      <c r="F271" s="279">
        <v>1651.4166666666667</v>
      </c>
      <c r="G271" s="279">
        <v>1637.3333333333335</v>
      </c>
      <c r="H271" s="279">
        <v>1709.8333333333335</v>
      </c>
      <c r="I271" s="279">
        <v>1723.916666666667</v>
      </c>
      <c r="J271" s="279">
        <v>1746.0833333333335</v>
      </c>
      <c r="K271" s="277">
        <v>1701.75</v>
      </c>
      <c r="L271" s="277">
        <v>1665.5</v>
      </c>
      <c r="M271" s="277">
        <v>6.4399499999999996</v>
      </c>
    </row>
    <row r="272" spans="1:13">
      <c r="A272" s="268">
        <v>262</v>
      </c>
      <c r="B272" s="277" t="s">
        <v>132</v>
      </c>
      <c r="C272" s="278">
        <v>371.7</v>
      </c>
      <c r="D272" s="279">
        <v>371.05</v>
      </c>
      <c r="E272" s="279">
        <v>367.65000000000003</v>
      </c>
      <c r="F272" s="279">
        <v>363.6</v>
      </c>
      <c r="G272" s="279">
        <v>360.20000000000005</v>
      </c>
      <c r="H272" s="279">
        <v>375.1</v>
      </c>
      <c r="I272" s="279">
        <v>378.5</v>
      </c>
      <c r="J272" s="279">
        <v>382.55</v>
      </c>
      <c r="K272" s="277">
        <v>374.45</v>
      </c>
      <c r="L272" s="277">
        <v>367</v>
      </c>
      <c r="M272" s="277">
        <v>10.08563</v>
      </c>
    </row>
    <row r="273" spans="1:13">
      <c r="A273" s="268">
        <v>263</v>
      </c>
      <c r="B273" s="277" t="s">
        <v>437</v>
      </c>
      <c r="C273" s="278">
        <v>120.9</v>
      </c>
      <c r="D273" s="279">
        <v>121.53333333333335</v>
      </c>
      <c r="E273" s="279">
        <v>119.36666666666669</v>
      </c>
      <c r="F273" s="279">
        <v>117.83333333333334</v>
      </c>
      <c r="G273" s="279">
        <v>115.66666666666669</v>
      </c>
      <c r="H273" s="279">
        <v>123.06666666666669</v>
      </c>
      <c r="I273" s="279">
        <v>125.23333333333335</v>
      </c>
      <c r="J273" s="279">
        <v>126.76666666666669</v>
      </c>
      <c r="K273" s="277">
        <v>123.7</v>
      </c>
      <c r="L273" s="277">
        <v>120</v>
      </c>
      <c r="M273" s="277">
        <v>3.4240200000000001</v>
      </c>
    </row>
    <row r="274" spans="1:13">
      <c r="A274" s="268">
        <v>264</v>
      </c>
      <c r="B274" s="277" t="s">
        <v>443</v>
      </c>
      <c r="C274" s="278">
        <v>424.9</v>
      </c>
      <c r="D274" s="279">
        <v>426.38333333333338</v>
      </c>
      <c r="E274" s="279">
        <v>416.76666666666677</v>
      </c>
      <c r="F274" s="279">
        <v>408.63333333333338</v>
      </c>
      <c r="G274" s="279">
        <v>399.01666666666677</v>
      </c>
      <c r="H274" s="279">
        <v>434.51666666666677</v>
      </c>
      <c r="I274" s="279">
        <v>444.13333333333344</v>
      </c>
      <c r="J274" s="279">
        <v>452.26666666666677</v>
      </c>
      <c r="K274" s="277">
        <v>436</v>
      </c>
      <c r="L274" s="277">
        <v>418.25</v>
      </c>
      <c r="M274" s="277">
        <v>10.85383</v>
      </c>
    </row>
    <row r="275" spans="1:13">
      <c r="A275" s="268">
        <v>265</v>
      </c>
      <c r="B275" s="277" t="s">
        <v>444</v>
      </c>
      <c r="C275" s="278">
        <v>242.45</v>
      </c>
      <c r="D275" s="279">
        <v>242.63333333333335</v>
      </c>
      <c r="E275" s="279">
        <v>239.8666666666667</v>
      </c>
      <c r="F275" s="279">
        <v>237.28333333333336</v>
      </c>
      <c r="G275" s="279">
        <v>234.51666666666671</v>
      </c>
      <c r="H275" s="279">
        <v>245.2166666666667</v>
      </c>
      <c r="I275" s="279">
        <v>247.98333333333335</v>
      </c>
      <c r="J275" s="279">
        <v>250.56666666666669</v>
      </c>
      <c r="K275" s="277">
        <v>245.4</v>
      </c>
      <c r="L275" s="277">
        <v>240.05</v>
      </c>
      <c r="M275" s="277">
        <v>0.93401999999999996</v>
      </c>
    </row>
    <row r="276" spans="1:13">
      <c r="A276" s="268">
        <v>266</v>
      </c>
      <c r="B276" s="277" t="s">
        <v>445</v>
      </c>
      <c r="C276" s="278">
        <v>436.6</v>
      </c>
      <c r="D276" s="279">
        <v>438.5333333333333</v>
      </c>
      <c r="E276" s="279">
        <v>433.06666666666661</v>
      </c>
      <c r="F276" s="279">
        <v>429.5333333333333</v>
      </c>
      <c r="G276" s="279">
        <v>424.06666666666661</v>
      </c>
      <c r="H276" s="279">
        <v>442.06666666666661</v>
      </c>
      <c r="I276" s="279">
        <v>447.5333333333333</v>
      </c>
      <c r="J276" s="279">
        <v>451.06666666666661</v>
      </c>
      <c r="K276" s="277">
        <v>444</v>
      </c>
      <c r="L276" s="277">
        <v>435</v>
      </c>
      <c r="M276" s="277">
        <v>0.85048999999999997</v>
      </c>
    </row>
    <row r="277" spans="1:13">
      <c r="A277" s="268">
        <v>267</v>
      </c>
      <c r="B277" s="277" t="s">
        <v>447</v>
      </c>
      <c r="C277" s="278">
        <v>30.65</v>
      </c>
      <c r="D277" s="279">
        <v>30.916666666666668</v>
      </c>
      <c r="E277" s="279">
        <v>30.133333333333336</v>
      </c>
      <c r="F277" s="279">
        <v>29.616666666666667</v>
      </c>
      <c r="G277" s="279">
        <v>28.833333333333336</v>
      </c>
      <c r="H277" s="279">
        <v>31.433333333333337</v>
      </c>
      <c r="I277" s="279">
        <v>32.216666666666669</v>
      </c>
      <c r="J277" s="279">
        <v>32.733333333333334</v>
      </c>
      <c r="K277" s="277">
        <v>31.7</v>
      </c>
      <c r="L277" s="277">
        <v>30.4</v>
      </c>
      <c r="M277" s="277">
        <v>24.889250000000001</v>
      </c>
    </row>
    <row r="278" spans="1:13">
      <c r="A278" s="268">
        <v>268</v>
      </c>
      <c r="B278" s="277" t="s">
        <v>449</v>
      </c>
      <c r="C278" s="278">
        <v>281.55</v>
      </c>
      <c r="D278" s="279">
        <v>275.84999999999997</v>
      </c>
      <c r="E278" s="279">
        <v>263.69999999999993</v>
      </c>
      <c r="F278" s="279">
        <v>245.84999999999997</v>
      </c>
      <c r="G278" s="279">
        <v>233.69999999999993</v>
      </c>
      <c r="H278" s="279">
        <v>293.69999999999993</v>
      </c>
      <c r="I278" s="279">
        <v>305.84999999999991</v>
      </c>
      <c r="J278" s="279">
        <v>323.69999999999993</v>
      </c>
      <c r="K278" s="277">
        <v>288</v>
      </c>
      <c r="L278" s="277">
        <v>258</v>
      </c>
      <c r="M278" s="277">
        <v>7.9589800000000004</v>
      </c>
    </row>
    <row r="279" spans="1:13">
      <c r="A279" s="268">
        <v>269</v>
      </c>
      <c r="B279" s="277" t="s">
        <v>439</v>
      </c>
      <c r="C279" s="278">
        <v>350.65</v>
      </c>
      <c r="D279" s="279">
        <v>350.2166666666667</v>
      </c>
      <c r="E279" s="279">
        <v>346.43333333333339</v>
      </c>
      <c r="F279" s="279">
        <v>342.2166666666667</v>
      </c>
      <c r="G279" s="279">
        <v>338.43333333333339</v>
      </c>
      <c r="H279" s="279">
        <v>354.43333333333339</v>
      </c>
      <c r="I279" s="279">
        <v>358.2166666666667</v>
      </c>
      <c r="J279" s="279">
        <v>362.43333333333339</v>
      </c>
      <c r="K279" s="277">
        <v>354</v>
      </c>
      <c r="L279" s="277">
        <v>346</v>
      </c>
      <c r="M279" s="277">
        <v>1.2192400000000001</v>
      </c>
    </row>
    <row r="280" spans="1:13">
      <c r="A280" s="268">
        <v>270</v>
      </c>
      <c r="B280" s="277" t="s">
        <v>1780</v>
      </c>
      <c r="C280" s="278">
        <v>716.7</v>
      </c>
      <c r="D280" s="279">
        <v>718.65</v>
      </c>
      <c r="E280" s="279">
        <v>709.4</v>
      </c>
      <c r="F280" s="279">
        <v>702.1</v>
      </c>
      <c r="G280" s="279">
        <v>692.85</v>
      </c>
      <c r="H280" s="279">
        <v>725.94999999999993</v>
      </c>
      <c r="I280" s="279">
        <v>735.19999999999993</v>
      </c>
      <c r="J280" s="279">
        <v>742.49999999999989</v>
      </c>
      <c r="K280" s="277">
        <v>727.9</v>
      </c>
      <c r="L280" s="277">
        <v>711.35</v>
      </c>
      <c r="M280" s="277">
        <v>1.529E-2</v>
      </c>
    </row>
    <row r="281" spans="1:13">
      <c r="A281" s="268">
        <v>271</v>
      </c>
      <c r="B281" s="277" t="s">
        <v>450</v>
      </c>
      <c r="C281" s="278">
        <v>107.2</v>
      </c>
      <c r="D281" s="279">
        <v>108.01666666666665</v>
      </c>
      <c r="E281" s="279">
        <v>105.5333333333333</v>
      </c>
      <c r="F281" s="279">
        <v>103.86666666666665</v>
      </c>
      <c r="G281" s="279">
        <v>101.3833333333333</v>
      </c>
      <c r="H281" s="279">
        <v>109.68333333333331</v>
      </c>
      <c r="I281" s="279">
        <v>112.16666666666666</v>
      </c>
      <c r="J281" s="279">
        <v>113.83333333333331</v>
      </c>
      <c r="K281" s="277">
        <v>110.5</v>
      </c>
      <c r="L281" s="277">
        <v>106.35</v>
      </c>
      <c r="M281" s="277">
        <v>0.51319999999999999</v>
      </c>
    </row>
    <row r="282" spans="1:13">
      <c r="A282" s="268">
        <v>272</v>
      </c>
      <c r="B282" s="277" t="s">
        <v>440</v>
      </c>
      <c r="C282" s="278">
        <v>205.1</v>
      </c>
      <c r="D282" s="279">
        <v>205.15</v>
      </c>
      <c r="E282" s="279">
        <v>201.75</v>
      </c>
      <c r="F282" s="279">
        <v>198.4</v>
      </c>
      <c r="G282" s="279">
        <v>195</v>
      </c>
      <c r="H282" s="279">
        <v>208.5</v>
      </c>
      <c r="I282" s="279">
        <v>211.90000000000003</v>
      </c>
      <c r="J282" s="279">
        <v>215.25</v>
      </c>
      <c r="K282" s="277">
        <v>208.55</v>
      </c>
      <c r="L282" s="277">
        <v>201.8</v>
      </c>
      <c r="M282" s="277">
        <v>2.1878700000000002</v>
      </c>
    </row>
    <row r="283" spans="1:13">
      <c r="A283" s="268">
        <v>273</v>
      </c>
      <c r="B283" s="277" t="s">
        <v>451</v>
      </c>
      <c r="C283" s="278">
        <v>140.9</v>
      </c>
      <c r="D283" s="279">
        <v>141.6</v>
      </c>
      <c r="E283" s="279">
        <v>139.5</v>
      </c>
      <c r="F283" s="279">
        <v>138.1</v>
      </c>
      <c r="G283" s="279">
        <v>136</v>
      </c>
      <c r="H283" s="279">
        <v>143</v>
      </c>
      <c r="I283" s="279">
        <v>145.09999999999997</v>
      </c>
      <c r="J283" s="279">
        <v>146.5</v>
      </c>
      <c r="K283" s="277">
        <v>143.69999999999999</v>
      </c>
      <c r="L283" s="277">
        <v>140.19999999999999</v>
      </c>
      <c r="M283" s="277">
        <v>0.45665</v>
      </c>
    </row>
    <row r="284" spans="1:13">
      <c r="A284" s="268">
        <v>274</v>
      </c>
      <c r="B284" s="277" t="s">
        <v>133</v>
      </c>
      <c r="C284" s="278">
        <v>1384.05</v>
      </c>
      <c r="D284" s="279">
        <v>1368.4166666666667</v>
      </c>
      <c r="E284" s="279">
        <v>1335.0333333333335</v>
      </c>
      <c r="F284" s="279">
        <v>1286.0166666666669</v>
      </c>
      <c r="G284" s="279">
        <v>1252.6333333333337</v>
      </c>
      <c r="H284" s="279">
        <v>1417.4333333333334</v>
      </c>
      <c r="I284" s="279">
        <v>1450.8166666666666</v>
      </c>
      <c r="J284" s="279">
        <v>1499.8333333333333</v>
      </c>
      <c r="K284" s="277">
        <v>1401.8</v>
      </c>
      <c r="L284" s="277">
        <v>1319.4</v>
      </c>
      <c r="M284" s="277">
        <v>67.518919999999994</v>
      </c>
    </row>
    <row r="285" spans="1:13">
      <c r="A285" s="268">
        <v>275</v>
      </c>
      <c r="B285" s="277" t="s">
        <v>441</v>
      </c>
      <c r="C285" s="278">
        <v>66.55</v>
      </c>
      <c r="D285" s="279">
        <v>66.899999999999991</v>
      </c>
      <c r="E285" s="279">
        <v>65.899999999999977</v>
      </c>
      <c r="F285" s="279">
        <v>65.249999999999986</v>
      </c>
      <c r="G285" s="279">
        <v>64.249999999999972</v>
      </c>
      <c r="H285" s="279">
        <v>67.549999999999983</v>
      </c>
      <c r="I285" s="279">
        <v>68.550000000000011</v>
      </c>
      <c r="J285" s="279">
        <v>69.199999999999989</v>
      </c>
      <c r="K285" s="277">
        <v>67.900000000000006</v>
      </c>
      <c r="L285" s="277">
        <v>66.25</v>
      </c>
      <c r="M285" s="277">
        <v>3.2393700000000001</v>
      </c>
    </row>
    <row r="286" spans="1:13">
      <c r="A286" s="268">
        <v>276</v>
      </c>
      <c r="B286" s="277" t="s">
        <v>438</v>
      </c>
      <c r="C286" s="278">
        <v>434.95</v>
      </c>
      <c r="D286" s="279">
        <v>435.25</v>
      </c>
      <c r="E286" s="279">
        <v>426.5</v>
      </c>
      <c r="F286" s="279">
        <v>418.05</v>
      </c>
      <c r="G286" s="279">
        <v>409.3</v>
      </c>
      <c r="H286" s="279">
        <v>443.7</v>
      </c>
      <c r="I286" s="279">
        <v>452.45</v>
      </c>
      <c r="J286" s="279">
        <v>460.9</v>
      </c>
      <c r="K286" s="277">
        <v>444</v>
      </c>
      <c r="L286" s="277">
        <v>426.8</v>
      </c>
      <c r="M286" s="277">
        <v>0.52769999999999995</v>
      </c>
    </row>
    <row r="287" spans="1:13">
      <c r="A287" s="268">
        <v>277</v>
      </c>
      <c r="B287" s="277" t="s">
        <v>442</v>
      </c>
      <c r="C287" s="278">
        <v>250.45</v>
      </c>
      <c r="D287" s="279">
        <v>250.46666666666667</v>
      </c>
      <c r="E287" s="279">
        <v>248.98333333333335</v>
      </c>
      <c r="F287" s="279">
        <v>247.51666666666668</v>
      </c>
      <c r="G287" s="279">
        <v>246.03333333333336</v>
      </c>
      <c r="H287" s="279">
        <v>251.93333333333334</v>
      </c>
      <c r="I287" s="279">
        <v>253.41666666666663</v>
      </c>
      <c r="J287" s="279">
        <v>254.88333333333333</v>
      </c>
      <c r="K287" s="277">
        <v>251.95</v>
      </c>
      <c r="L287" s="277">
        <v>249</v>
      </c>
      <c r="M287" s="277">
        <v>0.78600000000000003</v>
      </c>
    </row>
    <row r="288" spans="1:13">
      <c r="A288" s="268">
        <v>278</v>
      </c>
      <c r="B288" s="277" t="s">
        <v>448</v>
      </c>
      <c r="C288" s="278">
        <v>576.35</v>
      </c>
      <c r="D288" s="279">
        <v>576.51666666666677</v>
      </c>
      <c r="E288" s="279">
        <v>570.08333333333348</v>
      </c>
      <c r="F288" s="279">
        <v>563.81666666666672</v>
      </c>
      <c r="G288" s="279">
        <v>557.38333333333344</v>
      </c>
      <c r="H288" s="279">
        <v>582.78333333333353</v>
      </c>
      <c r="I288" s="279">
        <v>589.2166666666667</v>
      </c>
      <c r="J288" s="279">
        <v>595.48333333333358</v>
      </c>
      <c r="K288" s="277">
        <v>582.95000000000005</v>
      </c>
      <c r="L288" s="277">
        <v>570.25</v>
      </c>
      <c r="M288" s="277">
        <v>2.1328200000000002</v>
      </c>
    </row>
    <row r="289" spans="1:13">
      <c r="A289" s="268">
        <v>279</v>
      </c>
      <c r="B289" s="277" t="s">
        <v>446</v>
      </c>
      <c r="C289" s="278">
        <v>42.4</v>
      </c>
      <c r="D289" s="279">
        <v>42.70000000000001</v>
      </c>
      <c r="E289" s="279">
        <v>41.90000000000002</v>
      </c>
      <c r="F289" s="279">
        <v>41.400000000000013</v>
      </c>
      <c r="G289" s="279">
        <v>40.600000000000023</v>
      </c>
      <c r="H289" s="279">
        <v>43.200000000000017</v>
      </c>
      <c r="I289" s="279">
        <v>44.000000000000014</v>
      </c>
      <c r="J289" s="279">
        <v>44.500000000000014</v>
      </c>
      <c r="K289" s="277">
        <v>43.5</v>
      </c>
      <c r="L289" s="277">
        <v>42.2</v>
      </c>
      <c r="M289" s="277">
        <v>20.806560000000001</v>
      </c>
    </row>
    <row r="290" spans="1:13">
      <c r="A290" s="268">
        <v>280</v>
      </c>
      <c r="B290" s="277" t="s">
        <v>134</v>
      </c>
      <c r="C290" s="278">
        <v>60.65</v>
      </c>
      <c r="D290" s="279">
        <v>60.04999999999999</v>
      </c>
      <c r="E290" s="279">
        <v>59.299999999999983</v>
      </c>
      <c r="F290" s="279">
        <v>57.949999999999996</v>
      </c>
      <c r="G290" s="279">
        <v>57.199999999999989</v>
      </c>
      <c r="H290" s="279">
        <v>61.399999999999977</v>
      </c>
      <c r="I290" s="279">
        <v>62.149999999999991</v>
      </c>
      <c r="J290" s="279">
        <v>63.499999999999972</v>
      </c>
      <c r="K290" s="277">
        <v>60.8</v>
      </c>
      <c r="L290" s="277">
        <v>58.7</v>
      </c>
      <c r="M290" s="277">
        <v>107.35723</v>
      </c>
    </row>
    <row r="291" spans="1:13">
      <c r="A291" s="268">
        <v>281</v>
      </c>
      <c r="B291" s="277" t="s">
        <v>453</v>
      </c>
      <c r="C291" s="278">
        <v>19.3</v>
      </c>
      <c r="D291" s="279">
        <v>19.166666666666668</v>
      </c>
      <c r="E291" s="279">
        <v>18.733333333333334</v>
      </c>
      <c r="F291" s="279">
        <v>18.166666666666668</v>
      </c>
      <c r="G291" s="279">
        <v>17.733333333333334</v>
      </c>
      <c r="H291" s="279">
        <v>19.733333333333334</v>
      </c>
      <c r="I291" s="279">
        <v>20.166666666666664</v>
      </c>
      <c r="J291" s="279">
        <v>20.733333333333334</v>
      </c>
      <c r="K291" s="277">
        <v>19.600000000000001</v>
      </c>
      <c r="L291" s="277">
        <v>18.600000000000001</v>
      </c>
      <c r="M291" s="277">
        <v>8.5233799999999995</v>
      </c>
    </row>
    <row r="292" spans="1:13">
      <c r="A292" s="268">
        <v>282</v>
      </c>
      <c r="B292" s="277" t="s">
        <v>358</v>
      </c>
      <c r="C292" s="278">
        <v>1946.55</v>
      </c>
      <c r="D292" s="279">
        <v>1960.8500000000001</v>
      </c>
      <c r="E292" s="279">
        <v>1911.7000000000003</v>
      </c>
      <c r="F292" s="279">
        <v>1876.8500000000001</v>
      </c>
      <c r="G292" s="279">
        <v>1827.7000000000003</v>
      </c>
      <c r="H292" s="279">
        <v>1995.7000000000003</v>
      </c>
      <c r="I292" s="279">
        <v>2044.8500000000004</v>
      </c>
      <c r="J292" s="279">
        <v>2079.7000000000003</v>
      </c>
      <c r="K292" s="277">
        <v>2010</v>
      </c>
      <c r="L292" s="277">
        <v>1926</v>
      </c>
      <c r="M292" s="277">
        <v>0.96874000000000005</v>
      </c>
    </row>
    <row r="293" spans="1:13">
      <c r="A293" s="268">
        <v>283</v>
      </c>
      <c r="B293" s="277" t="s">
        <v>454</v>
      </c>
      <c r="C293" s="278">
        <v>759.95</v>
      </c>
      <c r="D293" s="279">
        <v>749.33333333333337</v>
      </c>
      <c r="E293" s="279">
        <v>733.16666666666674</v>
      </c>
      <c r="F293" s="279">
        <v>706.38333333333333</v>
      </c>
      <c r="G293" s="279">
        <v>690.2166666666667</v>
      </c>
      <c r="H293" s="279">
        <v>776.11666666666679</v>
      </c>
      <c r="I293" s="279">
        <v>792.28333333333353</v>
      </c>
      <c r="J293" s="279">
        <v>819.06666666666683</v>
      </c>
      <c r="K293" s="277">
        <v>765.5</v>
      </c>
      <c r="L293" s="277">
        <v>722.55</v>
      </c>
      <c r="M293" s="277">
        <v>18.663419999999999</v>
      </c>
    </row>
    <row r="294" spans="1:13">
      <c r="A294" s="268">
        <v>284</v>
      </c>
      <c r="B294" s="277" t="s">
        <v>452</v>
      </c>
      <c r="C294" s="278">
        <v>2923.2</v>
      </c>
      <c r="D294" s="279">
        <v>2959.0666666666671</v>
      </c>
      <c r="E294" s="279">
        <v>2854.1333333333341</v>
      </c>
      <c r="F294" s="279">
        <v>2785.0666666666671</v>
      </c>
      <c r="G294" s="279">
        <v>2680.1333333333341</v>
      </c>
      <c r="H294" s="279">
        <v>3028.1333333333341</v>
      </c>
      <c r="I294" s="279">
        <v>3133.0666666666675</v>
      </c>
      <c r="J294" s="279">
        <v>3202.1333333333341</v>
      </c>
      <c r="K294" s="277">
        <v>3064</v>
      </c>
      <c r="L294" s="277">
        <v>2890</v>
      </c>
      <c r="M294" s="277">
        <v>0.20935999999999999</v>
      </c>
    </row>
    <row r="295" spans="1:13">
      <c r="A295" s="268">
        <v>285</v>
      </c>
      <c r="B295" s="277" t="s">
        <v>455</v>
      </c>
      <c r="C295" s="278">
        <v>23.35</v>
      </c>
      <c r="D295" s="279">
        <v>23.383333333333336</v>
      </c>
      <c r="E295" s="279">
        <v>22.966666666666672</v>
      </c>
      <c r="F295" s="279">
        <v>22.583333333333336</v>
      </c>
      <c r="G295" s="279">
        <v>22.166666666666671</v>
      </c>
      <c r="H295" s="279">
        <v>23.766666666666673</v>
      </c>
      <c r="I295" s="279">
        <v>24.183333333333337</v>
      </c>
      <c r="J295" s="279">
        <v>24.566666666666674</v>
      </c>
      <c r="K295" s="277">
        <v>23.8</v>
      </c>
      <c r="L295" s="277">
        <v>23</v>
      </c>
      <c r="M295" s="277">
        <v>7.7864100000000001</v>
      </c>
    </row>
    <row r="296" spans="1:13">
      <c r="A296" s="268">
        <v>286</v>
      </c>
      <c r="B296" s="277" t="s">
        <v>135</v>
      </c>
      <c r="C296" s="278">
        <v>268.55</v>
      </c>
      <c r="D296" s="279">
        <v>267.3</v>
      </c>
      <c r="E296" s="279">
        <v>264.60000000000002</v>
      </c>
      <c r="F296" s="279">
        <v>260.65000000000003</v>
      </c>
      <c r="G296" s="279">
        <v>257.95000000000005</v>
      </c>
      <c r="H296" s="279">
        <v>271.25</v>
      </c>
      <c r="I296" s="279">
        <v>273.94999999999993</v>
      </c>
      <c r="J296" s="279">
        <v>277.89999999999998</v>
      </c>
      <c r="K296" s="277">
        <v>270</v>
      </c>
      <c r="L296" s="277">
        <v>263.35000000000002</v>
      </c>
      <c r="M296" s="277">
        <v>28.973220000000001</v>
      </c>
    </row>
    <row r="297" spans="1:13">
      <c r="A297" s="268">
        <v>287</v>
      </c>
      <c r="B297" s="277" t="s">
        <v>456</v>
      </c>
      <c r="C297" s="278">
        <v>645.1</v>
      </c>
      <c r="D297" s="279">
        <v>646.69999999999993</v>
      </c>
      <c r="E297" s="279">
        <v>638.39999999999986</v>
      </c>
      <c r="F297" s="279">
        <v>631.69999999999993</v>
      </c>
      <c r="G297" s="279">
        <v>623.39999999999986</v>
      </c>
      <c r="H297" s="279">
        <v>653.39999999999986</v>
      </c>
      <c r="I297" s="279">
        <v>661.69999999999982</v>
      </c>
      <c r="J297" s="279">
        <v>668.39999999999986</v>
      </c>
      <c r="K297" s="277">
        <v>655</v>
      </c>
      <c r="L297" s="277">
        <v>640</v>
      </c>
      <c r="M297" s="277">
        <v>0.25422</v>
      </c>
    </row>
    <row r="298" spans="1:13">
      <c r="A298" s="268">
        <v>288</v>
      </c>
      <c r="B298" s="277" t="s">
        <v>136</v>
      </c>
      <c r="C298" s="278">
        <v>913.5</v>
      </c>
      <c r="D298" s="279">
        <v>909.83333333333337</v>
      </c>
      <c r="E298" s="279">
        <v>902.66666666666674</v>
      </c>
      <c r="F298" s="279">
        <v>891.83333333333337</v>
      </c>
      <c r="G298" s="279">
        <v>884.66666666666674</v>
      </c>
      <c r="H298" s="279">
        <v>920.66666666666674</v>
      </c>
      <c r="I298" s="279">
        <v>927.83333333333348</v>
      </c>
      <c r="J298" s="279">
        <v>938.66666666666674</v>
      </c>
      <c r="K298" s="277">
        <v>917</v>
      </c>
      <c r="L298" s="277">
        <v>899</v>
      </c>
      <c r="M298" s="277">
        <v>37.937710000000003</v>
      </c>
    </row>
    <row r="299" spans="1:13">
      <c r="A299" s="268">
        <v>289</v>
      </c>
      <c r="B299" s="277" t="s">
        <v>266</v>
      </c>
      <c r="C299" s="278">
        <v>2415.6999999999998</v>
      </c>
      <c r="D299" s="279">
        <v>2423.5666666666666</v>
      </c>
      <c r="E299" s="279">
        <v>2377.1333333333332</v>
      </c>
      <c r="F299" s="279">
        <v>2338.5666666666666</v>
      </c>
      <c r="G299" s="279">
        <v>2292.1333333333332</v>
      </c>
      <c r="H299" s="279">
        <v>2462.1333333333332</v>
      </c>
      <c r="I299" s="279">
        <v>2508.5666666666666</v>
      </c>
      <c r="J299" s="279">
        <v>2547.1333333333332</v>
      </c>
      <c r="K299" s="277">
        <v>2470</v>
      </c>
      <c r="L299" s="277">
        <v>2385</v>
      </c>
      <c r="M299" s="277">
        <v>2.4894400000000001</v>
      </c>
    </row>
    <row r="300" spans="1:13">
      <c r="A300" s="268">
        <v>290</v>
      </c>
      <c r="B300" s="277" t="s">
        <v>265</v>
      </c>
      <c r="C300" s="278">
        <v>1455.3</v>
      </c>
      <c r="D300" s="279">
        <v>1454.1000000000001</v>
      </c>
      <c r="E300" s="279">
        <v>1436.2000000000003</v>
      </c>
      <c r="F300" s="279">
        <v>1417.1000000000001</v>
      </c>
      <c r="G300" s="279">
        <v>1399.2000000000003</v>
      </c>
      <c r="H300" s="279">
        <v>1473.2000000000003</v>
      </c>
      <c r="I300" s="279">
        <v>1491.1000000000004</v>
      </c>
      <c r="J300" s="279">
        <v>1510.2000000000003</v>
      </c>
      <c r="K300" s="277">
        <v>1472</v>
      </c>
      <c r="L300" s="277">
        <v>1435</v>
      </c>
      <c r="M300" s="277">
        <v>0.92342000000000002</v>
      </c>
    </row>
    <row r="301" spans="1:13">
      <c r="A301" s="268">
        <v>291</v>
      </c>
      <c r="B301" s="277" t="s">
        <v>137</v>
      </c>
      <c r="C301" s="278">
        <v>841.2</v>
      </c>
      <c r="D301" s="279">
        <v>844.88333333333333</v>
      </c>
      <c r="E301" s="279">
        <v>835.31666666666661</v>
      </c>
      <c r="F301" s="279">
        <v>829.43333333333328</v>
      </c>
      <c r="G301" s="279">
        <v>819.86666666666656</v>
      </c>
      <c r="H301" s="279">
        <v>850.76666666666665</v>
      </c>
      <c r="I301" s="279">
        <v>860.33333333333348</v>
      </c>
      <c r="J301" s="279">
        <v>866.2166666666667</v>
      </c>
      <c r="K301" s="277">
        <v>854.45</v>
      </c>
      <c r="L301" s="277">
        <v>839</v>
      </c>
      <c r="M301" s="277">
        <v>12.32321</v>
      </c>
    </row>
    <row r="302" spans="1:13">
      <c r="A302" s="268">
        <v>292</v>
      </c>
      <c r="B302" s="277" t="s">
        <v>457</v>
      </c>
      <c r="C302" s="278">
        <v>1134.75</v>
      </c>
      <c r="D302" s="279">
        <v>1136.5833333333333</v>
      </c>
      <c r="E302" s="279">
        <v>1123.1666666666665</v>
      </c>
      <c r="F302" s="279">
        <v>1111.5833333333333</v>
      </c>
      <c r="G302" s="279">
        <v>1098.1666666666665</v>
      </c>
      <c r="H302" s="279">
        <v>1148.1666666666665</v>
      </c>
      <c r="I302" s="279">
        <v>1161.583333333333</v>
      </c>
      <c r="J302" s="279">
        <v>1173.1666666666665</v>
      </c>
      <c r="K302" s="277">
        <v>1150</v>
      </c>
      <c r="L302" s="277">
        <v>1125</v>
      </c>
      <c r="M302" s="277">
        <v>0.37645000000000001</v>
      </c>
    </row>
    <row r="303" spans="1:13">
      <c r="A303" s="268">
        <v>293</v>
      </c>
      <c r="B303" s="277" t="s">
        <v>138</v>
      </c>
      <c r="C303" s="278">
        <v>620.35</v>
      </c>
      <c r="D303" s="279">
        <v>611.63333333333333</v>
      </c>
      <c r="E303" s="279">
        <v>597.4666666666667</v>
      </c>
      <c r="F303" s="279">
        <v>574.58333333333337</v>
      </c>
      <c r="G303" s="279">
        <v>560.41666666666674</v>
      </c>
      <c r="H303" s="279">
        <v>634.51666666666665</v>
      </c>
      <c r="I303" s="279">
        <v>648.68333333333339</v>
      </c>
      <c r="J303" s="279">
        <v>671.56666666666661</v>
      </c>
      <c r="K303" s="277">
        <v>625.79999999999995</v>
      </c>
      <c r="L303" s="277">
        <v>588.75</v>
      </c>
      <c r="M303" s="277">
        <v>102.89451</v>
      </c>
    </row>
    <row r="304" spans="1:13">
      <c r="A304" s="268">
        <v>294</v>
      </c>
      <c r="B304" s="277" t="s">
        <v>139</v>
      </c>
      <c r="C304" s="278">
        <v>135.15</v>
      </c>
      <c r="D304" s="279">
        <v>133.33333333333334</v>
      </c>
      <c r="E304" s="279">
        <v>130.76666666666668</v>
      </c>
      <c r="F304" s="279">
        <v>126.38333333333333</v>
      </c>
      <c r="G304" s="279">
        <v>123.81666666666666</v>
      </c>
      <c r="H304" s="279">
        <v>137.7166666666667</v>
      </c>
      <c r="I304" s="279">
        <v>140.28333333333336</v>
      </c>
      <c r="J304" s="279">
        <v>144.66666666666671</v>
      </c>
      <c r="K304" s="277">
        <v>135.9</v>
      </c>
      <c r="L304" s="277">
        <v>128.94999999999999</v>
      </c>
      <c r="M304" s="277">
        <v>290.72134</v>
      </c>
    </row>
    <row r="305" spans="1:13">
      <c r="A305" s="268">
        <v>295</v>
      </c>
      <c r="B305" s="277" t="s">
        <v>461</v>
      </c>
      <c r="C305" s="278">
        <v>25.7</v>
      </c>
      <c r="D305" s="279">
        <v>25.583333333333332</v>
      </c>
      <c r="E305" s="279">
        <v>24.916666666666664</v>
      </c>
      <c r="F305" s="279">
        <v>24.133333333333333</v>
      </c>
      <c r="G305" s="279">
        <v>23.466666666666665</v>
      </c>
      <c r="H305" s="279">
        <v>26.366666666666664</v>
      </c>
      <c r="I305" s="279">
        <v>27.033333333333328</v>
      </c>
      <c r="J305" s="279">
        <v>27.816666666666663</v>
      </c>
      <c r="K305" s="277">
        <v>26.25</v>
      </c>
      <c r="L305" s="277">
        <v>24.8</v>
      </c>
      <c r="M305" s="277">
        <v>6.6375599999999997</v>
      </c>
    </row>
    <row r="306" spans="1:13">
      <c r="A306" s="268">
        <v>296</v>
      </c>
      <c r="B306" s="277" t="s">
        <v>319</v>
      </c>
      <c r="C306" s="278">
        <v>11.5</v>
      </c>
      <c r="D306" s="279">
        <v>11.533333333333333</v>
      </c>
      <c r="E306" s="279">
        <v>11.266666666666666</v>
      </c>
      <c r="F306" s="279">
        <v>11.033333333333333</v>
      </c>
      <c r="G306" s="279">
        <v>10.766666666666666</v>
      </c>
      <c r="H306" s="279">
        <v>11.766666666666666</v>
      </c>
      <c r="I306" s="279">
        <v>12.033333333333335</v>
      </c>
      <c r="J306" s="279">
        <v>12.266666666666666</v>
      </c>
      <c r="K306" s="277">
        <v>11.8</v>
      </c>
      <c r="L306" s="277">
        <v>11.3</v>
      </c>
      <c r="M306" s="277">
        <v>23.709810000000001</v>
      </c>
    </row>
    <row r="307" spans="1:13">
      <c r="A307" s="268">
        <v>297</v>
      </c>
      <c r="B307" s="277" t="s">
        <v>464</v>
      </c>
      <c r="C307" s="278">
        <v>104</v>
      </c>
      <c r="D307" s="279">
        <v>103.60000000000001</v>
      </c>
      <c r="E307" s="279">
        <v>101.40000000000002</v>
      </c>
      <c r="F307" s="279">
        <v>98.800000000000011</v>
      </c>
      <c r="G307" s="279">
        <v>96.600000000000023</v>
      </c>
      <c r="H307" s="279">
        <v>106.20000000000002</v>
      </c>
      <c r="I307" s="279">
        <v>108.4</v>
      </c>
      <c r="J307" s="279">
        <v>111.00000000000001</v>
      </c>
      <c r="K307" s="277">
        <v>105.8</v>
      </c>
      <c r="L307" s="277">
        <v>101</v>
      </c>
      <c r="M307" s="277">
        <v>0.88178000000000001</v>
      </c>
    </row>
    <row r="308" spans="1:13">
      <c r="A308" s="268">
        <v>298</v>
      </c>
      <c r="B308" s="277" t="s">
        <v>466</v>
      </c>
      <c r="C308" s="278">
        <v>292.35000000000002</v>
      </c>
      <c r="D308" s="279">
        <v>293.31666666666666</v>
      </c>
      <c r="E308" s="279">
        <v>289.5333333333333</v>
      </c>
      <c r="F308" s="279">
        <v>286.71666666666664</v>
      </c>
      <c r="G308" s="279">
        <v>282.93333333333328</v>
      </c>
      <c r="H308" s="279">
        <v>296.13333333333333</v>
      </c>
      <c r="I308" s="279">
        <v>299.91666666666674</v>
      </c>
      <c r="J308" s="279">
        <v>302.73333333333335</v>
      </c>
      <c r="K308" s="277">
        <v>297.10000000000002</v>
      </c>
      <c r="L308" s="277">
        <v>290.5</v>
      </c>
      <c r="M308" s="277">
        <v>0.24807000000000001</v>
      </c>
    </row>
    <row r="309" spans="1:13">
      <c r="A309" s="268">
        <v>299</v>
      </c>
      <c r="B309" s="277" t="s">
        <v>462</v>
      </c>
      <c r="C309" s="278">
        <v>3075.2</v>
      </c>
      <c r="D309" s="279">
        <v>3066.0833333333335</v>
      </c>
      <c r="E309" s="279">
        <v>3035.166666666667</v>
      </c>
      <c r="F309" s="279">
        <v>2995.1333333333337</v>
      </c>
      <c r="G309" s="279">
        <v>2964.2166666666672</v>
      </c>
      <c r="H309" s="279">
        <v>3106.1166666666668</v>
      </c>
      <c r="I309" s="279">
        <v>3137.0333333333338</v>
      </c>
      <c r="J309" s="279">
        <v>3177.0666666666666</v>
      </c>
      <c r="K309" s="277">
        <v>3097</v>
      </c>
      <c r="L309" s="277">
        <v>3026.05</v>
      </c>
      <c r="M309" s="277">
        <v>8.7040000000000006E-2</v>
      </c>
    </row>
    <row r="310" spans="1:13">
      <c r="A310" s="268">
        <v>300</v>
      </c>
      <c r="B310" s="277" t="s">
        <v>463</v>
      </c>
      <c r="C310" s="278">
        <v>207.35</v>
      </c>
      <c r="D310" s="279">
        <v>207.63333333333333</v>
      </c>
      <c r="E310" s="279">
        <v>200.91666666666666</v>
      </c>
      <c r="F310" s="279">
        <v>194.48333333333332</v>
      </c>
      <c r="G310" s="279">
        <v>187.76666666666665</v>
      </c>
      <c r="H310" s="279">
        <v>214.06666666666666</v>
      </c>
      <c r="I310" s="279">
        <v>220.78333333333336</v>
      </c>
      <c r="J310" s="279">
        <v>227.21666666666667</v>
      </c>
      <c r="K310" s="277">
        <v>214.35</v>
      </c>
      <c r="L310" s="277">
        <v>201.2</v>
      </c>
      <c r="M310" s="277">
        <v>3.8594499999999998</v>
      </c>
    </row>
    <row r="311" spans="1:13">
      <c r="A311" s="268">
        <v>301</v>
      </c>
      <c r="B311" s="277" t="s">
        <v>140</v>
      </c>
      <c r="C311" s="278">
        <v>182.45</v>
      </c>
      <c r="D311" s="279">
        <v>182.63333333333333</v>
      </c>
      <c r="E311" s="279">
        <v>178.01666666666665</v>
      </c>
      <c r="F311" s="279">
        <v>173.58333333333331</v>
      </c>
      <c r="G311" s="279">
        <v>168.96666666666664</v>
      </c>
      <c r="H311" s="279">
        <v>187.06666666666666</v>
      </c>
      <c r="I311" s="279">
        <v>191.68333333333334</v>
      </c>
      <c r="J311" s="279">
        <v>196.11666666666667</v>
      </c>
      <c r="K311" s="277">
        <v>187.25</v>
      </c>
      <c r="L311" s="277">
        <v>178.2</v>
      </c>
      <c r="M311" s="277">
        <v>125.96011</v>
      </c>
    </row>
    <row r="312" spans="1:13">
      <c r="A312" s="268">
        <v>302</v>
      </c>
      <c r="B312" s="277" t="s">
        <v>141</v>
      </c>
      <c r="C312" s="278">
        <v>361.95</v>
      </c>
      <c r="D312" s="279">
        <v>361.95</v>
      </c>
      <c r="E312" s="279">
        <v>355</v>
      </c>
      <c r="F312" s="279">
        <v>348.05</v>
      </c>
      <c r="G312" s="279">
        <v>341.1</v>
      </c>
      <c r="H312" s="279">
        <v>368.9</v>
      </c>
      <c r="I312" s="279">
        <v>375.84999999999991</v>
      </c>
      <c r="J312" s="279">
        <v>382.79999999999995</v>
      </c>
      <c r="K312" s="277">
        <v>368.9</v>
      </c>
      <c r="L312" s="277">
        <v>355</v>
      </c>
      <c r="M312" s="277">
        <v>104.42312</v>
      </c>
    </row>
    <row r="313" spans="1:13">
      <c r="A313" s="268">
        <v>303</v>
      </c>
      <c r="B313" s="277" t="s">
        <v>142</v>
      </c>
      <c r="C313" s="278">
        <v>6282.8</v>
      </c>
      <c r="D313" s="279">
        <v>6211.4333333333343</v>
      </c>
      <c r="E313" s="279">
        <v>6102.5166666666682</v>
      </c>
      <c r="F313" s="279">
        <v>5922.2333333333336</v>
      </c>
      <c r="G313" s="279">
        <v>5813.3166666666675</v>
      </c>
      <c r="H313" s="279">
        <v>6391.716666666669</v>
      </c>
      <c r="I313" s="279">
        <v>6500.633333333335</v>
      </c>
      <c r="J313" s="279">
        <v>6680.9166666666697</v>
      </c>
      <c r="K313" s="277">
        <v>6320.35</v>
      </c>
      <c r="L313" s="277">
        <v>6031.15</v>
      </c>
      <c r="M313" s="277">
        <v>17.748660000000001</v>
      </c>
    </row>
    <row r="314" spans="1:13">
      <c r="A314" s="268">
        <v>304</v>
      </c>
      <c r="B314" s="277" t="s">
        <v>458</v>
      </c>
      <c r="C314" s="278">
        <v>659.95</v>
      </c>
      <c r="D314" s="279">
        <v>664.13333333333333</v>
      </c>
      <c r="E314" s="279">
        <v>650.26666666666665</v>
      </c>
      <c r="F314" s="279">
        <v>640.58333333333337</v>
      </c>
      <c r="G314" s="279">
        <v>626.7166666666667</v>
      </c>
      <c r="H314" s="279">
        <v>673.81666666666661</v>
      </c>
      <c r="I314" s="279">
        <v>687.68333333333317</v>
      </c>
      <c r="J314" s="279">
        <v>697.36666666666656</v>
      </c>
      <c r="K314" s="277">
        <v>678</v>
      </c>
      <c r="L314" s="277">
        <v>654.45000000000005</v>
      </c>
      <c r="M314" s="277">
        <v>0.11649</v>
      </c>
    </row>
    <row r="315" spans="1:13">
      <c r="A315" s="268">
        <v>305</v>
      </c>
      <c r="B315" s="277" t="s">
        <v>143</v>
      </c>
      <c r="C315" s="278">
        <v>585.25</v>
      </c>
      <c r="D315" s="279">
        <v>582.43333333333328</v>
      </c>
      <c r="E315" s="279">
        <v>573.86666666666656</v>
      </c>
      <c r="F315" s="279">
        <v>562.48333333333323</v>
      </c>
      <c r="G315" s="279">
        <v>553.91666666666652</v>
      </c>
      <c r="H315" s="279">
        <v>593.81666666666661</v>
      </c>
      <c r="I315" s="279">
        <v>602.38333333333344</v>
      </c>
      <c r="J315" s="279">
        <v>613.76666666666665</v>
      </c>
      <c r="K315" s="277">
        <v>591</v>
      </c>
      <c r="L315" s="277">
        <v>571.04999999999995</v>
      </c>
      <c r="M315" s="277">
        <v>53.218519999999998</v>
      </c>
    </row>
    <row r="316" spans="1:13">
      <c r="A316" s="268">
        <v>306</v>
      </c>
      <c r="B316" s="277" t="s">
        <v>472</v>
      </c>
      <c r="C316" s="278">
        <v>1698.55</v>
      </c>
      <c r="D316" s="279">
        <v>1669.3</v>
      </c>
      <c r="E316" s="279">
        <v>1608.8999999999999</v>
      </c>
      <c r="F316" s="279">
        <v>1519.25</v>
      </c>
      <c r="G316" s="279">
        <v>1458.85</v>
      </c>
      <c r="H316" s="279">
        <v>1758.9499999999998</v>
      </c>
      <c r="I316" s="279">
        <v>1819.35</v>
      </c>
      <c r="J316" s="279">
        <v>1908.9999999999998</v>
      </c>
      <c r="K316" s="277">
        <v>1729.7</v>
      </c>
      <c r="L316" s="277">
        <v>1579.65</v>
      </c>
      <c r="M316" s="277">
        <v>13.53678</v>
      </c>
    </row>
    <row r="317" spans="1:13">
      <c r="A317" s="268">
        <v>307</v>
      </c>
      <c r="B317" s="277" t="s">
        <v>468</v>
      </c>
      <c r="C317" s="278">
        <v>1592.95</v>
      </c>
      <c r="D317" s="279">
        <v>1577.6499999999999</v>
      </c>
      <c r="E317" s="279">
        <v>1550.2999999999997</v>
      </c>
      <c r="F317" s="279">
        <v>1507.6499999999999</v>
      </c>
      <c r="G317" s="279">
        <v>1480.2999999999997</v>
      </c>
      <c r="H317" s="279">
        <v>1620.2999999999997</v>
      </c>
      <c r="I317" s="279">
        <v>1647.6499999999996</v>
      </c>
      <c r="J317" s="279">
        <v>1690.2999999999997</v>
      </c>
      <c r="K317" s="277">
        <v>1605</v>
      </c>
      <c r="L317" s="277">
        <v>1535</v>
      </c>
      <c r="M317" s="277">
        <v>1.01372</v>
      </c>
    </row>
    <row r="318" spans="1:13">
      <c r="A318" s="268">
        <v>308</v>
      </c>
      <c r="B318" s="277" t="s">
        <v>144</v>
      </c>
      <c r="C318" s="278">
        <v>567.70000000000005</v>
      </c>
      <c r="D318" s="279">
        <v>566.41666666666663</v>
      </c>
      <c r="E318" s="279">
        <v>557.63333333333321</v>
      </c>
      <c r="F318" s="279">
        <v>547.56666666666661</v>
      </c>
      <c r="G318" s="279">
        <v>538.78333333333319</v>
      </c>
      <c r="H318" s="279">
        <v>576.48333333333323</v>
      </c>
      <c r="I318" s="279">
        <v>585.26666666666677</v>
      </c>
      <c r="J318" s="279">
        <v>595.33333333333326</v>
      </c>
      <c r="K318" s="277">
        <v>575.20000000000005</v>
      </c>
      <c r="L318" s="277">
        <v>556.35</v>
      </c>
      <c r="M318" s="277">
        <v>13.854699999999999</v>
      </c>
    </row>
    <row r="319" spans="1:13">
      <c r="A319" s="268">
        <v>309</v>
      </c>
      <c r="B319" s="277" t="s">
        <v>145</v>
      </c>
      <c r="C319" s="278">
        <v>999.5</v>
      </c>
      <c r="D319" s="279">
        <v>999.75</v>
      </c>
      <c r="E319" s="279">
        <v>990.6</v>
      </c>
      <c r="F319" s="279">
        <v>981.7</v>
      </c>
      <c r="G319" s="279">
        <v>972.55000000000007</v>
      </c>
      <c r="H319" s="279">
        <v>1008.65</v>
      </c>
      <c r="I319" s="279">
        <v>1017.8000000000001</v>
      </c>
      <c r="J319" s="279">
        <v>1026.6999999999998</v>
      </c>
      <c r="K319" s="277">
        <v>1008.9</v>
      </c>
      <c r="L319" s="277">
        <v>990.85</v>
      </c>
      <c r="M319" s="277">
        <v>5.6362800000000002</v>
      </c>
    </row>
    <row r="320" spans="1:13">
      <c r="A320" s="268">
        <v>310</v>
      </c>
      <c r="B320" s="277" t="s">
        <v>465</v>
      </c>
      <c r="C320" s="278">
        <v>156.75</v>
      </c>
      <c r="D320" s="279">
        <v>157.51666666666668</v>
      </c>
      <c r="E320" s="279">
        <v>155.23333333333335</v>
      </c>
      <c r="F320" s="279">
        <v>153.71666666666667</v>
      </c>
      <c r="G320" s="279">
        <v>151.43333333333334</v>
      </c>
      <c r="H320" s="279">
        <v>159.03333333333336</v>
      </c>
      <c r="I320" s="279">
        <v>161.31666666666672</v>
      </c>
      <c r="J320" s="279">
        <v>162.83333333333337</v>
      </c>
      <c r="K320" s="277">
        <v>159.80000000000001</v>
      </c>
      <c r="L320" s="277">
        <v>156</v>
      </c>
      <c r="M320" s="277">
        <v>0.26168000000000002</v>
      </c>
    </row>
    <row r="321" spans="1:13">
      <c r="A321" s="268">
        <v>311</v>
      </c>
      <c r="B321" s="277" t="s">
        <v>1976</v>
      </c>
      <c r="C321" s="278">
        <v>202.65</v>
      </c>
      <c r="D321" s="279">
        <v>203.9666666666667</v>
      </c>
      <c r="E321" s="279">
        <v>200.48333333333341</v>
      </c>
      <c r="F321" s="279">
        <v>198.31666666666672</v>
      </c>
      <c r="G321" s="279">
        <v>194.83333333333343</v>
      </c>
      <c r="H321" s="279">
        <v>206.13333333333338</v>
      </c>
      <c r="I321" s="279">
        <v>209.61666666666667</v>
      </c>
      <c r="J321" s="279">
        <v>211.78333333333336</v>
      </c>
      <c r="K321" s="277">
        <v>207.45</v>
      </c>
      <c r="L321" s="277">
        <v>201.8</v>
      </c>
      <c r="M321" s="277">
        <v>6.3746099999999997</v>
      </c>
    </row>
    <row r="322" spans="1:13">
      <c r="A322" s="268">
        <v>312</v>
      </c>
      <c r="B322" s="277" t="s">
        <v>469</v>
      </c>
      <c r="C322" s="278">
        <v>67.3</v>
      </c>
      <c r="D322" s="279">
        <v>68.083333333333329</v>
      </c>
      <c r="E322" s="279">
        <v>65.966666666666654</v>
      </c>
      <c r="F322" s="279">
        <v>64.633333333333326</v>
      </c>
      <c r="G322" s="279">
        <v>62.516666666666652</v>
      </c>
      <c r="H322" s="279">
        <v>69.416666666666657</v>
      </c>
      <c r="I322" s="279">
        <v>71.533333333333331</v>
      </c>
      <c r="J322" s="279">
        <v>72.86666666666666</v>
      </c>
      <c r="K322" s="277">
        <v>70.2</v>
      </c>
      <c r="L322" s="277">
        <v>66.75</v>
      </c>
      <c r="M322" s="277">
        <v>6.9131099999999996</v>
      </c>
    </row>
    <row r="323" spans="1:13">
      <c r="A323" s="268">
        <v>313</v>
      </c>
      <c r="B323" s="277" t="s">
        <v>470</v>
      </c>
      <c r="C323" s="278">
        <v>281.45</v>
      </c>
      <c r="D323" s="279">
        <v>285.36666666666667</v>
      </c>
      <c r="E323" s="279">
        <v>275.93333333333334</v>
      </c>
      <c r="F323" s="279">
        <v>270.41666666666669</v>
      </c>
      <c r="G323" s="279">
        <v>260.98333333333335</v>
      </c>
      <c r="H323" s="279">
        <v>290.88333333333333</v>
      </c>
      <c r="I323" s="279">
        <v>300.31666666666672</v>
      </c>
      <c r="J323" s="279">
        <v>305.83333333333331</v>
      </c>
      <c r="K323" s="277">
        <v>294.8</v>
      </c>
      <c r="L323" s="277">
        <v>279.85000000000002</v>
      </c>
      <c r="M323" s="277">
        <v>3.39486</v>
      </c>
    </row>
    <row r="324" spans="1:13">
      <c r="A324" s="268">
        <v>314</v>
      </c>
      <c r="B324" s="277" t="s">
        <v>146</v>
      </c>
      <c r="C324" s="278">
        <v>1052.05</v>
      </c>
      <c r="D324" s="279">
        <v>1050.25</v>
      </c>
      <c r="E324" s="279">
        <v>1036.0999999999999</v>
      </c>
      <c r="F324" s="279">
        <v>1020.1499999999999</v>
      </c>
      <c r="G324" s="279">
        <v>1005.9999999999998</v>
      </c>
      <c r="H324" s="279">
        <v>1066.2</v>
      </c>
      <c r="I324" s="279">
        <v>1080.3500000000001</v>
      </c>
      <c r="J324" s="279">
        <v>1096.3000000000002</v>
      </c>
      <c r="K324" s="277">
        <v>1064.4000000000001</v>
      </c>
      <c r="L324" s="277">
        <v>1034.3</v>
      </c>
      <c r="M324" s="277">
        <v>12.57174</v>
      </c>
    </row>
    <row r="325" spans="1:13">
      <c r="A325" s="268">
        <v>315</v>
      </c>
      <c r="B325" s="277" t="s">
        <v>459</v>
      </c>
      <c r="C325" s="278">
        <v>18.75</v>
      </c>
      <c r="D325" s="279">
        <v>18.866666666666667</v>
      </c>
      <c r="E325" s="279">
        <v>18.533333333333335</v>
      </c>
      <c r="F325" s="279">
        <v>18.316666666666666</v>
      </c>
      <c r="G325" s="279">
        <v>17.983333333333334</v>
      </c>
      <c r="H325" s="279">
        <v>19.083333333333336</v>
      </c>
      <c r="I325" s="279">
        <v>19.416666666666664</v>
      </c>
      <c r="J325" s="279">
        <v>19.633333333333336</v>
      </c>
      <c r="K325" s="277">
        <v>19.2</v>
      </c>
      <c r="L325" s="277">
        <v>18.649999999999999</v>
      </c>
      <c r="M325" s="277">
        <v>16.157489999999999</v>
      </c>
    </row>
    <row r="326" spans="1:13">
      <c r="A326" s="268">
        <v>316</v>
      </c>
      <c r="B326" s="277" t="s">
        <v>460</v>
      </c>
      <c r="C326" s="278">
        <v>146.9</v>
      </c>
      <c r="D326" s="279">
        <v>144.63333333333333</v>
      </c>
      <c r="E326" s="279">
        <v>140.26666666666665</v>
      </c>
      <c r="F326" s="279">
        <v>133.63333333333333</v>
      </c>
      <c r="G326" s="279">
        <v>129.26666666666665</v>
      </c>
      <c r="H326" s="279">
        <v>151.26666666666665</v>
      </c>
      <c r="I326" s="279">
        <v>155.63333333333333</v>
      </c>
      <c r="J326" s="279">
        <v>162.26666666666665</v>
      </c>
      <c r="K326" s="277">
        <v>149</v>
      </c>
      <c r="L326" s="277">
        <v>138</v>
      </c>
      <c r="M326" s="277">
        <v>8.5383200000000006</v>
      </c>
    </row>
    <row r="327" spans="1:13">
      <c r="A327" s="268">
        <v>317</v>
      </c>
      <c r="B327" s="277" t="s">
        <v>147</v>
      </c>
      <c r="C327" s="278">
        <v>93.9</v>
      </c>
      <c r="D327" s="279">
        <v>93.850000000000009</v>
      </c>
      <c r="E327" s="279">
        <v>92.950000000000017</v>
      </c>
      <c r="F327" s="279">
        <v>92.000000000000014</v>
      </c>
      <c r="G327" s="279">
        <v>91.100000000000023</v>
      </c>
      <c r="H327" s="279">
        <v>94.800000000000011</v>
      </c>
      <c r="I327" s="279">
        <v>95.700000000000017</v>
      </c>
      <c r="J327" s="279">
        <v>96.65</v>
      </c>
      <c r="K327" s="277">
        <v>94.75</v>
      </c>
      <c r="L327" s="277">
        <v>92.9</v>
      </c>
      <c r="M327" s="277">
        <v>62.717419999999997</v>
      </c>
    </row>
    <row r="328" spans="1:13">
      <c r="A328" s="268">
        <v>318</v>
      </c>
      <c r="B328" s="277" t="s">
        <v>471</v>
      </c>
      <c r="C328" s="278">
        <v>693.7</v>
      </c>
      <c r="D328" s="279">
        <v>696.61666666666667</v>
      </c>
      <c r="E328" s="279">
        <v>681.23333333333335</v>
      </c>
      <c r="F328" s="279">
        <v>668.76666666666665</v>
      </c>
      <c r="G328" s="279">
        <v>653.38333333333333</v>
      </c>
      <c r="H328" s="279">
        <v>709.08333333333337</v>
      </c>
      <c r="I328" s="279">
        <v>724.46666666666681</v>
      </c>
      <c r="J328" s="279">
        <v>736.93333333333339</v>
      </c>
      <c r="K328" s="277">
        <v>712</v>
      </c>
      <c r="L328" s="277">
        <v>684.15</v>
      </c>
      <c r="M328" s="277">
        <v>1.0273399999999999</v>
      </c>
    </row>
    <row r="329" spans="1:13">
      <c r="A329" s="268">
        <v>319</v>
      </c>
      <c r="B329" s="277" t="s">
        <v>268</v>
      </c>
      <c r="C329" s="278">
        <v>1164.4000000000001</v>
      </c>
      <c r="D329" s="279">
        <v>1149.8833333333334</v>
      </c>
      <c r="E329" s="279">
        <v>1119.7666666666669</v>
      </c>
      <c r="F329" s="279">
        <v>1075.1333333333334</v>
      </c>
      <c r="G329" s="279">
        <v>1045.0166666666669</v>
      </c>
      <c r="H329" s="279">
        <v>1194.5166666666669</v>
      </c>
      <c r="I329" s="279">
        <v>1224.6333333333332</v>
      </c>
      <c r="J329" s="279">
        <v>1269.2666666666669</v>
      </c>
      <c r="K329" s="277">
        <v>1180</v>
      </c>
      <c r="L329" s="277">
        <v>1105.25</v>
      </c>
      <c r="M329" s="277">
        <v>18.951319999999999</v>
      </c>
    </row>
    <row r="330" spans="1:13">
      <c r="A330" s="268">
        <v>320</v>
      </c>
      <c r="B330" s="277" t="s">
        <v>148</v>
      </c>
      <c r="C330" s="278">
        <v>62204.9</v>
      </c>
      <c r="D330" s="279">
        <v>62403.633333333331</v>
      </c>
      <c r="E330" s="279">
        <v>61807.266666666663</v>
      </c>
      <c r="F330" s="279">
        <v>61409.633333333331</v>
      </c>
      <c r="G330" s="279">
        <v>60813.266666666663</v>
      </c>
      <c r="H330" s="279">
        <v>62801.266666666663</v>
      </c>
      <c r="I330" s="279">
        <v>63397.633333333331</v>
      </c>
      <c r="J330" s="279">
        <v>63795.266666666663</v>
      </c>
      <c r="K330" s="277">
        <v>63000</v>
      </c>
      <c r="L330" s="277">
        <v>62006</v>
      </c>
      <c r="M330" s="277">
        <v>0.14266999999999999</v>
      </c>
    </row>
    <row r="331" spans="1:13">
      <c r="A331" s="268">
        <v>321</v>
      </c>
      <c r="B331" s="277" t="s">
        <v>267</v>
      </c>
      <c r="C331" s="278">
        <v>36.799999999999997</v>
      </c>
      <c r="D331" s="279">
        <v>36.65</v>
      </c>
      <c r="E331" s="279">
        <v>35.9</v>
      </c>
      <c r="F331" s="279">
        <v>35</v>
      </c>
      <c r="G331" s="279">
        <v>34.25</v>
      </c>
      <c r="H331" s="279">
        <v>37.549999999999997</v>
      </c>
      <c r="I331" s="279">
        <v>38.299999999999997</v>
      </c>
      <c r="J331" s="279">
        <v>39.199999999999996</v>
      </c>
      <c r="K331" s="277">
        <v>37.4</v>
      </c>
      <c r="L331" s="277">
        <v>35.75</v>
      </c>
      <c r="M331" s="277">
        <v>23.33822</v>
      </c>
    </row>
    <row r="332" spans="1:13">
      <c r="A332" s="268">
        <v>322</v>
      </c>
      <c r="B332" s="277" t="s">
        <v>149</v>
      </c>
      <c r="C332" s="278">
        <v>1334.45</v>
      </c>
      <c r="D332" s="279">
        <v>1351.2833333333333</v>
      </c>
      <c r="E332" s="279">
        <v>1296.8166666666666</v>
      </c>
      <c r="F332" s="279">
        <v>1259.1833333333334</v>
      </c>
      <c r="G332" s="279">
        <v>1204.7166666666667</v>
      </c>
      <c r="H332" s="279">
        <v>1388.9166666666665</v>
      </c>
      <c r="I332" s="279">
        <v>1443.3833333333332</v>
      </c>
      <c r="J332" s="279">
        <v>1481.0166666666664</v>
      </c>
      <c r="K332" s="277">
        <v>1405.75</v>
      </c>
      <c r="L332" s="277">
        <v>1313.65</v>
      </c>
      <c r="M332" s="277">
        <v>64.487260000000006</v>
      </c>
    </row>
    <row r="333" spans="1:13">
      <c r="A333" s="268">
        <v>323</v>
      </c>
      <c r="B333" s="277" t="s">
        <v>3162</v>
      </c>
      <c r="C333" s="278">
        <v>277.10000000000002</v>
      </c>
      <c r="D333" s="279">
        <v>279.08333333333331</v>
      </c>
      <c r="E333" s="279">
        <v>273.26666666666665</v>
      </c>
      <c r="F333" s="279">
        <v>269.43333333333334</v>
      </c>
      <c r="G333" s="279">
        <v>263.61666666666667</v>
      </c>
      <c r="H333" s="279">
        <v>282.91666666666663</v>
      </c>
      <c r="I333" s="279">
        <v>288.73333333333335</v>
      </c>
      <c r="J333" s="279">
        <v>292.56666666666661</v>
      </c>
      <c r="K333" s="277">
        <v>284.89999999999998</v>
      </c>
      <c r="L333" s="277">
        <v>275.25</v>
      </c>
      <c r="M333" s="277">
        <v>10.470610000000001</v>
      </c>
    </row>
    <row r="334" spans="1:13">
      <c r="A334" s="268">
        <v>324</v>
      </c>
      <c r="B334" s="277" t="s">
        <v>269</v>
      </c>
      <c r="C334" s="278">
        <v>718.2</v>
      </c>
      <c r="D334" s="279">
        <v>722.16666666666663</v>
      </c>
      <c r="E334" s="279">
        <v>706.33333333333326</v>
      </c>
      <c r="F334" s="279">
        <v>694.46666666666658</v>
      </c>
      <c r="G334" s="279">
        <v>678.63333333333321</v>
      </c>
      <c r="H334" s="279">
        <v>734.0333333333333</v>
      </c>
      <c r="I334" s="279">
        <v>749.86666666666656</v>
      </c>
      <c r="J334" s="279">
        <v>761.73333333333335</v>
      </c>
      <c r="K334" s="277">
        <v>738</v>
      </c>
      <c r="L334" s="277">
        <v>710.3</v>
      </c>
      <c r="M334" s="277">
        <v>2.8405499999999999</v>
      </c>
    </row>
    <row r="335" spans="1:13">
      <c r="A335" s="268">
        <v>325</v>
      </c>
      <c r="B335" s="277" t="s">
        <v>150</v>
      </c>
      <c r="C335" s="278">
        <v>33.65</v>
      </c>
      <c r="D335" s="279">
        <v>33.56666666666667</v>
      </c>
      <c r="E335" s="279">
        <v>33.283333333333339</v>
      </c>
      <c r="F335" s="279">
        <v>32.916666666666671</v>
      </c>
      <c r="G335" s="279">
        <v>32.63333333333334</v>
      </c>
      <c r="H335" s="279">
        <v>33.933333333333337</v>
      </c>
      <c r="I335" s="279">
        <v>34.216666666666669</v>
      </c>
      <c r="J335" s="279">
        <v>34.583333333333336</v>
      </c>
      <c r="K335" s="277">
        <v>33.85</v>
      </c>
      <c r="L335" s="277">
        <v>33.200000000000003</v>
      </c>
      <c r="M335" s="277">
        <v>96.557050000000004</v>
      </c>
    </row>
    <row r="336" spans="1:13">
      <c r="A336" s="268">
        <v>326</v>
      </c>
      <c r="B336" s="277" t="s">
        <v>261</v>
      </c>
      <c r="C336" s="278">
        <v>3129.65</v>
      </c>
      <c r="D336" s="279">
        <v>3139.6833333333329</v>
      </c>
      <c r="E336" s="279">
        <v>3094.016666666666</v>
      </c>
      <c r="F336" s="279">
        <v>3058.3833333333332</v>
      </c>
      <c r="G336" s="279">
        <v>3012.7166666666662</v>
      </c>
      <c r="H336" s="279">
        <v>3175.3166666666657</v>
      </c>
      <c r="I336" s="279">
        <v>3220.9833333333327</v>
      </c>
      <c r="J336" s="279">
        <v>3256.6166666666654</v>
      </c>
      <c r="K336" s="277">
        <v>3185.35</v>
      </c>
      <c r="L336" s="277">
        <v>3104.05</v>
      </c>
      <c r="M336" s="277">
        <v>3.5350899999999998</v>
      </c>
    </row>
    <row r="337" spans="1:13">
      <c r="A337" s="268">
        <v>327</v>
      </c>
      <c r="B337" s="277" t="s">
        <v>478</v>
      </c>
      <c r="C337" s="278">
        <v>1844.5</v>
      </c>
      <c r="D337" s="279">
        <v>1863.2</v>
      </c>
      <c r="E337" s="279">
        <v>1811.4</v>
      </c>
      <c r="F337" s="279">
        <v>1778.3</v>
      </c>
      <c r="G337" s="279">
        <v>1726.5</v>
      </c>
      <c r="H337" s="279">
        <v>1896.3000000000002</v>
      </c>
      <c r="I337" s="279">
        <v>1948.1</v>
      </c>
      <c r="J337" s="279">
        <v>1981.2000000000003</v>
      </c>
      <c r="K337" s="277">
        <v>1915</v>
      </c>
      <c r="L337" s="277">
        <v>1830.1</v>
      </c>
      <c r="M337" s="277">
        <v>1.06023</v>
      </c>
    </row>
    <row r="338" spans="1:13">
      <c r="A338" s="268">
        <v>328</v>
      </c>
      <c r="B338" s="277" t="s">
        <v>151</v>
      </c>
      <c r="C338" s="278">
        <v>24.1</v>
      </c>
      <c r="D338" s="279">
        <v>24.349999999999998</v>
      </c>
      <c r="E338" s="279">
        <v>23.799999999999997</v>
      </c>
      <c r="F338" s="279">
        <v>23.5</v>
      </c>
      <c r="G338" s="279">
        <v>22.95</v>
      </c>
      <c r="H338" s="279">
        <v>24.649999999999995</v>
      </c>
      <c r="I338" s="279">
        <v>25.2</v>
      </c>
      <c r="J338" s="279">
        <v>25.499999999999993</v>
      </c>
      <c r="K338" s="277">
        <v>24.9</v>
      </c>
      <c r="L338" s="277">
        <v>24.05</v>
      </c>
      <c r="M338" s="277">
        <v>105.07494</v>
      </c>
    </row>
    <row r="339" spans="1:13">
      <c r="A339" s="268">
        <v>329</v>
      </c>
      <c r="B339" s="277" t="s">
        <v>477</v>
      </c>
      <c r="C339" s="278">
        <v>46.75</v>
      </c>
      <c r="D339" s="279">
        <v>46.949999999999996</v>
      </c>
      <c r="E339" s="279">
        <v>46.04999999999999</v>
      </c>
      <c r="F339" s="279">
        <v>45.349999999999994</v>
      </c>
      <c r="G339" s="279">
        <v>44.449999999999989</v>
      </c>
      <c r="H339" s="279">
        <v>47.649999999999991</v>
      </c>
      <c r="I339" s="279">
        <v>48.55</v>
      </c>
      <c r="J339" s="279">
        <v>49.249999999999993</v>
      </c>
      <c r="K339" s="277">
        <v>47.85</v>
      </c>
      <c r="L339" s="277">
        <v>46.25</v>
      </c>
      <c r="M339" s="277">
        <v>1.56751</v>
      </c>
    </row>
    <row r="340" spans="1:13">
      <c r="A340" s="268">
        <v>330</v>
      </c>
      <c r="B340" s="277" t="s">
        <v>152</v>
      </c>
      <c r="C340" s="278">
        <v>30</v>
      </c>
      <c r="D340" s="279">
        <v>30.05</v>
      </c>
      <c r="E340" s="279">
        <v>29.55</v>
      </c>
      <c r="F340" s="279">
        <v>29.1</v>
      </c>
      <c r="G340" s="279">
        <v>28.6</v>
      </c>
      <c r="H340" s="279">
        <v>30.5</v>
      </c>
      <c r="I340" s="279">
        <v>31</v>
      </c>
      <c r="J340" s="279">
        <v>31.45</v>
      </c>
      <c r="K340" s="277">
        <v>30.55</v>
      </c>
      <c r="L340" s="277">
        <v>29.6</v>
      </c>
      <c r="M340" s="277">
        <v>164.93474000000001</v>
      </c>
    </row>
    <row r="341" spans="1:13">
      <c r="A341" s="268">
        <v>331</v>
      </c>
      <c r="B341" s="277" t="s">
        <v>473</v>
      </c>
      <c r="C341" s="278">
        <v>446</v>
      </c>
      <c r="D341" s="279">
        <v>444.98333333333335</v>
      </c>
      <c r="E341" s="279">
        <v>441.01666666666671</v>
      </c>
      <c r="F341" s="279">
        <v>436.03333333333336</v>
      </c>
      <c r="G341" s="279">
        <v>432.06666666666672</v>
      </c>
      <c r="H341" s="279">
        <v>449.9666666666667</v>
      </c>
      <c r="I341" s="279">
        <v>453.93333333333339</v>
      </c>
      <c r="J341" s="279">
        <v>458.91666666666669</v>
      </c>
      <c r="K341" s="277">
        <v>448.95</v>
      </c>
      <c r="L341" s="277">
        <v>440</v>
      </c>
      <c r="M341" s="277">
        <v>0.31213000000000002</v>
      </c>
    </row>
    <row r="342" spans="1:13">
      <c r="A342" s="268">
        <v>332</v>
      </c>
      <c r="B342" s="277" t="s">
        <v>153</v>
      </c>
      <c r="C342" s="278">
        <v>17095.400000000001</v>
      </c>
      <c r="D342" s="279">
        <v>17192.583333333332</v>
      </c>
      <c r="E342" s="279">
        <v>16910.516666666663</v>
      </c>
      <c r="F342" s="279">
        <v>16725.633333333331</v>
      </c>
      <c r="G342" s="279">
        <v>16443.566666666662</v>
      </c>
      <c r="H342" s="279">
        <v>17377.466666666664</v>
      </c>
      <c r="I342" s="279">
        <v>17659.533333333336</v>
      </c>
      <c r="J342" s="279">
        <v>17844.416666666664</v>
      </c>
      <c r="K342" s="277">
        <v>17474.650000000001</v>
      </c>
      <c r="L342" s="277">
        <v>17007.7</v>
      </c>
      <c r="M342" s="277">
        <v>1.58968</v>
      </c>
    </row>
    <row r="343" spans="1:13">
      <c r="A343" s="268">
        <v>333</v>
      </c>
      <c r="B343" s="277" t="s">
        <v>3182</v>
      </c>
      <c r="C343" s="278">
        <v>41.9</v>
      </c>
      <c r="D343" s="279">
        <v>42.15</v>
      </c>
      <c r="E343" s="279">
        <v>41.099999999999994</v>
      </c>
      <c r="F343" s="279">
        <v>40.299999999999997</v>
      </c>
      <c r="G343" s="279">
        <v>39.249999999999993</v>
      </c>
      <c r="H343" s="279">
        <v>42.949999999999996</v>
      </c>
      <c r="I343" s="279">
        <v>43.999999999999993</v>
      </c>
      <c r="J343" s="279">
        <v>44.8</v>
      </c>
      <c r="K343" s="277">
        <v>43.2</v>
      </c>
      <c r="L343" s="277">
        <v>41.35</v>
      </c>
      <c r="M343" s="277">
        <v>23.426780000000001</v>
      </c>
    </row>
    <row r="344" spans="1:13">
      <c r="A344" s="268">
        <v>334</v>
      </c>
      <c r="B344" s="277" t="s">
        <v>476</v>
      </c>
      <c r="C344" s="278">
        <v>42.2</v>
      </c>
      <c r="D344" s="279">
        <v>42.283333333333331</v>
      </c>
      <c r="E344" s="279">
        <v>41.516666666666666</v>
      </c>
      <c r="F344" s="279">
        <v>40.833333333333336</v>
      </c>
      <c r="G344" s="279">
        <v>40.06666666666667</v>
      </c>
      <c r="H344" s="279">
        <v>42.966666666666661</v>
      </c>
      <c r="I344" s="279">
        <v>43.733333333333327</v>
      </c>
      <c r="J344" s="279">
        <v>44.416666666666657</v>
      </c>
      <c r="K344" s="277">
        <v>43.05</v>
      </c>
      <c r="L344" s="277">
        <v>41.6</v>
      </c>
      <c r="M344" s="277">
        <v>27.283270000000002</v>
      </c>
    </row>
    <row r="345" spans="1:13">
      <c r="A345" s="268">
        <v>335</v>
      </c>
      <c r="B345" s="277" t="s">
        <v>475</v>
      </c>
      <c r="C345" s="278">
        <v>297.95</v>
      </c>
      <c r="D345" s="279">
        <v>302.86666666666662</v>
      </c>
      <c r="E345" s="279">
        <v>288.88333333333321</v>
      </c>
      <c r="F345" s="279">
        <v>279.81666666666661</v>
      </c>
      <c r="G345" s="279">
        <v>265.8333333333332</v>
      </c>
      <c r="H345" s="279">
        <v>311.93333333333322</v>
      </c>
      <c r="I345" s="279">
        <v>325.91666666666669</v>
      </c>
      <c r="J345" s="279">
        <v>334.98333333333323</v>
      </c>
      <c r="K345" s="277">
        <v>316.85000000000002</v>
      </c>
      <c r="L345" s="277">
        <v>293.8</v>
      </c>
      <c r="M345" s="277">
        <v>4.37791</v>
      </c>
    </row>
    <row r="346" spans="1:13">
      <c r="A346" s="268">
        <v>336</v>
      </c>
      <c r="B346" s="277" t="s">
        <v>270</v>
      </c>
      <c r="C346" s="278">
        <v>20.25</v>
      </c>
      <c r="D346" s="279">
        <v>20.25</v>
      </c>
      <c r="E346" s="279">
        <v>20.149999999999999</v>
      </c>
      <c r="F346" s="279">
        <v>20.049999999999997</v>
      </c>
      <c r="G346" s="279">
        <v>19.949999999999996</v>
      </c>
      <c r="H346" s="279">
        <v>20.350000000000001</v>
      </c>
      <c r="I346" s="279">
        <v>20.450000000000003</v>
      </c>
      <c r="J346" s="279">
        <v>20.550000000000004</v>
      </c>
      <c r="K346" s="277">
        <v>20.350000000000001</v>
      </c>
      <c r="L346" s="277">
        <v>20.149999999999999</v>
      </c>
      <c r="M346" s="277">
        <v>19.06936</v>
      </c>
    </row>
    <row r="347" spans="1:13">
      <c r="A347" s="268">
        <v>337</v>
      </c>
      <c r="B347" s="277" t="s">
        <v>283</v>
      </c>
      <c r="C347" s="278">
        <v>116.85</v>
      </c>
      <c r="D347" s="279">
        <v>117.35000000000001</v>
      </c>
      <c r="E347" s="279">
        <v>115.70000000000002</v>
      </c>
      <c r="F347" s="279">
        <v>114.55000000000001</v>
      </c>
      <c r="G347" s="279">
        <v>112.90000000000002</v>
      </c>
      <c r="H347" s="279">
        <v>118.50000000000001</v>
      </c>
      <c r="I347" s="279">
        <v>120.15000000000002</v>
      </c>
      <c r="J347" s="279">
        <v>121.30000000000001</v>
      </c>
      <c r="K347" s="277">
        <v>119</v>
      </c>
      <c r="L347" s="277">
        <v>116.2</v>
      </c>
      <c r="M347" s="277">
        <v>3.9731700000000001</v>
      </c>
    </row>
    <row r="348" spans="1:13">
      <c r="A348" s="268">
        <v>338</v>
      </c>
      <c r="B348" s="277" t="s">
        <v>154</v>
      </c>
      <c r="C348" s="278">
        <v>1767.4</v>
      </c>
      <c r="D348" s="279">
        <v>1763.2166666666665</v>
      </c>
      <c r="E348" s="279">
        <v>1729.4333333333329</v>
      </c>
      <c r="F348" s="279">
        <v>1691.4666666666665</v>
      </c>
      <c r="G348" s="279">
        <v>1657.6833333333329</v>
      </c>
      <c r="H348" s="279">
        <v>1801.1833333333329</v>
      </c>
      <c r="I348" s="279">
        <v>1834.9666666666662</v>
      </c>
      <c r="J348" s="279">
        <v>1872.9333333333329</v>
      </c>
      <c r="K348" s="277">
        <v>1797</v>
      </c>
      <c r="L348" s="277">
        <v>1725.25</v>
      </c>
      <c r="M348" s="277">
        <v>10.77078</v>
      </c>
    </row>
    <row r="349" spans="1:13">
      <c r="A349" s="268">
        <v>339</v>
      </c>
      <c r="B349" s="277" t="s">
        <v>479</v>
      </c>
      <c r="C349" s="278">
        <v>1190.6500000000001</v>
      </c>
      <c r="D349" s="279">
        <v>1194.8333333333333</v>
      </c>
      <c r="E349" s="279">
        <v>1185.7666666666664</v>
      </c>
      <c r="F349" s="279">
        <v>1180.8833333333332</v>
      </c>
      <c r="G349" s="279">
        <v>1171.8166666666664</v>
      </c>
      <c r="H349" s="279">
        <v>1199.7166666666665</v>
      </c>
      <c r="I349" s="279">
        <v>1208.7833333333335</v>
      </c>
      <c r="J349" s="279">
        <v>1213.6666666666665</v>
      </c>
      <c r="K349" s="277">
        <v>1203.9000000000001</v>
      </c>
      <c r="L349" s="277">
        <v>1189.95</v>
      </c>
      <c r="M349" s="277">
        <v>4.947E-2</v>
      </c>
    </row>
    <row r="350" spans="1:13">
      <c r="A350" s="268">
        <v>340</v>
      </c>
      <c r="B350" s="277" t="s">
        <v>474</v>
      </c>
      <c r="C350" s="278">
        <v>48</v>
      </c>
      <c r="D350" s="279">
        <v>48</v>
      </c>
      <c r="E350" s="279">
        <v>47.6</v>
      </c>
      <c r="F350" s="279">
        <v>47.2</v>
      </c>
      <c r="G350" s="279">
        <v>46.800000000000004</v>
      </c>
      <c r="H350" s="279">
        <v>48.4</v>
      </c>
      <c r="I350" s="279">
        <v>48.800000000000004</v>
      </c>
      <c r="J350" s="279">
        <v>49.199999999999996</v>
      </c>
      <c r="K350" s="277">
        <v>48.4</v>
      </c>
      <c r="L350" s="277">
        <v>47.6</v>
      </c>
      <c r="M350" s="277">
        <v>6.2931699999999999</v>
      </c>
    </row>
    <row r="351" spans="1:13">
      <c r="A351" s="268">
        <v>341</v>
      </c>
      <c r="B351" s="277" t="s">
        <v>155</v>
      </c>
      <c r="C351" s="278">
        <v>85</v>
      </c>
      <c r="D351" s="279">
        <v>84.2</v>
      </c>
      <c r="E351" s="279">
        <v>83.100000000000009</v>
      </c>
      <c r="F351" s="279">
        <v>81.2</v>
      </c>
      <c r="G351" s="279">
        <v>80.100000000000009</v>
      </c>
      <c r="H351" s="279">
        <v>86.100000000000009</v>
      </c>
      <c r="I351" s="279">
        <v>87.2</v>
      </c>
      <c r="J351" s="279">
        <v>89.100000000000009</v>
      </c>
      <c r="K351" s="277">
        <v>85.3</v>
      </c>
      <c r="L351" s="277">
        <v>82.3</v>
      </c>
      <c r="M351" s="277">
        <v>78.736559999999997</v>
      </c>
    </row>
    <row r="352" spans="1:13">
      <c r="A352" s="268">
        <v>342</v>
      </c>
      <c r="B352" s="277" t="s">
        <v>156</v>
      </c>
      <c r="C352" s="278">
        <v>88.55</v>
      </c>
      <c r="D352" s="279">
        <v>88.083333333333329</v>
      </c>
      <c r="E352" s="279">
        <v>87.36666666666666</v>
      </c>
      <c r="F352" s="279">
        <v>86.183333333333337</v>
      </c>
      <c r="G352" s="279">
        <v>85.466666666666669</v>
      </c>
      <c r="H352" s="279">
        <v>89.266666666666652</v>
      </c>
      <c r="I352" s="279">
        <v>89.98333333333332</v>
      </c>
      <c r="J352" s="279">
        <v>91.166666666666643</v>
      </c>
      <c r="K352" s="277">
        <v>88.8</v>
      </c>
      <c r="L352" s="277">
        <v>86.9</v>
      </c>
      <c r="M352" s="277">
        <v>138.88284999999999</v>
      </c>
    </row>
    <row r="353" spans="1:13">
      <c r="A353" s="268">
        <v>343</v>
      </c>
      <c r="B353" s="277" t="s">
        <v>271</v>
      </c>
      <c r="C353" s="278">
        <v>372.1</v>
      </c>
      <c r="D353" s="279">
        <v>376.13333333333338</v>
      </c>
      <c r="E353" s="279">
        <v>365.06666666666678</v>
      </c>
      <c r="F353" s="279">
        <v>358.03333333333342</v>
      </c>
      <c r="G353" s="279">
        <v>346.96666666666681</v>
      </c>
      <c r="H353" s="279">
        <v>383.16666666666674</v>
      </c>
      <c r="I353" s="279">
        <v>394.23333333333335</v>
      </c>
      <c r="J353" s="279">
        <v>401.26666666666671</v>
      </c>
      <c r="K353" s="277">
        <v>387.2</v>
      </c>
      <c r="L353" s="277">
        <v>369.1</v>
      </c>
      <c r="M353" s="277">
        <v>3.3416399999999999</v>
      </c>
    </row>
    <row r="354" spans="1:13">
      <c r="A354" s="268">
        <v>344</v>
      </c>
      <c r="B354" s="277" t="s">
        <v>272</v>
      </c>
      <c r="C354" s="278">
        <v>3019.55</v>
      </c>
      <c r="D354" s="279">
        <v>3019.1166666666668</v>
      </c>
      <c r="E354" s="279">
        <v>2983.2833333333338</v>
      </c>
      <c r="F354" s="279">
        <v>2947.0166666666669</v>
      </c>
      <c r="G354" s="279">
        <v>2911.1833333333338</v>
      </c>
      <c r="H354" s="279">
        <v>3055.3833333333337</v>
      </c>
      <c r="I354" s="279">
        <v>3091.2166666666667</v>
      </c>
      <c r="J354" s="279">
        <v>3127.4833333333336</v>
      </c>
      <c r="K354" s="277">
        <v>3054.95</v>
      </c>
      <c r="L354" s="277">
        <v>2982.85</v>
      </c>
      <c r="M354" s="277">
        <v>0.30327999999999999</v>
      </c>
    </row>
    <row r="355" spans="1:13">
      <c r="A355" s="268">
        <v>345</v>
      </c>
      <c r="B355" s="277" t="s">
        <v>157</v>
      </c>
      <c r="C355" s="278">
        <v>97</v>
      </c>
      <c r="D355" s="279">
        <v>97.716666666666654</v>
      </c>
      <c r="E355" s="279">
        <v>96.033333333333303</v>
      </c>
      <c r="F355" s="279">
        <v>95.066666666666649</v>
      </c>
      <c r="G355" s="279">
        <v>93.383333333333297</v>
      </c>
      <c r="H355" s="279">
        <v>98.683333333333309</v>
      </c>
      <c r="I355" s="279">
        <v>100.36666666666667</v>
      </c>
      <c r="J355" s="279">
        <v>101.33333333333331</v>
      </c>
      <c r="K355" s="277">
        <v>99.4</v>
      </c>
      <c r="L355" s="277">
        <v>96.75</v>
      </c>
      <c r="M355" s="277">
        <v>4.8781100000000004</v>
      </c>
    </row>
    <row r="356" spans="1:13">
      <c r="A356" s="268">
        <v>346</v>
      </c>
      <c r="B356" s="277" t="s">
        <v>480</v>
      </c>
      <c r="C356" s="278">
        <v>72.349999999999994</v>
      </c>
      <c r="D356" s="279">
        <v>72.349999999999994</v>
      </c>
      <c r="E356" s="279">
        <v>72.349999999999994</v>
      </c>
      <c r="F356" s="279">
        <v>72.349999999999994</v>
      </c>
      <c r="G356" s="279">
        <v>72.349999999999994</v>
      </c>
      <c r="H356" s="279">
        <v>72.349999999999994</v>
      </c>
      <c r="I356" s="279">
        <v>72.349999999999994</v>
      </c>
      <c r="J356" s="279">
        <v>72.349999999999994</v>
      </c>
      <c r="K356" s="277">
        <v>72.349999999999994</v>
      </c>
      <c r="L356" s="277">
        <v>72.349999999999994</v>
      </c>
      <c r="M356" s="277">
        <v>2.0534500000000002</v>
      </c>
    </row>
    <row r="357" spans="1:13">
      <c r="A357" s="268">
        <v>347</v>
      </c>
      <c r="B357" s="277" t="s">
        <v>158</v>
      </c>
      <c r="C357" s="278">
        <v>79.900000000000006</v>
      </c>
      <c r="D357" s="279">
        <v>80.149999999999991</v>
      </c>
      <c r="E357" s="279">
        <v>79.049999999999983</v>
      </c>
      <c r="F357" s="279">
        <v>78.199999999999989</v>
      </c>
      <c r="G357" s="279">
        <v>77.09999999999998</v>
      </c>
      <c r="H357" s="279">
        <v>80.999999999999986</v>
      </c>
      <c r="I357" s="279">
        <v>82.09999999999998</v>
      </c>
      <c r="J357" s="279">
        <v>82.949999999999989</v>
      </c>
      <c r="K357" s="277">
        <v>81.25</v>
      </c>
      <c r="L357" s="277">
        <v>79.3</v>
      </c>
      <c r="M357" s="277">
        <v>106.18186</v>
      </c>
    </row>
    <row r="358" spans="1:13">
      <c r="A358" s="268">
        <v>348</v>
      </c>
      <c r="B358" s="277" t="s">
        <v>481</v>
      </c>
      <c r="C358" s="278">
        <v>66.900000000000006</v>
      </c>
      <c r="D358" s="279">
        <v>66.5</v>
      </c>
      <c r="E358" s="279">
        <v>65</v>
      </c>
      <c r="F358" s="279">
        <v>63.099999999999994</v>
      </c>
      <c r="G358" s="279">
        <v>61.599999999999994</v>
      </c>
      <c r="H358" s="279">
        <v>68.400000000000006</v>
      </c>
      <c r="I358" s="279">
        <v>69.900000000000006</v>
      </c>
      <c r="J358" s="279">
        <v>71.800000000000011</v>
      </c>
      <c r="K358" s="277">
        <v>68</v>
      </c>
      <c r="L358" s="277">
        <v>64.599999999999994</v>
      </c>
      <c r="M358" s="277">
        <v>5.7226999999999997</v>
      </c>
    </row>
    <row r="359" spans="1:13">
      <c r="A359" s="268">
        <v>349</v>
      </c>
      <c r="B359" s="277" t="s">
        <v>482</v>
      </c>
      <c r="C359" s="278">
        <v>178.45</v>
      </c>
      <c r="D359" s="279">
        <v>176.79999999999998</v>
      </c>
      <c r="E359" s="279">
        <v>174.29999999999995</v>
      </c>
      <c r="F359" s="279">
        <v>170.14999999999998</v>
      </c>
      <c r="G359" s="279">
        <v>167.64999999999995</v>
      </c>
      <c r="H359" s="279">
        <v>180.94999999999996</v>
      </c>
      <c r="I359" s="279">
        <v>183.45000000000002</v>
      </c>
      <c r="J359" s="279">
        <v>187.59999999999997</v>
      </c>
      <c r="K359" s="277">
        <v>179.3</v>
      </c>
      <c r="L359" s="277">
        <v>172.65</v>
      </c>
      <c r="M359" s="277">
        <v>1.66733</v>
      </c>
    </row>
    <row r="360" spans="1:13">
      <c r="A360" s="268">
        <v>350</v>
      </c>
      <c r="B360" s="277" t="s">
        <v>483</v>
      </c>
      <c r="C360" s="278">
        <v>173.95</v>
      </c>
      <c r="D360" s="279">
        <v>173.43333333333331</v>
      </c>
      <c r="E360" s="279">
        <v>171.11666666666662</v>
      </c>
      <c r="F360" s="279">
        <v>168.2833333333333</v>
      </c>
      <c r="G360" s="279">
        <v>165.96666666666661</v>
      </c>
      <c r="H360" s="279">
        <v>176.26666666666662</v>
      </c>
      <c r="I360" s="279">
        <v>178.58333333333329</v>
      </c>
      <c r="J360" s="279">
        <v>181.41666666666663</v>
      </c>
      <c r="K360" s="277">
        <v>175.75</v>
      </c>
      <c r="L360" s="277">
        <v>170.6</v>
      </c>
      <c r="M360" s="277">
        <v>0.57399</v>
      </c>
    </row>
    <row r="361" spans="1:13">
      <c r="A361" s="268">
        <v>351</v>
      </c>
      <c r="B361" s="277" t="s">
        <v>159</v>
      </c>
      <c r="C361" s="278">
        <v>19245.900000000001</v>
      </c>
      <c r="D361" s="279">
        <v>19215.366666666669</v>
      </c>
      <c r="E361" s="279">
        <v>19080.733333333337</v>
      </c>
      <c r="F361" s="279">
        <v>18915.566666666669</v>
      </c>
      <c r="G361" s="279">
        <v>18780.933333333338</v>
      </c>
      <c r="H361" s="279">
        <v>19380.533333333336</v>
      </c>
      <c r="I361" s="279">
        <v>19515.166666666668</v>
      </c>
      <c r="J361" s="279">
        <v>19680.333333333336</v>
      </c>
      <c r="K361" s="277">
        <v>19350</v>
      </c>
      <c r="L361" s="277">
        <v>19050.2</v>
      </c>
      <c r="M361" s="277">
        <v>0.14188000000000001</v>
      </c>
    </row>
    <row r="362" spans="1:13">
      <c r="A362" s="268">
        <v>352</v>
      </c>
      <c r="B362" s="277" t="s">
        <v>487</v>
      </c>
      <c r="C362" s="278">
        <v>87.55</v>
      </c>
      <c r="D362" s="279">
        <v>88.133333333333326</v>
      </c>
      <c r="E362" s="279">
        <v>86.316666666666649</v>
      </c>
      <c r="F362" s="279">
        <v>85.083333333333329</v>
      </c>
      <c r="G362" s="279">
        <v>83.266666666666652</v>
      </c>
      <c r="H362" s="279">
        <v>89.366666666666646</v>
      </c>
      <c r="I362" s="279">
        <v>91.183333333333309</v>
      </c>
      <c r="J362" s="279">
        <v>92.416666666666643</v>
      </c>
      <c r="K362" s="277">
        <v>89.95</v>
      </c>
      <c r="L362" s="277">
        <v>86.9</v>
      </c>
      <c r="M362" s="277">
        <v>2.22214</v>
      </c>
    </row>
    <row r="363" spans="1:13">
      <c r="A363" s="268">
        <v>353</v>
      </c>
      <c r="B363" s="277" t="s">
        <v>484</v>
      </c>
      <c r="C363" s="278">
        <v>15.2</v>
      </c>
      <c r="D363" s="279">
        <v>15.216666666666667</v>
      </c>
      <c r="E363" s="279">
        <v>14.833333333333334</v>
      </c>
      <c r="F363" s="279">
        <v>14.466666666666667</v>
      </c>
      <c r="G363" s="279">
        <v>14.083333333333334</v>
      </c>
      <c r="H363" s="279">
        <v>15.583333333333334</v>
      </c>
      <c r="I363" s="279">
        <v>15.966666666666667</v>
      </c>
      <c r="J363" s="279">
        <v>16.333333333333336</v>
      </c>
      <c r="K363" s="277">
        <v>15.6</v>
      </c>
      <c r="L363" s="277">
        <v>14.85</v>
      </c>
      <c r="M363" s="277">
        <v>26.896560000000001</v>
      </c>
    </row>
    <row r="364" spans="1:13">
      <c r="A364" s="268">
        <v>354</v>
      </c>
      <c r="B364" s="277" t="s">
        <v>160</v>
      </c>
      <c r="C364" s="278">
        <v>1469.15</v>
      </c>
      <c r="D364" s="279">
        <v>1476.6833333333334</v>
      </c>
      <c r="E364" s="279">
        <v>1450.4666666666667</v>
      </c>
      <c r="F364" s="279">
        <v>1431.7833333333333</v>
      </c>
      <c r="G364" s="279">
        <v>1405.5666666666666</v>
      </c>
      <c r="H364" s="279">
        <v>1495.3666666666668</v>
      </c>
      <c r="I364" s="279">
        <v>1521.5833333333335</v>
      </c>
      <c r="J364" s="279">
        <v>1540.2666666666669</v>
      </c>
      <c r="K364" s="277">
        <v>1502.9</v>
      </c>
      <c r="L364" s="277">
        <v>1458</v>
      </c>
      <c r="M364" s="277">
        <v>14.496650000000001</v>
      </c>
    </row>
    <row r="365" spans="1:13">
      <c r="A365" s="268">
        <v>355</v>
      </c>
      <c r="B365" s="277" t="s">
        <v>488</v>
      </c>
      <c r="C365" s="278">
        <v>886.75</v>
      </c>
      <c r="D365" s="279">
        <v>875.2166666666667</v>
      </c>
      <c r="E365" s="279">
        <v>851.48333333333335</v>
      </c>
      <c r="F365" s="279">
        <v>816.2166666666667</v>
      </c>
      <c r="G365" s="279">
        <v>792.48333333333335</v>
      </c>
      <c r="H365" s="279">
        <v>910.48333333333335</v>
      </c>
      <c r="I365" s="279">
        <v>934.2166666666667</v>
      </c>
      <c r="J365" s="279">
        <v>969.48333333333335</v>
      </c>
      <c r="K365" s="277">
        <v>898.95</v>
      </c>
      <c r="L365" s="277">
        <v>839.95</v>
      </c>
      <c r="M365" s="277">
        <v>8.9919899999999995</v>
      </c>
    </row>
    <row r="366" spans="1:13">
      <c r="A366" s="268">
        <v>356</v>
      </c>
      <c r="B366" s="277" t="s">
        <v>161</v>
      </c>
      <c r="C366" s="278">
        <v>234.5</v>
      </c>
      <c r="D366" s="279">
        <v>235.11666666666667</v>
      </c>
      <c r="E366" s="279">
        <v>229.43333333333334</v>
      </c>
      <c r="F366" s="279">
        <v>224.36666666666667</v>
      </c>
      <c r="G366" s="279">
        <v>218.68333333333334</v>
      </c>
      <c r="H366" s="279">
        <v>240.18333333333334</v>
      </c>
      <c r="I366" s="279">
        <v>245.86666666666667</v>
      </c>
      <c r="J366" s="279">
        <v>250.93333333333334</v>
      </c>
      <c r="K366" s="277">
        <v>240.8</v>
      </c>
      <c r="L366" s="277">
        <v>230.05</v>
      </c>
      <c r="M366" s="277">
        <v>44.641930000000002</v>
      </c>
    </row>
    <row r="367" spans="1:13">
      <c r="A367" s="268">
        <v>357</v>
      </c>
      <c r="B367" s="277" t="s">
        <v>162</v>
      </c>
      <c r="C367" s="278">
        <v>81.3</v>
      </c>
      <c r="D367" s="279">
        <v>81.316666666666663</v>
      </c>
      <c r="E367" s="279">
        <v>80.283333333333331</v>
      </c>
      <c r="F367" s="279">
        <v>79.266666666666666</v>
      </c>
      <c r="G367" s="279">
        <v>78.233333333333334</v>
      </c>
      <c r="H367" s="279">
        <v>82.333333333333329</v>
      </c>
      <c r="I367" s="279">
        <v>83.36666666666666</v>
      </c>
      <c r="J367" s="279">
        <v>84.383333333333326</v>
      </c>
      <c r="K367" s="277">
        <v>82.35</v>
      </c>
      <c r="L367" s="277">
        <v>80.3</v>
      </c>
      <c r="M367" s="277">
        <v>49.485199999999999</v>
      </c>
    </row>
    <row r="368" spans="1:13">
      <c r="A368" s="268">
        <v>358</v>
      </c>
      <c r="B368" s="277" t="s">
        <v>275</v>
      </c>
      <c r="C368" s="278">
        <v>4314.75</v>
      </c>
      <c r="D368" s="279">
        <v>4355.25</v>
      </c>
      <c r="E368" s="279">
        <v>4260.5</v>
      </c>
      <c r="F368" s="279">
        <v>4206.25</v>
      </c>
      <c r="G368" s="279">
        <v>4111.5</v>
      </c>
      <c r="H368" s="279">
        <v>4409.5</v>
      </c>
      <c r="I368" s="279">
        <v>4504.25</v>
      </c>
      <c r="J368" s="279">
        <v>4558.5</v>
      </c>
      <c r="K368" s="277">
        <v>4450</v>
      </c>
      <c r="L368" s="277">
        <v>4301</v>
      </c>
      <c r="M368" s="277">
        <v>0.96745999999999999</v>
      </c>
    </row>
    <row r="369" spans="1:13">
      <c r="A369" s="268">
        <v>359</v>
      </c>
      <c r="B369" s="277" t="s">
        <v>277</v>
      </c>
      <c r="C369" s="278">
        <v>10514.75</v>
      </c>
      <c r="D369" s="279">
        <v>10603.266666666666</v>
      </c>
      <c r="E369" s="279">
        <v>10386.483333333334</v>
      </c>
      <c r="F369" s="279">
        <v>10258.216666666667</v>
      </c>
      <c r="G369" s="279">
        <v>10041.433333333334</v>
      </c>
      <c r="H369" s="279">
        <v>10731.533333333333</v>
      </c>
      <c r="I369" s="279">
        <v>10948.316666666666</v>
      </c>
      <c r="J369" s="279">
        <v>11076.583333333332</v>
      </c>
      <c r="K369" s="277">
        <v>10820.05</v>
      </c>
      <c r="L369" s="277">
        <v>10475</v>
      </c>
      <c r="M369" s="277">
        <v>3.542E-2</v>
      </c>
    </row>
    <row r="370" spans="1:13">
      <c r="A370" s="268">
        <v>360</v>
      </c>
      <c r="B370" s="277" t="s">
        <v>494</v>
      </c>
      <c r="C370" s="278">
        <v>4192.1000000000004</v>
      </c>
      <c r="D370" s="279">
        <v>4149.416666666667</v>
      </c>
      <c r="E370" s="279">
        <v>4097.8333333333339</v>
      </c>
      <c r="F370" s="279">
        <v>4003.5666666666671</v>
      </c>
      <c r="G370" s="279">
        <v>3951.983333333334</v>
      </c>
      <c r="H370" s="279">
        <v>4243.6833333333343</v>
      </c>
      <c r="I370" s="279">
        <v>4295.2666666666682</v>
      </c>
      <c r="J370" s="279">
        <v>4389.5333333333338</v>
      </c>
      <c r="K370" s="277">
        <v>4201</v>
      </c>
      <c r="L370" s="277">
        <v>4055.15</v>
      </c>
      <c r="M370" s="277">
        <v>0.1938</v>
      </c>
    </row>
    <row r="371" spans="1:13">
      <c r="A371" s="268">
        <v>361</v>
      </c>
      <c r="B371" s="277" t="s">
        <v>489</v>
      </c>
      <c r="C371" s="278">
        <v>101.05</v>
      </c>
      <c r="D371" s="279">
        <v>100.2</v>
      </c>
      <c r="E371" s="279">
        <v>98.600000000000009</v>
      </c>
      <c r="F371" s="279">
        <v>96.15</v>
      </c>
      <c r="G371" s="279">
        <v>94.550000000000011</v>
      </c>
      <c r="H371" s="279">
        <v>102.65</v>
      </c>
      <c r="I371" s="279">
        <v>104.25</v>
      </c>
      <c r="J371" s="279">
        <v>106.7</v>
      </c>
      <c r="K371" s="277">
        <v>101.8</v>
      </c>
      <c r="L371" s="277">
        <v>97.75</v>
      </c>
      <c r="M371" s="277">
        <v>7.2678099999999999</v>
      </c>
    </row>
    <row r="372" spans="1:13">
      <c r="A372" s="268">
        <v>362</v>
      </c>
      <c r="B372" s="277" t="s">
        <v>490</v>
      </c>
      <c r="C372" s="278">
        <v>583.75</v>
      </c>
      <c r="D372" s="279">
        <v>586.58333333333337</v>
      </c>
      <c r="E372" s="279">
        <v>578.16666666666674</v>
      </c>
      <c r="F372" s="279">
        <v>572.58333333333337</v>
      </c>
      <c r="G372" s="279">
        <v>564.16666666666674</v>
      </c>
      <c r="H372" s="279">
        <v>592.16666666666674</v>
      </c>
      <c r="I372" s="279">
        <v>600.58333333333348</v>
      </c>
      <c r="J372" s="279">
        <v>606.16666666666674</v>
      </c>
      <c r="K372" s="277">
        <v>595</v>
      </c>
      <c r="L372" s="277">
        <v>581</v>
      </c>
      <c r="M372" s="277">
        <v>0.14828</v>
      </c>
    </row>
    <row r="373" spans="1:13">
      <c r="A373" s="268">
        <v>363</v>
      </c>
      <c r="B373" s="277" t="s">
        <v>163</v>
      </c>
      <c r="C373" s="278">
        <v>1353.8</v>
      </c>
      <c r="D373" s="279">
        <v>1354.3166666666666</v>
      </c>
      <c r="E373" s="279">
        <v>1341.4833333333331</v>
      </c>
      <c r="F373" s="279">
        <v>1329.1666666666665</v>
      </c>
      <c r="G373" s="279">
        <v>1316.333333333333</v>
      </c>
      <c r="H373" s="279">
        <v>1366.6333333333332</v>
      </c>
      <c r="I373" s="279">
        <v>1379.4666666666667</v>
      </c>
      <c r="J373" s="279">
        <v>1391.7833333333333</v>
      </c>
      <c r="K373" s="277">
        <v>1367.15</v>
      </c>
      <c r="L373" s="277">
        <v>1342</v>
      </c>
      <c r="M373" s="277">
        <v>12.89612</v>
      </c>
    </row>
    <row r="374" spans="1:13">
      <c r="A374" s="268">
        <v>364</v>
      </c>
      <c r="B374" s="277" t="s">
        <v>273</v>
      </c>
      <c r="C374" s="278">
        <v>1759.55</v>
      </c>
      <c r="D374" s="279">
        <v>1763.6833333333334</v>
      </c>
      <c r="E374" s="279">
        <v>1748.3666666666668</v>
      </c>
      <c r="F374" s="279">
        <v>1737.1833333333334</v>
      </c>
      <c r="G374" s="279">
        <v>1721.8666666666668</v>
      </c>
      <c r="H374" s="279">
        <v>1774.8666666666668</v>
      </c>
      <c r="I374" s="279">
        <v>1790.1833333333334</v>
      </c>
      <c r="J374" s="279">
        <v>1801.3666666666668</v>
      </c>
      <c r="K374" s="277">
        <v>1779</v>
      </c>
      <c r="L374" s="277">
        <v>1752.5</v>
      </c>
      <c r="M374" s="277">
        <v>0.73177999999999999</v>
      </c>
    </row>
    <row r="375" spans="1:13">
      <c r="A375" s="268">
        <v>365</v>
      </c>
      <c r="B375" s="277" t="s">
        <v>164</v>
      </c>
      <c r="C375" s="278">
        <v>32.1</v>
      </c>
      <c r="D375" s="279">
        <v>32.166666666666664</v>
      </c>
      <c r="E375" s="279">
        <v>31.68333333333333</v>
      </c>
      <c r="F375" s="279">
        <v>31.266666666666666</v>
      </c>
      <c r="G375" s="279">
        <v>30.783333333333331</v>
      </c>
      <c r="H375" s="279">
        <v>32.583333333333329</v>
      </c>
      <c r="I375" s="279">
        <v>33.066666666666663</v>
      </c>
      <c r="J375" s="279">
        <v>33.483333333333327</v>
      </c>
      <c r="K375" s="277">
        <v>32.65</v>
      </c>
      <c r="L375" s="277">
        <v>31.75</v>
      </c>
      <c r="M375" s="277">
        <v>243.67644999999999</v>
      </c>
    </row>
    <row r="376" spans="1:13">
      <c r="A376" s="268">
        <v>366</v>
      </c>
      <c r="B376" s="277" t="s">
        <v>274</v>
      </c>
      <c r="C376" s="278">
        <v>212.25</v>
      </c>
      <c r="D376" s="279">
        <v>213.88333333333333</v>
      </c>
      <c r="E376" s="279">
        <v>208.86666666666665</v>
      </c>
      <c r="F376" s="279">
        <v>205.48333333333332</v>
      </c>
      <c r="G376" s="279">
        <v>200.46666666666664</v>
      </c>
      <c r="H376" s="279">
        <v>217.26666666666665</v>
      </c>
      <c r="I376" s="279">
        <v>222.2833333333333</v>
      </c>
      <c r="J376" s="279">
        <v>225.66666666666666</v>
      </c>
      <c r="K376" s="277">
        <v>218.9</v>
      </c>
      <c r="L376" s="277">
        <v>210.5</v>
      </c>
      <c r="M376" s="277">
        <v>3.42821</v>
      </c>
    </row>
    <row r="377" spans="1:13">
      <c r="A377" s="268">
        <v>367</v>
      </c>
      <c r="B377" s="277" t="s">
        <v>485</v>
      </c>
      <c r="C377" s="278">
        <v>139.1</v>
      </c>
      <c r="D377" s="279">
        <v>139.80000000000001</v>
      </c>
      <c r="E377" s="279">
        <v>137.60000000000002</v>
      </c>
      <c r="F377" s="279">
        <v>136.10000000000002</v>
      </c>
      <c r="G377" s="279">
        <v>133.90000000000003</v>
      </c>
      <c r="H377" s="279">
        <v>141.30000000000001</v>
      </c>
      <c r="I377" s="279">
        <v>143.5</v>
      </c>
      <c r="J377" s="279">
        <v>145</v>
      </c>
      <c r="K377" s="277">
        <v>142</v>
      </c>
      <c r="L377" s="277">
        <v>138.30000000000001</v>
      </c>
      <c r="M377" s="277">
        <v>0.88229000000000002</v>
      </c>
    </row>
    <row r="378" spans="1:13">
      <c r="A378" s="268">
        <v>368</v>
      </c>
      <c r="B378" s="277" t="s">
        <v>491</v>
      </c>
      <c r="C378" s="278">
        <v>804.65</v>
      </c>
      <c r="D378" s="279">
        <v>807.9666666666667</v>
      </c>
      <c r="E378" s="279">
        <v>797.93333333333339</v>
      </c>
      <c r="F378" s="279">
        <v>791.2166666666667</v>
      </c>
      <c r="G378" s="279">
        <v>781.18333333333339</v>
      </c>
      <c r="H378" s="279">
        <v>814.68333333333339</v>
      </c>
      <c r="I378" s="279">
        <v>824.7166666666667</v>
      </c>
      <c r="J378" s="279">
        <v>831.43333333333339</v>
      </c>
      <c r="K378" s="277">
        <v>818</v>
      </c>
      <c r="L378" s="277">
        <v>801.25</v>
      </c>
      <c r="M378" s="277">
        <v>6.20059</v>
      </c>
    </row>
    <row r="379" spans="1:13">
      <c r="A379" s="268">
        <v>369</v>
      </c>
      <c r="B379" s="277" t="s">
        <v>165</v>
      </c>
      <c r="C379" s="278">
        <v>181.9</v>
      </c>
      <c r="D379" s="279">
        <v>181.15</v>
      </c>
      <c r="E379" s="279">
        <v>179.45000000000002</v>
      </c>
      <c r="F379" s="279">
        <v>177</v>
      </c>
      <c r="G379" s="279">
        <v>175.3</v>
      </c>
      <c r="H379" s="279">
        <v>183.60000000000002</v>
      </c>
      <c r="I379" s="279">
        <v>185.3</v>
      </c>
      <c r="J379" s="279">
        <v>187.75000000000003</v>
      </c>
      <c r="K379" s="277">
        <v>182.85</v>
      </c>
      <c r="L379" s="277">
        <v>178.7</v>
      </c>
      <c r="M379" s="277">
        <v>66.902339999999995</v>
      </c>
    </row>
    <row r="380" spans="1:13">
      <c r="A380" s="268">
        <v>370</v>
      </c>
      <c r="B380" s="277" t="s">
        <v>492</v>
      </c>
      <c r="C380" s="278">
        <v>62.95</v>
      </c>
      <c r="D380" s="279">
        <v>63.233333333333327</v>
      </c>
      <c r="E380" s="279">
        <v>62.11666666666666</v>
      </c>
      <c r="F380" s="279">
        <v>61.283333333333331</v>
      </c>
      <c r="G380" s="279">
        <v>60.166666666666664</v>
      </c>
      <c r="H380" s="279">
        <v>64.066666666666663</v>
      </c>
      <c r="I380" s="279">
        <v>65.183333333333309</v>
      </c>
      <c r="J380" s="279">
        <v>66.016666666666652</v>
      </c>
      <c r="K380" s="277">
        <v>64.349999999999994</v>
      </c>
      <c r="L380" s="277">
        <v>62.4</v>
      </c>
      <c r="M380" s="277">
        <v>8.6110299999999995</v>
      </c>
    </row>
    <row r="381" spans="1:13">
      <c r="A381" s="268">
        <v>371</v>
      </c>
      <c r="B381" s="277" t="s">
        <v>276</v>
      </c>
      <c r="C381" s="278">
        <v>193.3</v>
      </c>
      <c r="D381" s="279">
        <v>187.98333333333335</v>
      </c>
      <c r="E381" s="279">
        <v>178.6166666666667</v>
      </c>
      <c r="F381" s="279">
        <v>163.93333333333337</v>
      </c>
      <c r="G381" s="279">
        <v>154.56666666666672</v>
      </c>
      <c r="H381" s="279">
        <v>202.66666666666669</v>
      </c>
      <c r="I381" s="279">
        <v>212.03333333333336</v>
      </c>
      <c r="J381" s="279">
        <v>226.71666666666667</v>
      </c>
      <c r="K381" s="277">
        <v>197.35</v>
      </c>
      <c r="L381" s="277">
        <v>173.3</v>
      </c>
      <c r="M381" s="277">
        <v>34.577129999999997</v>
      </c>
    </row>
    <row r="382" spans="1:13">
      <c r="A382" s="268">
        <v>372</v>
      </c>
      <c r="B382" s="277" t="s">
        <v>493</v>
      </c>
      <c r="C382" s="278">
        <v>46.4</v>
      </c>
      <c r="D382" s="279">
        <v>46.033333333333331</v>
      </c>
      <c r="E382" s="279">
        <v>45.36666666666666</v>
      </c>
      <c r="F382" s="279">
        <v>44.333333333333329</v>
      </c>
      <c r="G382" s="279">
        <v>43.666666666666657</v>
      </c>
      <c r="H382" s="279">
        <v>47.066666666666663</v>
      </c>
      <c r="I382" s="279">
        <v>47.733333333333334</v>
      </c>
      <c r="J382" s="279">
        <v>48.766666666666666</v>
      </c>
      <c r="K382" s="277">
        <v>46.7</v>
      </c>
      <c r="L382" s="277">
        <v>45</v>
      </c>
      <c r="M382" s="277">
        <v>1.2821499999999999</v>
      </c>
    </row>
    <row r="383" spans="1:13">
      <c r="A383" s="268">
        <v>373</v>
      </c>
      <c r="B383" s="277" t="s">
        <v>486</v>
      </c>
      <c r="C383" s="278">
        <v>52.4</v>
      </c>
      <c r="D383" s="279">
        <v>51.949999999999996</v>
      </c>
      <c r="E383" s="279">
        <v>50.749999999999993</v>
      </c>
      <c r="F383" s="279">
        <v>49.099999999999994</v>
      </c>
      <c r="G383" s="279">
        <v>47.899999999999991</v>
      </c>
      <c r="H383" s="279">
        <v>53.599999999999994</v>
      </c>
      <c r="I383" s="279">
        <v>54.8</v>
      </c>
      <c r="J383" s="279">
        <v>56.449999999999996</v>
      </c>
      <c r="K383" s="277">
        <v>53.15</v>
      </c>
      <c r="L383" s="277">
        <v>50.3</v>
      </c>
      <c r="M383" s="277">
        <v>84.066689999999994</v>
      </c>
    </row>
    <row r="384" spans="1:13">
      <c r="A384" s="268">
        <v>374</v>
      </c>
      <c r="B384" s="277" t="s">
        <v>166</v>
      </c>
      <c r="C384" s="278">
        <v>1127.5999999999999</v>
      </c>
      <c r="D384" s="279">
        <v>1126.0166666666667</v>
      </c>
      <c r="E384" s="279">
        <v>1101.0333333333333</v>
      </c>
      <c r="F384" s="279">
        <v>1074.4666666666667</v>
      </c>
      <c r="G384" s="279">
        <v>1049.4833333333333</v>
      </c>
      <c r="H384" s="279">
        <v>1152.5833333333333</v>
      </c>
      <c r="I384" s="279">
        <v>1177.5666666666664</v>
      </c>
      <c r="J384" s="279">
        <v>1204.1333333333332</v>
      </c>
      <c r="K384" s="277">
        <v>1151</v>
      </c>
      <c r="L384" s="277">
        <v>1099.45</v>
      </c>
      <c r="M384" s="277">
        <v>17.637319999999999</v>
      </c>
    </row>
    <row r="385" spans="1:13">
      <c r="A385" s="268">
        <v>375</v>
      </c>
      <c r="B385" s="277" t="s">
        <v>278</v>
      </c>
      <c r="C385" s="278">
        <v>347.45</v>
      </c>
      <c r="D385" s="279">
        <v>347.15000000000003</v>
      </c>
      <c r="E385" s="279">
        <v>339.30000000000007</v>
      </c>
      <c r="F385" s="279">
        <v>331.15000000000003</v>
      </c>
      <c r="G385" s="279">
        <v>323.30000000000007</v>
      </c>
      <c r="H385" s="279">
        <v>355.30000000000007</v>
      </c>
      <c r="I385" s="279">
        <v>363.15000000000009</v>
      </c>
      <c r="J385" s="279">
        <v>371.30000000000007</v>
      </c>
      <c r="K385" s="277">
        <v>355</v>
      </c>
      <c r="L385" s="277">
        <v>339</v>
      </c>
      <c r="M385" s="277">
        <v>1.87727</v>
      </c>
    </row>
    <row r="386" spans="1:13">
      <c r="A386" s="268">
        <v>376</v>
      </c>
      <c r="B386" s="277" t="s">
        <v>496</v>
      </c>
      <c r="C386" s="278">
        <v>382.65</v>
      </c>
      <c r="D386" s="279">
        <v>382.09999999999997</v>
      </c>
      <c r="E386" s="279">
        <v>375.79999999999995</v>
      </c>
      <c r="F386" s="279">
        <v>368.95</v>
      </c>
      <c r="G386" s="279">
        <v>362.65</v>
      </c>
      <c r="H386" s="279">
        <v>388.94999999999993</v>
      </c>
      <c r="I386" s="279">
        <v>395.25</v>
      </c>
      <c r="J386" s="279">
        <v>402.09999999999991</v>
      </c>
      <c r="K386" s="277">
        <v>388.4</v>
      </c>
      <c r="L386" s="277">
        <v>375.25</v>
      </c>
      <c r="M386" s="277">
        <v>3.3294700000000002</v>
      </c>
    </row>
    <row r="387" spans="1:13">
      <c r="A387" s="268">
        <v>377</v>
      </c>
      <c r="B387" s="277" t="s">
        <v>498</v>
      </c>
      <c r="C387" s="278">
        <v>98.2</v>
      </c>
      <c r="D387" s="279">
        <v>97.3</v>
      </c>
      <c r="E387" s="279">
        <v>95.899999999999991</v>
      </c>
      <c r="F387" s="279">
        <v>93.6</v>
      </c>
      <c r="G387" s="279">
        <v>92.199999999999989</v>
      </c>
      <c r="H387" s="279">
        <v>99.6</v>
      </c>
      <c r="I387" s="279">
        <v>101</v>
      </c>
      <c r="J387" s="279">
        <v>103.3</v>
      </c>
      <c r="K387" s="277">
        <v>98.7</v>
      </c>
      <c r="L387" s="277">
        <v>95</v>
      </c>
      <c r="M387" s="277">
        <v>15.50483</v>
      </c>
    </row>
    <row r="388" spans="1:13">
      <c r="A388" s="268">
        <v>378</v>
      </c>
      <c r="B388" s="277" t="s">
        <v>279</v>
      </c>
      <c r="C388" s="278">
        <v>463.15</v>
      </c>
      <c r="D388" s="279">
        <v>466.51666666666665</v>
      </c>
      <c r="E388" s="279">
        <v>457.88333333333333</v>
      </c>
      <c r="F388" s="279">
        <v>452.61666666666667</v>
      </c>
      <c r="G388" s="279">
        <v>443.98333333333335</v>
      </c>
      <c r="H388" s="279">
        <v>471.7833333333333</v>
      </c>
      <c r="I388" s="279">
        <v>480.41666666666663</v>
      </c>
      <c r="J388" s="279">
        <v>485.68333333333328</v>
      </c>
      <c r="K388" s="277">
        <v>475.15</v>
      </c>
      <c r="L388" s="277">
        <v>461.25</v>
      </c>
      <c r="M388" s="277">
        <v>1.0389900000000001</v>
      </c>
    </row>
    <row r="389" spans="1:13">
      <c r="A389" s="268">
        <v>379</v>
      </c>
      <c r="B389" s="277" t="s">
        <v>499</v>
      </c>
      <c r="C389" s="278">
        <v>312.2</v>
      </c>
      <c r="D389" s="279">
        <v>309.43333333333334</v>
      </c>
      <c r="E389" s="279">
        <v>303.86666666666667</v>
      </c>
      <c r="F389" s="279">
        <v>295.53333333333336</v>
      </c>
      <c r="G389" s="279">
        <v>289.9666666666667</v>
      </c>
      <c r="H389" s="279">
        <v>317.76666666666665</v>
      </c>
      <c r="I389" s="279">
        <v>323.33333333333337</v>
      </c>
      <c r="J389" s="279">
        <v>331.66666666666663</v>
      </c>
      <c r="K389" s="277">
        <v>315</v>
      </c>
      <c r="L389" s="277">
        <v>301.10000000000002</v>
      </c>
      <c r="M389" s="277">
        <v>17.361219999999999</v>
      </c>
    </row>
    <row r="390" spans="1:13">
      <c r="A390" s="268">
        <v>380</v>
      </c>
      <c r="B390" s="277" t="s">
        <v>167</v>
      </c>
      <c r="C390" s="278">
        <v>714.45</v>
      </c>
      <c r="D390" s="279">
        <v>706.19999999999993</v>
      </c>
      <c r="E390" s="279">
        <v>691.24999999999989</v>
      </c>
      <c r="F390" s="279">
        <v>668.05</v>
      </c>
      <c r="G390" s="279">
        <v>653.09999999999991</v>
      </c>
      <c r="H390" s="279">
        <v>729.39999999999986</v>
      </c>
      <c r="I390" s="279">
        <v>744.34999999999991</v>
      </c>
      <c r="J390" s="279">
        <v>767.54999999999984</v>
      </c>
      <c r="K390" s="277">
        <v>721.15</v>
      </c>
      <c r="L390" s="277">
        <v>683</v>
      </c>
      <c r="M390" s="277">
        <v>12.16229</v>
      </c>
    </row>
    <row r="391" spans="1:13">
      <c r="A391" s="268">
        <v>381</v>
      </c>
      <c r="B391" s="277" t="s">
        <v>501</v>
      </c>
      <c r="C391" s="278">
        <v>1032.95</v>
      </c>
      <c r="D391" s="279">
        <v>1035.3333333333333</v>
      </c>
      <c r="E391" s="279">
        <v>1024.6666666666665</v>
      </c>
      <c r="F391" s="279">
        <v>1016.3833333333332</v>
      </c>
      <c r="G391" s="279">
        <v>1005.7166666666665</v>
      </c>
      <c r="H391" s="279">
        <v>1043.6166666666666</v>
      </c>
      <c r="I391" s="279">
        <v>1054.2833333333331</v>
      </c>
      <c r="J391" s="279">
        <v>1062.5666666666666</v>
      </c>
      <c r="K391" s="277">
        <v>1046</v>
      </c>
      <c r="L391" s="277">
        <v>1027.05</v>
      </c>
      <c r="M391" s="277">
        <v>3.2230000000000002E-2</v>
      </c>
    </row>
    <row r="392" spans="1:13">
      <c r="A392" s="268">
        <v>382</v>
      </c>
      <c r="B392" s="277" t="s">
        <v>502</v>
      </c>
      <c r="C392" s="278">
        <v>245.2</v>
      </c>
      <c r="D392" s="279">
        <v>247.06666666666669</v>
      </c>
      <c r="E392" s="279">
        <v>240.23333333333338</v>
      </c>
      <c r="F392" s="279">
        <v>235.26666666666668</v>
      </c>
      <c r="G392" s="279">
        <v>228.43333333333337</v>
      </c>
      <c r="H392" s="279">
        <v>252.03333333333339</v>
      </c>
      <c r="I392" s="279">
        <v>258.86666666666667</v>
      </c>
      <c r="J392" s="279">
        <v>263.83333333333337</v>
      </c>
      <c r="K392" s="277">
        <v>253.9</v>
      </c>
      <c r="L392" s="277">
        <v>242.1</v>
      </c>
      <c r="M392" s="277">
        <v>7.0535899999999998</v>
      </c>
    </row>
    <row r="393" spans="1:13">
      <c r="A393" s="268">
        <v>383</v>
      </c>
      <c r="B393" s="277" t="s">
        <v>168</v>
      </c>
      <c r="C393" s="278">
        <v>181.9</v>
      </c>
      <c r="D393" s="279">
        <v>180.48333333333335</v>
      </c>
      <c r="E393" s="279">
        <v>177.6166666666667</v>
      </c>
      <c r="F393" s="279">
        <v>173.33333333333334</v>
      </c>
      <c r="G393" s="279">
        <v>170.4666666666667</v>
      </c>
      <c r="H393" s="279">
        <v>184.76666666666671</v>
      </c>
      <c r="I393" s="279">
        <v>187.63333333333338</v>
      </c>
      <c r="J393" s="279">
        <v>191.91666666666671</v>
      </c>
      <c r="K393" s="277">
        <v>183.35</v>
      </c>
      <c r="L393" s="277">
        <v>176.2</v>
      </c>
      <c r="M393" s="277">
        <v>158.01239000000001</v>
      </c>
    </row>
    <row r="394" spans="1:13">
      <c r="A394" s="268">
        <v>384</v>
      </c>
      <c r="B394" s="277" t="s">
        <v>500</v>
      </c>
      <c r="C394" s="278">
        <v>48.4</v>
      </c>
      <c r="D394" s="279">
        <v>48.516666666666659</v>
      </c>
      <c r="E394" s="279">
        <v>47.98333333333332</v>
      </c>
      <c r="F394" s="279">
        <v>47.566666666666663</v>
      </c>
      <c r="G394" s="279">
        <v>47.033333333333324</v>
      </c>
      <c r="H394" s="279">
        <v>48.933333333333316</v>
      </c>
      <c r="I394" s="279">
        <v>49.466666666666661</v>
      </c>
      <c r="J394" s="279">
        <v>49.883333333333312</v>
      </c>
      <c r="K394" s="277">
        <v>49.05</v>
      </c>
      <c r="L394" s="277">
        <v>48.1</v>
      </c>
      <c r="M394" s="277">
        <v>13.198230000000001</v>
      </c>
    </row>
    <row r="395" spans="1:13">
      <c r="A395" s="268">
        <v>385</v>
      </c>
      <c r="B395" s="277" t="s">
        <v>169</v>
      </c>
      <c r="C395" s="278">
        <v>100.3</v>
      </c>
      <c r="D395" s="279">
        <v>100.83333333333333</v>
      </c>
      <c r="E395" s="279">
        <v>99.266666666666652</v>
      </c>
      <c r="F395" s="279">
        <v>98.23333333333332</v>
      </c>
      <c r="G395" s="279">
        <v>96.666666666666643</v>
      </c>
      <c r="H395" s="279">
        <v>101.86666666666666</v>
      </c>
      <c r="I395" s="279">
        <v>103.43333333333335</v>
      </c>
      <c r="J395" s="279">
        <v>104.46666666666667</v>
      </c>
      <c r="K395" s="277">
        <v>102.4</v>
      </c>
      <c r="L395" s="277">
        <v>99.8</v>
      </c>
      <c r="M395" s="277">
        <v>60.681660000000001</v>
      </c>
    </row>
    <row r="396" spans="1:13">
      <c r="A396" s="268">
        <v>386</v>
      </c>
      <c r="B396" s="277" t="s">
        <v>503</v>
      </c>
      <c r="C396" s="278">
        <v>89.95</v>
      </c>
      <c r="D396" s="279">
        <v>90.466666666666654</v>
      </c>
      <c r="E396" s="279">
        <v>88.583333333333314</v>
      </c>
      <c r="F396" s="279">
        <v>87.216666666666654</v>
      </c>
      <c r="G396" s="279">
        <v>85.333333333333314</v>
      </c>
      <c r="H396" s="279">
        <v>91.833333333333314</v>
      </c>
      <c r="I396" s="279">
        <v>93.716666666666669</v>
      </c>
      <c r="J396" s="279">
        <v>95.083333333333314</v>
      </c>
      <c r="K396" s="277">
        <v>92.35</v>
      </c>
      <c r="L396" s="277">
        <v>89.1</v>
      </c>
      <c r="M396" s="277">
        <v>4.69407</v>
      </c>
    </row>
    <row r="397" spans="1:13">
      <c r="A397" s="268">
        <v>387</v>
      </c>
      <c r="B397" s="277" t="s">
        <v>504</v>
      </c>
      <c r="C397" s="278">
        <v>599.45000000000005</v>
      </c>
      <c r="D397" s="279">
        <v>603.98333333333335</v>
      </c>
      <c r="E397" s="279">
        <v>592.4666666666667</v>
      </c>
      <c r="F397" s="279">
        <v>585.48333333333335</v>
      </c>
      <c r="G397" s="279">
        <v>573.9666666666667</v>
      </c>
      <c r="H397" s="279">
        <v>610.9666666666667</v>
      </c>
      <c r="I397" s="279">
        <v>622.48333333333335</v>
      </c>
      <c r="J397" s="279">
        <v>629.4666666666667</v>
      </c>
      <c r="K397" s="277">
        <v>615.5</v>
      </c>
      <c r="L397" s="277">
        <v>597</v>
      </c>
      <c r="M397" s="277">
        <v>3.67022</v>
      </c>
    </row>
    <row r="398" spans="1:13">
      <c r="A398" s="268">
        <v>388</v>
      </c>
      <c r="B398" s="277" t="s">
        <v>505</v>
      </c>
      <c r="C398" s="278">
        <v>9.65</v>
      </c>
      <c r="D398" s="279">
        <v>9.7833333333333332</v>
      </c>
      <c r="E398" s="279">
        <v>9.3666666666666671</v>
      </c>
      <c r="F398" s="279">
        <v>9.0833333333333339</v>
      </c>
      <c r="G398" s="279">
        <v>8.6666666666666679</v>
      </c>
      <c r="H398" s="279">
        <v>10.066666666666666</v>
      </c>
      <c r="I398" s="279">
        <v>10.483333333333334</v>
      </c>
      <c r="J398" s="279">
        <v>10.766666666666666</v>
      </c>
      <c r="K398" s="277">
        <v>10.199999999999999</v>
      </c>
      <c r="L398" s="277">
        <v>9.5</v>
      </c>
      <c r="M398" s="277">
        <v>10.4803</v>
      </c>
    </row>
    <row r="399" spans="1:13">
      <c r="A399" s="268">
        <v>389</v>
      </c>
      <c r="B399" s="277" t="s">
        <v>170</v>
      </c>
      <c r="C399" s="278">
        <v>2177.6999999999998</v>
      </c>
      <c r="D399" s="279">
        <v>2174.1166666666668</v>
      </c>
      <c r="E399" s="279">
        <v>2154.2333333333336</v>
      </c>
      <c r="F399" s="279">
        <v>2130.7666666666669</v>
      </c>
      <c r="G399" s="279">
        <v>2110.8833333333337</v>
      </c>
      <c r="H399" s="279">
        <v>2197.5833333333335</v>
      </c>
      <c r="I399" s="279">
        <v>2217.4666666666667</v>
      </c>
      <c r="J399" s="279">
        <v>2240.9333333333334</v>
      </c>
      <c r="K399" s="277">
        <v>2194</v>
      </c>
      <c r="L399" s="277">
        <v>2150.65</v>
      </c>
      <c r="M399" s="277">
        <v>254.35617999999999</v>
      </c>
    </row>
    <row r="400" spans="1:13">
      <c r="A400" s="268">
        <v>390</v>
      </c>
      <c r="B400" s="277" t="s">
        <v>506</v>
      </c>
      <c r="C400" s="278">
        <v>29.3</v>
      </c>
      <c r="D400" s="279">
        <v>29.8</v>
      </c>
      <c r="E400" s="279">
        <v>28.6</v>
      </c>
      <c r="F400" s="279">
        <v>27.900000000000002</v>
      </c>
      <c r="G400" s="279">
        <v>26.700000000000003</v>
      </c>
      <c r="H400" s="279">
        <v>30.5</v>
      </c>
      <c r="I400" s="279">
        <v>31.699999999999996</v>
      </c>
      <c r="J400" s="279">
        <v>32.4</v>
      </c>
      <c r="K400" s="277">
        <v>31</v>
      </c>
      <c r="L400" s="277">
        <v>29.1</v>
      </c>
      <c r="M400" s="277">
        <v>31.009589999999999</v>
      </c>
    </row>
    <row r="401" spans="1:13">
      <c r="A401" s="268">
        <v>391</v>
      </c>
      <c r="B401" s="277" t="s">
        <v>519</v>
      </c>
      <c r="C401" s="278">
        <v>8.65</v>
      </c>
      <c r="D401" s="279">
        <v>8.5166666666666675</v>
      </c>
      <c r="E401" s="279">
        <v>8.3833333333333346</v>
      </c>
      <c r="F401" s="279">
        <v>8.1166666666666671</v>
      </c>
      <c r="G401" s="279">
        <v>7.9833333333333343</v>
      </c>
      <c r="H401" s="279">
        <v>8.783333333333335</v>
      </c>
      <c r="I401" s="279">
        <v>8.9166666666666679</v>
      </c>
      <c r="J401" s="279">
        <v>9.1833333333333353</v>
      </c>
      <c r="K401" s="277">
        <v>8.65</v>
      </c>
      <c r="L401" s="277">
        <v>8.25</v>
      </c>
      <c r="M401" s="277">
        <v>15.77262</v>
      </c>
    </row>
    <row r="402" spans="1:13">
      <c r="A402" s="268">
        <v>392</v>
      </c>
      <c r="B402" s="277" t="s">
        <v>508</v>
      </c>
      <c r="C402" s="278">
        <v>145.85</v>
      </c>
      <c r="D402" s="279">
        <v>145.85</v>
      </c>
      <c r="E402" s="279">
        <v>145.85</v>
      </c>
      <c r="F402" s="279">
        <v>145.85</v>
      </c>
      <c r="G402" s="279">
        <v>145.85</v>
      </c>
      <c r="H402" s="279">
        <v>145.85</v>
      </c>
      <c r="I402" s="279">
        <v>145.85</v>
      </c>
      <c r="J402" s="279">
        <v>145.85</v>
      </c>
      <c r="K402" s="277">
        <v>145.85</v>
      </c>
      <c r="L402" s="277">
        <v>145.85</v>
      </c>
      <c r="M402" s="277">
        <v>0.95928000000000002</v>
      </c>
    </row>
    <row r="403" spans="1:13">
      <c r="A403" s="268">
        <v>393</v>
      </c>
      <c r="B403" s="277" t="s">
        <v>2316</v>
      </c>
      <c r="C403" s="278">
        <v>92.65</v>
      </c>
      <c r="D403" s="279">
        <v>92.966666666666654</v>
      </c>
      <c r="E403" s="279">
        <v>90.933333333333309</v>
      </c>
      <c r="F403" s="279">
        <v>89.216666666666654</v>
      </c>
      <c r="G403" s="279">
        <v>87.183333333333309</v>
      </c>
      <c r="H403" s="279">
        <v>94.683333333333309</v>
      </c>
      <c r="I403" s="279">
        <v>96.71666666666664</v>
      </c>
      <c r="J403" s="279">
        <v>98.433333333333309</v>
      </c>
      <c r="K403" s="277">
        <v>95</v>
      </c>
      <c r="L403" s="277">
        <v>91.25</v>
      </c>
      <c r="M403" s="277">
        <v>3.70608</v>
      </c>
    </row>
    <row r="404" spans="1:13">
      <c r="A404" s="268">
        <v>394</v>
      </c>
      <c r="B404" s="277" t="s">
        <v>495</v>
      </c>
      <c r="C404" s="278">
        <v>241.75</v>
      </c>
      <c r="D404" s="279">
        <v>242.35</v>
      </c>
      <c r="E404" s="279">
        <v>240.1</v>
      </c>
      <c r="F404" s="279">
        <v>238.45</v>
      </c>
      <c r="G404" s="279">
        <v>236.2</v>
      </c>
      <c r="H404" s="279">
        <v>244</v>
      </c>
      <c r="I404" s="279">
        <v>246.25</v>
      </c>
      <c r="J404" s="279">
        <v>247.9</v>
      </c>
      <c r="K404" s="277">
        <v>244.6</v>
      </c>
      <c r="L404" s="277">
        <v>240.7</v>
      </c>
      <c r="M404" s="277">
        <v>3.5723400000000001</v>
      </c>
    </row>
    <row r="405" spans="1:13">
      <c r="A405" s="268">
        <v>395</v>
      </c>
      <c r="B405" s="277" t="s">
        <v>507</v>
      </c>
      <c r="C405" s="278">
        <v>3.4</v>
      </c>
      <c r="D405" s="279">
        <v>3.4499999999999997</v>
      </c>
      <c r="E405" s="279">
        <v>3.3499999999999996</v>
      </c>
      <c r="F405" s="279">
        <v>3.3</v>
      </c>
      <c r="G405" s="279">
        <v>3.1999999999999997</v>
      </c>
      <c r="H405" s="279">
        <v>3.4999999999999996</v>
      </c>
      <c r="I405" s="279">
        <v>3.6</v>
      </c>
      <c r="J405" s="279">
        <v>3.6499999999999995</v>
      </c>
      <c r="K405" s="277">
        <v>3.55</v>
      </c>
      <c r="L405" s="277">
        <v>3.4</v>
      </c>
      <c r="M405" s="277">
        <v>205.94049000000001</v>
      </c>
    </row>
    <row r="406" spans="1:13">
      <c r="A406" s="268">
        <v>396</v>
      </c>
      <c r="B406" s="277" t="s">
        <v>497</v>
      </c>
      <c r="C406" s="278">
        <v>19.05</v>
      </c>
      <c r="D406" s="279">
        <v>19.133333333333336</v>
      </c>
      <c r="E406" s="279">
        <v>18.866666666666674</v>
      </c>
      <c r="F406" s="279">
        <v>18.683333333333337</v>
      </c>
      <c r="G406" s="279">
        <v>18.416666666666675</v>
      </c>
      <c r="H406" s="279">
        <v>19.316666666666674</v>
      </c>
      <c r="I406" s="279">
        <v>19.583333333333332</v>
      </c>
      <c r="J406" s="279">
        <v>19.766666666666673</v>
      </c>
      <c r="K406" s="277">
        <v>19.399999999999999</v>
      </c>
      <c r="L406" s="277">
        <v>18.95</v>
      </c>
      <c r="M406" s="277">
        <v>38.636400000000002</v>
      </c>
    </row>
    <row r="407" spans="1:13">
      <c r="A407" s="268">
        <v>397</v>
      </c>
      <c r="B407" s="277" t="s">
        <v>512</v>
      </c>
      <c r="C407" s="278">
        <v>45.8</v>
      </c>
      <c r="D407" s="279">
        <v>46.333333333333336</v>
      </c>
      <c r="E407" s="279">
        <v>44.966666666666669</v>
      </c>
      <c r="F407" s="279">
        <v>44.133333333333333</v>
      </c>
      <c r="G407" s="279">
        <v>42.766666666666666</v>
      </c>
      <c r="H407" s="279">
        <v>47.166666666666671</v>
      </c>
      <c r="I407" s="279">
        <v>48.533333333333331</v>
      </c>
      <c r="J407" s="279">
        <v>49.366666666666674</v>
      </c>
      <c r="K407" s="277">
        <v>47.7</v>
      </c>
      <c r="L407" s="277">
        <v>45.5</v>
      </c>
      <c r="M407" s="277">
        <v>3.94198</v>
      </c>
    </row>
    <row r="408" spans="1:13">
      <c r="A408" s="268">
        <v>398</v>
      </c>
      <c r="B408" s="277" t="s">
        <v>171</v>
      </c>
      <c r="C408" s="278">
        <v>35.549999999999997</v>
      </c>
      <c r="D408" s="279">
        <v>35.116666666666667</v>
      </c>
      <c r="E408" s="279">
        <v>34.533333333333331</v>
      </c>
      <c r="F408" s="279">
        <v>33.516666666666666</v>
      </c>
      <c r="G408" s="279">
        <v>32.93333333333333</v>
      </c>
      <c r="H408" s="279">
        <v>36.133333333333333</v>
      </c>
      <c r="I408" s="279">
        <v>36.716666666666661</v>
      </c>
      <c r="J408" s="279">
        <v>37.733333333333334</v>
      </c>
      <c r="K408" s="277">
        <v>35.700000000000003</v>
      </c>
      <c r="L408" s="277">
        <v>34.1</v>
      </c>
      <c r="M408" s="277">
        <v>297.52951999999999</v>
      </c>
    </row>
    <row r="409" spans="1:13">
      <c r="A409" s="268">
        <v>399</v>
      </c>
      <c r="B409" s="277" t="s">
        <v>513</v>
      </c>
      <c r="C409" s="278">
        <v>7580.9</v>
      </c>
      <c r="D409" s="279">
        <v>7632.9666666666672</v>
      </c>
      <c r="E409" s="279">
        <v>7517.9333333333343</v>
      </c>
      <c r="F409" s="279">
        <v>7454.9666666666672</v>
      </c>
      <c r="G409" s="279">
        <v>7339.9333333333343</v>
      </c>
      <c r="H409" s="279">
        <v>7695.9333333333343</v>
      </c>
      <c r="I409" s="279">
        <v>7810.9666666666672</v>
      </c>
      <c r="J409" s="279">
        <v>7873.9333333333343</v>
      </c>
      <c r="K409" s="277">
        <v>7748</v>
      </c>
      <c r="L409" s="277">
        <v>7570</v>
      </c>
      <c r="M409" s="277">
        <v>0.12659999999999999</v>
      </c>
    </row>
    <row r="410" spans="1:13">
      <c r="A410" s="268">
        <v>400</v>
      </c>
      <c r="B410" s="277" t="s">
        <v>280</v>
      </c>
      <c r="C410" s="278">
        <v>883.35</v>
      </c>
      <c r="D410" s="279">
        <v>878.5333333333333</v>
      </c>
      <c r="E410" s="279">
        <v>868.16666666666663</v>
      </c>
      <c r="F410" s="279">
        <v>852.98333333333335</v>
      </c>
      <c r="G410" s="279">
        <v>842.61666666666667</v>
      </c>
      <c r="H410" s="279">
        <v>893.71666666666658</v>
      </c>
      <c r="I410" s="279">
        <v>904.08333333333337</v>
      </c>
      <c r="J410" s="279">
        <v>919.26666666666654</v>
      </c>
      <c r="K410" s="277">
        <v>888.9</v>
      </c>
      <c r="L410" s="277">
        <v>863.35</v>
      </c>
      <c r="M410" s="277">
        <v>10.055429999999999</v>
      </c>
    </row>
    <row r="411" spans="1:13">
      <c r="A411" s="268">
        <v>401</v>
      </c>
      <c r="B411" s="277" t="s">
        <v>172</v>
      </c>
      <c r="C411" s="278">
        <v>189.45</v>
      </c>
      <c r="D411" s="279">
        <v>188.56666666666669</v>
      </c>
      <c r="E411" s="279">
        <v>186.63333333333338</v>
      </c>
      <c r="F411" s="279">
        <v>183.81666666666669</v>
      </c>
      <c r="G411" s="279">
        <v>181.88333333333338</v>
      </c>
      <c r="H411" s="279">
        <v>191.38333333333338</v>
      </c>
      <c r="I411" s="279">
        <v>193.31666666666672</v>
      </c>
      <c r="J411" s="279">
        <v>196.13333333333338</v>
      </c>
      <c r="K411" s="277">
        <v>190.5</v>
      </c>
      <c r="L411" s="277">
        <v>185.75</v>
      </c>
      <c r="M411" s="277">
        <v>514.90418</v>
      </c>
    </row>
    <row r="412" spans="1:13">
      <c r="A412" s="268">
        <v>402</v>
      </c>
      <c r="B412" s="277" t="s">
        <v>514</v>
      </c>
      <c r="C412" s="278">
        <v>3680.55</v>
      </c>
      <c r="D412" s="279">
        <v>3635.7000000000003</v>
      </c>
      <c r="E412" s="279">
        <v>3546.4000000000005</v>
      </c>
      <c r="F412" s="279">
        <v>3412.2500000000005</v>
      </c>
      <c r="G412" s="279">
        <v>3322.9500000000007</v>
      </c>
      <c r="H412" s="279">
        <v>3769.8500000000004</v>
      </c>
      <c r="I412" s="279">
        <v>3859.1500000000005</v>
      </c>
      <c r="J412" s="279">
        <v>3993.3</v>
      </c>
      <c r="K412" s="277">
        <v>3725</v>
      </c>
      <c r="L412" s="277">
        <v>3501.55</v>
      </c>
      <c r="M412" s="277">
        <v>2.3689999999999999E-2</v>
      </c>
    </row>
    <row r="413" spans="1:13">
      <c r="A413" s="268">
        <v>403</v>
      </c>
      <c r="B413" s="277" t="s">
        <v>516</v>
      </c>
      <c r="C413" s="278">
        <v>1434.2</v>
      </c>
      <c r="D413" s="279">
        <v>1427.0666666666668</v>
      </c>
      <c r="E413" s="279">
        <v>1412.2333333333336</v>
      </c>
      <c r="F413" s="279">
        <v>1390.2666666666667</v>
      </c>
      <c r="G413" s="279">
        <v>1375.4333333333334</v>
      </c>
      <c r="H413" s="279">
        <v>1449.0333333333338</v>
      </c>
      <c r="I413" s="279">
        <v>1463.8666666666672</v>
      </c>
      <c r="J413" s="279">
        <v>1485.8333333333339</v>
      </c>
      <c r="K413" s="277">
        <v>1441.9</v>
      </c>
      <c r="L413" s="277">
        <v>1405.1</v>
      </c>
      <c r="M413" s="277">
        <v>0.35580000000000001</v>
      </c>
    </row>
    <row r="414" spans="1:13">
      <c r="A414" s="268">
        <v>404</v>
      </c>
      <c r="B414" s="277" t="s">
        <v>517</v>
      </c>
      <c r="C414" s="278">
        <v>496.9</v>
      </c>
      <c r="D414" s="279">
        <v>496.8</v>
      </c>
      <c r="E414" s="279">
        <v>486.6</v>
      </c>
      <c r="F414" s="279">
        <v>476.3</v>
      </c>
      <c r="G414" s="279">
        <v>466.1</v>
      </c>
      <c r="H414" s="279">
        <v>507.1</v>
      </c>
      <c r="I414" s="279">
        <v>517.29999999999995</v>
      </c>
      <c r="J414" s="279">
        <v>527.6</v>
      </c>
      <c r="K414" s="277">
        <v>507</v>
      </c>
      <c r="L414" s="277">
        <v>486.5</v>
      </c>
      <c r="M414" s="277">
        <v>0.73438000000000003</v>
      </c>
    </row>
    <row r="415" spans="1:13">
      <c r="A415" s="268">
        <v>405</v>
      </c>
      <c r="B415" s="277" t="s">
        <v>509</v>
      </c>
      <c r="C415" s="278">
        <v>74.150000000000006</v>
      </c>
      <c r="D415" s="279">
        <v>73.933333333333337</v>
      </c>
      <c r="E415" s="279">
        <v>72.466666666666669</v>
      </c>
      <c r="F415" s="279">
        <v>70.783333333333331</v>
      </c>
      <c r="G415" s="279">
        <v>69.316666666666663</v>
      </c>
      <c r="H415" s="279">
        <v>75.616666666666674</v>
      </c>
      <c r="I415" s="279">
        <v>77.083333333333343</v>
      </c>
      <c r="J415" s="279">
        <v>78.76666666666668</v>
      </c>
      <c r="K415" s="277">
        <v>75.400000000000006</v>
      </c>
      <c r="L415" s="277">
        <v>72.25</v>
      </c>
      <c r="M415" s="277">
        <v>6.5683299999999996</v>
      </c>
    </row>
    <row r="416" spans="1:13">
      <c r="A416" s="268">
        <v>406</v>
      </c>
      <c r="B416" s="277" t="s">
        <v>518</v>
      </c>
      <c r="C416" s="278">
        <v>151.75</v>
      </c>
      <c r="D416" s="279">
        <v>153.18333333333334</v>
      </c>
      <c r="E416" s="279">
        <v>149.51666666666668</v>
      </c>
      <c r="F416" s="279">
        <v>147.28333333333333</v>
      </c>
      <c r="G416" s="279">
        <v>143.61666666666667</v>
      </c>
      <c r="H416" s="279">
        <v>155.41666666666669</v>
      </c>
      <c r="I416" s="279">
        <v>159.08333333333331</v>
      </c>
      <c r="J416" s="279">
        <v>161.31666666666669</v>
      </c>
      <c r="K416" s="277">
        <v>156.85</v>
      </c>
      <c r="L416" s="277">
        <v>150.94999999999999</v>
      </c>
      <c r="M416" s="277">
        <v>0.45959</v>
      </c>
    </row>
    <row r="417" spans="1:13">
      <c r="A417" s="268">
        <v>407</v>
      </c>
      <c r="B417" s="277" t="s">
        <v>173</v>
      </c>
      <c r="C417" s="278">
        <v>21915.75</v>
      </c>
      <c r="D417" s="279">
        <v>21681.916666666668</v>
      </c>
      <c r="E417" s="279">
        <v>21343.833333333336</v>
      </c>
      <c r="F417" s="279">
        <v>20771.916666666668</v>
      </c>
      <c r="G417" s="279">
        <v>20433.833333333336</v>
      </c>
      <c r="H417" s="279">
        <v>22253.833333333336</v>
      </c>
      <c r="I417" s="279">
        <v>22591.916666666672</v>
      </c>
      <c r="J417" s="279">
        <v>23163.833333333336</v>
      </c>
      <c r="K417" s="277">
        <v>22020</v>
      </c>
      <c r="L417" s="277">
        <v>21110</v>
      </c>
      <c r="M417" s="277">
        <v>0.96901999999999999</v>
      </c>
    </row>
    <row r="418" spans="1:13">
      <c r="A418" s="268">
        <v>408</v>
      </c>
      <c r="B418" s="277" t="s">
        <v>520</v>
      </c>
      <c r="C418" s="278">
        <v>669.65</v>
      </c>
      <c r="D418" s="279">
        <v>674.38333333333333</v>
      </c>
      <c r="E418" s="279">
        <v>660.36666666666667</v>
      </c>
      <c r="F418" s="279">
        <v>651.08333333333337</v>
      </c>
      <c r="G418" s="279">
        <v>637.06666666666672</v>
      </c>
      <c r="H418" s="279">
        <v>683.66666666666663</v>
      </c>
      <c r="I418" s="279">
        <v>697.68333333333328</v>
      </c>
      <c r="J418" s="279">
        <v>706.96666666666658</v>
      </c>
      <c r="K418" s="277">
        <v>688.4</v>
      </c>
      <c r="L418" s="277">
        <v>665.1</v>
      </c>
      <c r="M418" s="277">
        <v>0.23857</v>
      </c>
    </row>
    <row r="419" spans="1:13">
      <c r="A419" s="268">
        <v>409</v>
      </c>
      <c r="B419" s="277" t="s">
        <v>174</v>
      </c>
      <c r="C419" s="278">
        <v>1142.8499999999999</v>
      </c>
      <c r="D419" s="279">
        <v>1137.5166666666667</v>
      </c>
      <c r="E419" s="279">
        <v>1128.1333333333332</v>
      </c>
      <c r="F419" s="279">
        <v>1113.4166666666665</v>
      </c>
      <c r="G419" s="279">
        <v>1104.0333333333331</v>
      </c>
      <c r="H419" s="279">
        <v>1152.2333333333333</v>
      </c>
      <c r="I419" s="279">
        <v>1161.616666666667</v>
      </c>
      <c r="J419" s="279">
        <v>1176.3333333333335</v>
      </c>
      <c r="K419" s="277">
        <v>1146.9000000000001</v>
      </c>
      <c r="L419" s="277">
        <v>1122.8</v>
      </c>
      <c r="M419" s="277">
        <v>3.9375399999999998</v>
      </c>
    </row>
    <row r="420" spans="1:13">
      <c r="A420" s="268">
        <v>410</v>
      </c>
      <c r="B420" s="277" t="s">
        <v>515</v>
      </c>
      <c r="C420" s="278">
        <v>354.05</v>
      </c>
      <c r="D420" s="279">
        <v>360.68333333333334</v>
      </c>
      <c r="E420" s="279">
        <v>342.36666666666667</v>
      </c>
      <c r="F420" s="279">
        <v>330.68333333333334</v>
      </c>
      <c r="G420" s="279">
        <v>312.36666666666667</v>
      </c>
      <c r="H420" s="279">
        <v>372.36666666666667</v>
      </c>
      <c r="I420" s="279">
        <v>390.68333333333339</v>
      </c>
      <c r="J420" s="279">
        <v>402.36666666666667</v>
      </c>
      <c r="K420" s="277">
        <v>379</v>
      </c>
      <c r="L420" s="277">
        <v>349</v>
      </c>
      <c r="M420" s="277">
        <v>2.9687600000000001</v>
      </c>
    </row>
    <row r="421" spans="1:13">
      <c r="A421" s="268">
        <v>411</v>
      </c>
      <c r="B421" s="277" t="s">
        <v>510</v>
      </c>
      <c r="C421" s="278">
        <v>22.05</v>
      </c>
      <c r="D421" s="279">
        <v>22.083333333333332</v>
      </c>
      <c r="E421" s="279">
        <v>21.966666666666665</v>
      </c>
      <c r="F421" s="279">
        <v>21.883333333333333</v>
      </c>
      <c r="G421" s="279">
        <v>21.766666666666666</v>
      </c>
      <c r="H421" s="279">
        <v>22.166666666666664</v>
      </c>
      <c r="I421" s="279">
        <v>22.283333333333331</v>
      </c>
      <c r="J421" s="279">
        <v>22.366666666666664</v>
      </c>
      <c r="K421" s="277">
        <v>22.2</v>
      </c>
      <c r="L421" s="277">
        <v>22</v>
      </c>
      <c r="M421" s="277">
        <v>4.0440300000000002</v>
      </c>
    </row>
    <row r="422" spans="1:13">
      <c r="A422" s="268">
        <v>412</v>
      </c>
      <c r="B422" s="277" t="s">
        <v>511</v>
      </c>
      <c r="C422" s="278">
        <v>1494.35</v>
      </c>
      <c r="D422" s="279">
        <v>1507.1166666666668</v>
      </c>
      <c r="E422" s="279">
        <v>1474.2333333333336</v>
      </c>
      <c r="F422" s="279">
        <v>1454.1166666666668</v>
      </c>
      <c r="G422" s="279">
        <v>1421.2333333333336</v>
      </c>
      <c r="H422" s="279">
        <v>1527.2333333333336</v>
      </c>
      <c r="I422" s="279">
        <v>1560.1166666666668</v>
      </c>
      <c r="J422" s="279">
        <v>1580.2333333333336</v>
      </c>
      <c r="K422" s="277">
        <v>1540</v>
      </c>
      <c r="L422" s="277">
        <v>1487</v>
      </c>
      <c r="M422" s="277">
        <v>1.01759</v>
      </c>
    </row>
    <row r="423" spans="1:13">
      <c r="A423" s="268">
        <v>413</v>
      </c>
      <c r="B423" s="277" t="s">
        <v>521</v>
      </c>
      <c r="C423" s="278">
        <v>229.05</v>
      </c>
      <c r="D423" s="279">
        <v>229.15</v>
      </c>
      <c r="E423" s="279">
        <v>226.4</v>
      </c>
      <c r="F423" s="279">
        <v>223.75</v>
      </c>
      <c r="G423" s="279">
        <v>221</v>
      </c>
      <c r="H423" s="279">
        <v>231.8</v>
      </c>
      <c r="I423" s="279">
        <v>234.55</v>
      </c>
      <c r="J423" s="279">
        <v>237.20000000000002</v>
      </c>
      <c r="K423" s="277">
        <v>231.9</v>
      </c>
      <c r="L423" s="277">
        <v>226.5</v>
      </c>
      <c r="M423" s="277">
        <v>1.1513199999999999</v>
      </c>
    </row>
    <row r="424" spans="1:13">
      <c r="A424" s="268">
        <v>414</v>
      </c>
      <c r="B424" s="277" t="s">
        <v>522</v>
      </c>
      <c r="C424" s="278">
        <v>1005.05</v>
      </c>
      <c r="D424" s="279">
        <v>1006.5166666666668</v>
      </c>
      <c r="E424" s="279">
        <v>993.03333333333353</v>
      </c>
      <c r="F424" s="279">
        <v>981.01666666666677</v>
      </c>
      <c r="G424" s="279">
        <v>967.53333333333353</v>
      </c>
      <c r="H424" s="279">
        <v>1018.5333333333335</v>
      </c>
      <c r="I424" s="279">
        <v>1032.0166666666669</v>
      </c>
      <c r="J424" s="279">
        <v>1044.0333333333335</v>
      </c>
      <c r="K424" s="277">
        <v>1020</v>
      </c>
      <c r="L424" s="277">
        <v>994.5</v>
      </c>
      <c r="M424" s="277">
        <v>0.15584000000000001</v>
      </c>
    </row>
    <row r="425" spans="1:13">
      <c r="A425" s="268">
        <v>415</v>
      </c>
      <c r="B425" s="277" t="s">
        <v>523</v>
      </c>
      <c r="C425" s="278">
        <v>248.5</v>
      </c>
      <c r="D425" s="279">
        <v>246.5</v>
      </c>
      <c r="E425" s="279">
        <v>243</v>
      </c>
      <c r="F425" s="279">
        <v>237.5</v>
      </c>
      <c r="G425" s="279">
        <v>234</v>
      </c>
      <c r="H425" s="279">
        <v>252</v>
      </c>
      <c r="I425" s="279">
        <v>255.5</v>
      </c>
      <c r="J425" s="279">
        <v>261</v>
      </c>
      <c r="K425" s="277">
        <v>250</v>
      </c>
      <c r="L425" s="277">
        <v>241</v>
      </c>
      <c r="M425" s="277">
        <v>6.3295300000000001</v>
      </c>
    </row>
    <row r="426" spans="1:13">
      <c r="A426" s="268">
        <v>416</v>
      </c>
      <c r="B426" s="277" t="s">
        <v>524</v>
      </c>
      <c r="C426" s="278">
        <v>6.85</v>
      </c>
      <c r="D426" s="279">
        <v>6.8833333333333329</v>
      </c>
      <c r="E426" s="279">
        <v>6.7666666666666657</v>
      </c>
      <c r="F426" s="279">
        <v>6.6833333333333327</v>
      </c>
      <c r="G426" s="279">
        <v>6.5666666666666655</v>
      </c>
      <c r="H426" s="279">
        <v>6.9666666666666659</v>
      </c>
      <c r="I426" s="279">
        <v>7.083333333333333</v>
      </c>
      <c r="J426" s="279">
        <v>7.1666666666666661</v>
      </c>
      <c r="K426" s="277">
        <v>7</v>
      </c>
      <c r="L426" s="277">
        <v>6.8</v>
      </c>
      <c r="M426" s="277">
        <v>100.25062</v>
      </c>
    </row>
    <row r="427" spans="1:13">
      <c r="A427" s="268">
        <v>417</v>
      </c>
      <c r="B427" s="277" t="s">
        <v>2517</v>
      </c>
      <c r="C427" s="278">
        <v>616.29999999999995</v>
      </c>
      <c r="D427" s="279">
        <v>617.73333333333323</v>
      </c>
      <c r="E427" s="279">
        <v>608.56666666666649</v>
      </c>
      <c r="F427" s="279">
        <v>600.83333333333326</v>
      </c>
      <c r="G427" s="279">
        <v>591.66666666666652</v>
      </c>
      <c r="H427" s="279">
        <v>625.46666666666647</v>
      </c>
      <c r="I427" s="279">
        <v>634.63333333333321</v>
      </c>
      <c r="J427" s="279">
        <v>642.36666666666645</v>
      </c>
      <c r="K427" s="277">
        <v>626.9</v>
      </c>
      <c r="L427" s="277">
        <v>610</v>
      </c>
      <c r="M427" s="277">
        <v>9.7699999999999995E-2</v>
      </c>
    </row>
    <row r="428" spans="1:13">
      <c r="A428" s="268">
        <v>418</v>
      </c>
      <c r="B428" s="277" t="s">
        <v>527</v>
      </c>
      <c r="C428" s="278">
        <v>169</v>
      </c>
      <c r="D428" s="279">
        <v>170.28333333333333</v>
      </c>
      <c r="E428" s="279">
        <v>166.81666666666666</v>
      </c>
      <c r="F428" s="279">
        <v>164.63333333333333</v>
      </c>
      <c r="G428" s="279">
        <v>161.16666666666666</v>
      </c>
      <c r="H428" s="279">
        <v>172.46666666666667</v>
      </c>
      <c r="I428" s="279">
        <v>175.93333333333331</v>
      </c>
      <c r="J428" s="279">
        <v>178.11666666666667</v>
      </c>
      <c r="K428" s="277">
        <v>173.75</v>
      </c>
      <c r="L428" s="277">
        <v>168.1</v>
      </c>
      <c r="M428" s="277">
        <v>6.1426800000000004</v>
      </c>
    </row>
    <row r="429" spans="1:13">
      <c r="A429" s="268">
        <v>419</v>
      </c>
      <c r="B429" s="277" t="s">
        <v>2526</v>
      </c>
      <c r="C429" s="278">
        <v>47.95</v>
      </c>
      <c r="D429" s="279">
        <v>48.066666666666663</v>
      </c>
      <c r="E429" s="279">
        <v>47.433333333333323</v>
      </c>
      <c r="F429" s="279">
        <v>46.916666666666657</v>
      </c>
      <c r="G429" s="279">
        <v>46.283333333333317</v>
      </c>
      <c r="H429" s="279">
        <v>48.583333333333329</v>
      </c>
      <c r="I429" s="279">
        <v>49.216666666666669</v>
      </c>
      <c r="J429" s="279">
        <v>49.733333333333334</v>
      </c>
      <c r="K429" s="277">
        <v>48.7</v>
      </c>
      <c r="L429" s="277">
        <v>47.55</v>
      </c>
      <c r="M429" s="277">
        <v>11.714130000000001</v>
      </c>
    </row>
    <row r="430" spans="1:13">
      <c r="A430" s="268">
        <v>420</v>
      </c>
      <c r="B430" s="277" t="s">
        <v>175</v>
      </c>
      <c r="C430" s="278">
        <v>3770.9</v>
      </c>
      <c r="D430" s="279">
        <v>3780.35</v>
      </c>
      <c r="E430" s="279">
        <v>3750.7</v>
      </c>
      <c r="F430" s="279">
        <v>3730.5</v>
      </c>
      <c r="G430" s="279">
        <v>3700.85</v>
      </c>
      <c r="H430" s="279">
        <v>3800.5499999999997</v>
      </c>
      <c r="I430" s="279">
        <v>3830.2000000000003</v>
      </c>
      <c r="J430" s="279">
        <v>3850.3999999999996</v>
      </c>
      <c r="K430" s="277">
        <v>3810</v>
      </c>
      <c r="L430" s="277">
        <v>3760.15</v>
      </c>
      <c r="M430" s="277">
        <v>0.83782999999999996</v>
      </c>
    </row>
    <row r="431" spans="1:13">
      <c r="A431" s="268">
        <v>421</v>
      </c>
      <c r="B431" s="277" t="s">
        <v>176</v>
      </c>
      <c r="C431" s="278">
        <v>695.3</v>
      </c>
      <c r="D431" s="279">
        <v>688.20000000000016</v>
      </c>
      <c r="E431" s="279">
        <v>677.8000000000003</v>
      </c>
      <c r="F431" s="279">
        <v>660.30000000000018</v>
      </c>
      <c r="G431" s="279">
        <v>649.90000000000032</v>
      </c>
      <c r="H431" s="279">
        <v>705.70000000000027</v>
      </c>
      <c r="I431" s="279">
        <v>716.10000000000014</v>
      </c>
      <c r="J431" s="279">
        <v>733.60000000000025</v>
      </c>
      <c r="K431" s="277">
        <v>698.6</v>
      </c>
      <c r="L431" s="277">
        <v>670.7</v>
      </c>
      <c r="M431" s="277">
        <v>34.62594</v>
      </c>
    </row>
    <row r="432" spans="1:13">
      <c r="A432" s="268">
        <v>422</v>
      </c>
      <c r="B432" s="277" t="s">
        <v>177</v>
      </c>
      <c r="C432" s="286">
        <v>412.55</v>
      </c>
      <c r="D432" s="287">
        <v>412.55</v>
      </c>
      <c r="E432" s="287">
        <v>408.1</v>
      </c>
      <c r="F432" s="287">
        <v>403.65000000000003</v>
      </c>
      <c r="G432" s="287">
        <v>399.20000000000005</v>
      </c>
      <c r="H432" s="287">
        <v>417</v>
      </c>
      <c r="I432" s="287">
        <v>421.44999999999993</v>
      </c>
      <c r="J432" s="287">
        <v>425.9</v>
      </c>
      <c r="K432" s="288">
        <v>417</v>
      </c>
      <c r="L432" s="288">
        <v>408.1</v>
      </c>
      <c r="M432" s="288">
        <v>4.9181400000000002</v>
      </c>
    </row>
    <row r="433" spans="1:13">
      <c r="A433" s="268">
        <v>423</v>
      </c>
      <c r="B433" s="277" t="s">
        <v>525</v>
      </c>
      <c r="C433" s="277">
        <v>84.55</v>
      </c>
      <c r="D433" s="279">
        <v>84.600000000000009</v>
      </c>
      <c r="E433" s="279">
        <v>83.250000000000014</v>
      </c>
      <c r="F433" s="279">
        <v>81.95</v>
      </c>
      <c r="G433" s="279">
        <v>80.600000000000009</v>
      </c>
      <c r="H433" s="279">
        <v>85.90000000000002</v>
      </c>
      <c r="I433" s="279">
        <v>87.250000000000014</v>
      </c>
      <c r="J433" s="279">
        <v>88.550000000000026</v>
      </c>
      <c r="K433" s="277">
        <v>85.95</v>
      </c>
      <c r="L433" s="277">
        <v>83.3</v>
      </c>
      <c r="M433" s="277">
        <v>0.41637999999999997</v>
      </c>
    </row>
    <row r="434" spans="1:13">
      <c r="A434" s="268">
        <v>424</v>
      </c>
      <c r="B434" s="277" t="s">
        <v>281</v>
      </c>
      <c r="C434" s="277">
        <v>129.25</v>
      </c>
      <c r="D434" s="279">
        <v>129.66666666666666</v>
      </c>
      <c r="E434" s="279">
        <v>126.13333333333333</v>
      </c>
      <c r="F434" s="279">
        <v>123.01666666666667</v>
      </c>
      <c r="G434" s="279">
        <v>119.48333333333333</v>
      </c>
      <c r="H434" s="279">
        <v>132.7833333333333</v>
      </c>
      <c r="I434" s="279">
        <v>136.31666666666666</v>
      </c>
      <c r="J434" s="279">
        <v>139.43333333333331</v>
      </c>
      <c r="K434" s="277">
        <v>133.19999999999999</v>
      </c>
      <c r="L434" s="277">
        <v>126.55</v>
      </c>
      <c r="M434" s="277">
        <v>15.02835</v>
      </c>
    </row>
    <row r="435" spans="1:13">
      <c r="A435" s="268">
        <v>425</v>
      </c>
      <c r="B435" s="277" t="s">
        <v>526</v>
      </c>
      <c r="C435" s="277">
        <v>385.2</v>
      </c>
      <c r="D435" s="279">
        <v>387.2166666666667</v>
      </c>
      <c r="E435" s="279">
        <v>382.08333333333337</v>
      </c>
      <c r="F435" s="279">
        <v>378.9666666666667</v>
      </c>
      <c r="G435" s="279">
        <v>373.83333333333337</v>
      </c>
      <c r="H435" s="279">
        <v>390.33333333333337</v>
      </c>
      <c r="I435" s="279">
        <v>395.4666666666667</v>
      </c>
      <c r="J435" s="279">
        <v>398.58333333333337</v>
      </c>
      <c r="K435" s="277">
        <v>392.35</v>
      </c>
      <c r="L435" s="277">
        <v>384.1</v>
      </c>
      <c r="M435" s="277">
        <v>0.76595999999999997</v>
      </c>
    </row>
    <row r="436" spans="1:13">
      <c r="A436" s="268">
        <v>426</v>
      </c>
      <c r="B436" s="277" t="s">
        <v>528</v>
      </c>
      <c r="C436" s="277">
        <v>1585.6</v>
      </c>
      <c r="D436" s="279">
        <v>1580.2</v>
      </c>
      <c r="E436" s="279">
        <v>1565.4</v>
      </c>
      <c r="F436" s="279">
        <v>1545.2</v>
      </c>
      <c r="G436" s="279">
        <v>1530.4</v>
      </c>
      <c r="H436" s="279">
        <v>1600.4</v>
      </c>
      <c r="I436" s="279">
        <v>1615.1999999999998</v>
      </c>
      <c r="J436" s="279">
        <v>1635.4</v>
      </c>
      <c r="K436" s="277">
        <v>1595</v>
      </c>
      <c r="L436" s="277">
        <v>1560</v>
      </c>
      <c r="M436" s="277">
        <v>1.1650000000000001E-2</v>
      </c>
    </row>
    <row r="437" spans="1:13">
      <c r="A437" s="268">
        <v>427</v>
      </c>
      <c r="B437" s="277" t="s">
        <v>529</v>
      </c>
      <c r="C437" s="277">
        <v>1250.25</v>
      </c>
      <c r="D437" s="279">
        <v>1249.1333333333332</v>
      </c>
      <c r="E437" s="279">
        <v>1238.8166666666664</v>
      </c>
      <c r="F437" s="279">
        <v>1227.3833333333332</v>
      </c>
      <c r="G437" s="279">
        <v>1217.0666666666664</v>
      </c>
      <c r="H437" s="279">
        <v>1260.5666666666664</v>
      </c>
      <c r="I437" s="279">
        <v>1270.883333333333</v>
      </c>
      <c r="J437" s="279">
        <v>1282.3166666666664</v>
      </c>
      <c r="K437" s="277">
        <v>1259.45</v>
      </c>
      <c r="L437" s="277">
        <v>1237.7</v>
      </c>
      <c r="M437" s="277">
        <v>0.80089999999999995</v>
      </c>
    </row>
    <row r="438" spans="1:13">
      <c r="A438" s="268">
        <v>428</v>
      </c>
      <c r="B438" s="277" t="s">
        <v>530</v>
      </c>
      <c r="C438" s="277">
        <v>404.55</v>
      </c>
      <c r="D438" s="279">
        <v>404.06666666666666</v>
      </c>
      <c r="E438" s="279">
        <v>400.48333333333335</v>
      </c>
      <c r="F438" s="279">
        <v>396.41666666666669</v>
      </c>
      <c r="G438" s="279">
        <v>392.83333333333337</v>
      </c>
      <c r="H438" s="279">
        <v>408.13333333333333</v>
      </c>
      <c r="I438" s="279">
        <v>411.7166666666667</v>
      </c>
      <c r="J438" s="279">
        <v>415.7833333333333</v>
      </c>
      <c r="K438" s="277">
        <v>407.65</v>
      </c>
      <c r="L438" s="277">
        <v>400</v>
      </c>
      <c r="M438" s="277">
        <v>0.70786000000000004</v>
      </c>
    </row>
    <row r="439" spans="1:13">
      <c r="A439" s="268">
        <v>429</v>
      </c>
      <c r="B439" s="277" t="s">
        <v>178</v>
      </c>
      <c r="C439" s="277">
        <v>482.6</v>
      </c>
      <c r="D439" s="279">
        <v>479.86666666666662</v>
      </c>
      <c r="E439" s="279">
        <v>475.98333333333323</v>
      </c>
      <c r="F439" s="279">
        <v>469.36666666666662</v>
      </c>
      <c r="G439" s="279">
        <v>465.48333333333323</v>
      </c>
      <c r="H439" s="279">
        <v>486.48333333333323</v>
      </c>
      <c r="I439" s="279">
        <v>490.36666666666656</v>
      </c>
      <c r="J439" s="279">
        <v>496.98333333333323</v>
      </c>
      <c r="K439" s="277">
        <v>483.75</v>
      </c>
      <c r="L439" s="277">
        <v>473.25</v>
      </c>
      <c r="M439" s="277">
        <v>59.173099999999998</v>
      </c>
    </row>
    <row r="440" spans="1:13">
      <c r="A440" s="268">
        <v>430</v>
      </c>
      <c r="B440" s="277" t="s">
        <v>531</v>
      </c>
      <c r="C440" s="277">
        <v>177.3</v>
      </c>
      <c r="D440" s="279">
        <v>176.54999999999998</v>
      </c>
      <c r="E440" s="279">
        <v>171.59999999999997</v>
      </c>
      <c r="F440" s="279">
        <v>165.89999999999998</v>
      </c>
      <c r="G440" s="279">
        <v>160.94999999999996</v>
      </c>
      <c r="H440" s="279">
        <v>182.24999999999997</v>
      </c>
      <c r="I440" s="279">
        <v>187.19999999999996</v>
      </c>
      <c r="J440" s="279">
        <v>192.89999999999998</v>
      </c>
      <c r="K440" s="277">
        <v>181.5</v>
      </c>
      <c r="L440" s="277">
        <v>170.85</v>
      </c>
      <c r="M440" s="277">
        <v>3.03329</v>
      </c>
    </row>
    <row r="441" spans="1:13">
      <c r="A441" s="268">
        <v>431</v>
      </c>
      <c r="B441" s="277" t="s">
        <v>179</v>
      </c>
      <c r="C441" s="277">
        <v>388.55</v>
      </c>
      <c r="D441" s="279">
        <v>383.76666666666665</v>
      </c>
      <c r="E441" s="279">
        <v>376.7833333333333</v>
      </c>
      <c r="F441" s="279">
        <v>365.01666666666665</v>
      </c>
      <c r="G441" s="279">
        <v>358.0333333333333</v>
      </c>
      <c r="H441" s="279">
        <v>395.5333333333333</v>
      </c>
      <c r="I441" s="279">
        <v>402.51666666666665</v>
      </c>
      <c r="J441" s="279">
        <v>414.2833333333333</v>
      </c>
      <c r="K441" s="277">
        <v>390.75</v>
      </c>
      <c r="L441" s="277">
        <v>372</v>
      </c>
      <c r="M441" s="277">
        <v>27.719609999999999</v>
      </c>
    </row>
    <row r="442" spans="1:13">
      <c r="A442" s="268">
        <v>432</v>
      </c>
      <c r="B442" s="277" t="s">
        <v>532</v>
      </c>
      <c r="C442" s="277">
        <v>151.4</v>
      </c>
      <c r="D442" s="279">
        <v>151.71666666666667</v>
      </c>
      <c r="E442" s="279">
        <v>149.83333333333334</v>
      </c>
      <c r="F442" s="279">
        <v>148.26666666666668</v>
      </c>
      <c r="G442" s="279">
        <v>146.38333333333335</v>
      </c>
      <c r="H442" s="279">
        <v>153.28333333333333</v>
      </c>
      <c r="I442" s="279">
        <v>155.16666666666666</v>
      </c>
      <c r="J442" s="279">
        <v>156.73333333333332</v>
      </c>
      <c r="K442" s="277">
        <v>153.6</v>
      </c>
      <c r="L442" s="277">
        <v>150.15</v>
      </c>
      <c r="M442" s="277">
        <v>1.11385</v>
      </c>
    </row>
    <row r="443" spans="1:13">
      <c r="A443" s="268">
        <v>433</v>
      </c>
      <c r="B443" s="277" t="s">
        <v>533</v>
      </c>
      <c r="C443" s="277">
        <v>1221.4000000000001</v>
      </c>
      <c r="D443" s="279">
        <v>1209.8</v>
      </c>
      <c r="E443" s="279">
        <v>1189.5999999999999</v>
      </c>
      <c r="F443" s="279">
        <v>1157.8</v>
      </c>
      <c r="G443" s="279">
        <v>1137.5999999999999</v>
      </c>
      <c r="H443" s="279">
        <v>1241.5999999999999</v>
      </c>
      <c r="I443" s="279">
        <v>1261.8000000000002</v>
      </c>
      <c r="J443" s="279">
        <v>1293.5999999999999</v>
      </c>
      <c r="K443" s="277">
        <v>1230</v>
      </c>
      <c r="L443" s="277">
        <v>1178</v>
      </c>
      <c r="M443" s="277">
        <v>1.40452</v>
      </c>
    </row>
    <row r="444" spans="1:13">
      <c r="A444" s="268">
        <v>434</v>
      </c>
      <c r="B444" s="277" t="s">
        <v>534</v>
      </c>
      <c r="C444" s="277">
        <v>4.3</v>
      </c>
      <c r="D444" s="279">
        <v>4.3500000000000005</v>
      </c>
      <c r="E444" s="279">
        <v>4.2500000000000009</v>
      </c>
      <c r="F444" s="279">
        <v>4.2</v>
      </c>
      <c r="G444" s="279">
        <v>4.1000000000000005</v>
      </c>
      <c r="H444" s="279">
        <v>4.4000000000000012</v>
      </c>
      <c r="I444" s="279">
        <v>4.5000000000000009</v>
      </c>
      <c r="J444" s="279">
        <v>4.5500000000000016</v>
      </c>
      <c r="K444" s="277">
        <v>4.45</v>
      </c>
      <c r="L444" s="277">
        <v>4.3</v>
      </c>
      <c r="M444" s="277">
        <v>88.155739999999994</v>
      </c>
    </row>
    <row r="445" spans="1:13">
      <c r="A445" s="268">
        <v>435</v>
      </c>
      <c r="B445" s="277" t="s">
        <v>535</v>
      </c>
      <c r="C445" s="277">
        <v>131.5</v>
      </c>
      <c r="D445" s="279">
        <v>134.35</v>
      </c>
      <c r="E445" s="279">
        <v>128</v>
      </c>
      <c r="F445" s="279">
        <v>124.5</v>
      </c>
      <c r="G445" s="279">
        <v>118.15</v>
      </c>
      <c r="H445" s="279">
        <v>137.85</v>
      </c>
      <c r="I445" s="279">
        <v>144.19999999999996</v>
      </c>
      <c r="J445" s="279">
        <v>147.69999999999999</v>
      </c>
      <c r="K445" s="277">
        <v>140.69999999999999</v>
      </c>
      <c r="L445" s="277">
        <v>130.85</v>
      </c>
      <c r="M445" s="277">
        <v>1.9819599999999999</v>
      </c>
    </row>
    <row r="446" spans="1:13">
      <c r="A446" s="268">
        <v>436</v>
      </c>
      <c r="B446" s="277" t="s">
        <v>536</v>
      </c>
      <c r="C446" s="277">
        <v>846.9</v>
      </c>
      <c r="D446" s="279">
        <v>846.01666666666677</v>
      </c>
      <c r="E446" s="279">
        <v>841.93333333333351</v>
      </c>
      <c r="F446" s="279">
        <v>836.9666666666667</v>
      </c>
      <c r="G446" s="279">
        <v>832.88333333333344</v>
      </c>
      <c r="H446" s="279">
        <v>850.98333333333358</v>
      </c>
      <c r="I446" s="279">
        <v>855.06666666666683</v>
      </c>
      <c r="J446" s="279">
        <v>860.03333333333364</v>
      </c>
      <c r="K446" s="277">
        <v>850.1</v>
      </c>
      <c r="L446" s="277">
        <v>841.05</v>
      </c>
      <c r="M446" s="277">
        <v>0.14299999999999999</v>
      </c>
    </row>
    <row r="447" spans="1:13">
      <c r="A447" s="268">
        <v>437</v>
      </c>
      <c r="B447" s="277" t="s">
        <v>282</v>
      </c>
      <c r="C447" s="277">
        <v>455.1</v>
      </c>
      <c r="D447" s="279">
        <v>455.40000000000003</v>
      </c>
      <c r="E447" s="279">
        <v>447.80000000000007</v>
      </c>
      <c r="F447" s="279">
        <v>440.50000000000006</v>
      </c>
      <c r="G447" s="279">
        <v>432.90000000000009</v>
      </c>
      <c r="H447" s="279">
        <v>462.70000000000005</v>
      </c>
      <c r="I447" s="279">
        <v>470.30000000000007</v>
      </c>
      <c r="J447" s="279">
        <v>477.6</v>
      </c>
      <c r="K447" s="277">
        <v>463</v>
      </c>
      <c r="L447" s="277">
        <v>448.1</v>
      </c>
      <c r="M447" s="277">
        <v>4.8258799999999997</v>
      </c>
    </row>
    <row r="448" spans="1:13">
      <c r="A448" s="268">
        <v>438</v>
      </c>
      <c r="B448" s="277" t="s">
        <v>542</v>
      </c>
      <c r="C448" s="277">
        <v>39</v>
      </c>
      <c r="D448" s="279">
        <v>39.083333333333336</v>
      </c>
      <c r="E448" s="279">
        <v>38.616666666666674</v>
      </c>
      <c r="F448" s="279">
        <v>38.233333333333341</v>
      </c>
      <c r="G448" s="279">
        <v>37.76666666666668</v>
      </c>
      <c r="H448" s="279">
        <v>39.466666666666669</v>
      </c>
      <c r="I448" s="279">
        <v>39.933333333333323</v>
      </c>
      <c r="J448" s="279">
        <v>40.316666666666663</v>
      </c>
      <c r="K448" s="277">
        <v>39.549999999999997</v>
      </c>
      <c r="L448" s="277">
        <v>38.700000000000003</v>
      </c>
      <c r="M448" s="277">
        <v>1.4397599999999999</v>
      </c>
    </row>
    <row r="449" spans="1:13">
      <c r="A449" s="268">
        <v>439</v>
      </c>
      <c r="B449" s="277" t="s">
        <v>2609</v>
      </c>
      <c r="C449" s="277">
        <v>11976.5</v>
      </c>
      <c r="D449" s="279">
        <v>11882.166666666666</v>
      </c>
      <c r="E449" s="279">
        <v>11694.333333333332</v>
      </c>
      <c r="F449" s="279">
        <v>11412.166666666666</v>
      </c>
      <c r="G449" s="279">
        <v>11224.333333333332</v>
      </c>
      <c r="H449" s="279">
        <v>12164.333333333332</v>
      </c>
      <c r="I449" s="279">
        <v>12352.166666666664</v>
      </c>
      <c r="J449" s="279">
        <v>12634.333333333332</v>
      </c>
      <c r="K449" s="277">
        <v>12070</v>
      </c>
      <c r="L449" s="277">
        <v>11600</v>
      </c>
      <c r="M449" s="277">
        <v>1.106E-2</v>
      </c>
    </row>
    <row r="450" spans="1:13">
      <c r="A450" s="268">
        <v>440</v>
      </c>
      <c r="B450" s="277" t="s">
        <v>182</v>
      </c>
      <c r="C450" s="277">
        <v>922.9</v>
      </c>
      <c r="D450" s="279">
        <v>918.54999999999984</v>
      </c>
      <c r="E450" s="279">
        <v>908.29999999999973</v>
      </c>
      <c r="F450" s="279">
        <v>893.69999999999993</v>
      </c>
      <c r="G450" s="279">
        <v>883.44999999999982</v>
      </c>
      <c r="H450" s="279">
        <v>933.14999999999964</v>
      </c>
      <c r="I450" s="279">
        <v>943.39999999999986</v>
      </c>
      <c r="J450" s="279">
        <v>957.99999999999955</v>
      </c>
      <c r="K450" s="277">
        <v>928.8</v>
      </c>
      <c r="L450" s="277">
        <v>903.95</v>
      </c>
      <c r="M450" s="277">
        <v>4.7903399999999996</v>
      </c>
    </row>
    <row r="451" spans="1:13">
      <c r="A451" s="268">
        <v>441</v>
      </c>
      <c r="B451" s="277" t="s">
        <v>3465</v>
      </c>
      <c r="C451" s="277">
        <v>413.05</v>
      </c>
      <c r="D451" s="279">
        <v>412.81666666666666</v>
      </c>
      <c r="E451" s="279">
        <v>409.23333333333335</v>
      </c>
      <c r="F451" s="279">
        <v>405.41666666666669</v>
      </c>
      <c r="G451" s="279">
        <v>401.83333333333337</v>
      </c>
      <c r="H451" s="279">
        <v>416.63333333333333</v>
      </c>
      <c r="I451" s="279">
        <v>420.2166666666667</v>
      </c>
      <c r="J451" s="279">
        <v>424.0333333333333</v>
      </c>
      <c r="K451" s="277">
        <v>416.4</v>
      </c>
      <c r="L451" s="277">
        <v>409</v>
      </c>
      <c r="M451" s="277">
        <v>35.004240000000003</v>
      </c>
    </row>
    <row r="452" spans="1:13">
      <c r="A452" s="268">
        <v>442</v>
      </c>
      <c r="B452" s="277" t="s">
        <v>543</v>
      </c>
      <c r="C452" s="277">
        <v>731.15</v>
      </c>
      <c r="D452" s="279">
        <v>734</v>
      </c>
      <c r="E452" s="279">
        <v>725.5</v>
      </c>
      <c r="F452" s="279">
        <v>719.85</v>
      </c>
      <c r="G452" s="279">
        <v>711.35</v>
      </c>
      <c r="H452" s="279">
        <v>739.65</v>
      </c>
      <c r="I452" s="279">
        <v>748.15</v>
      </c>
      <c r="J452" s="279">
        <v>753.8</v>
      </c>
      <c r="K452" s="277">
        <v>742.5</v>
      </c>
      <c r="L452" s="277">
        <v>728.35</v>
      </c>
      <c r="M452" s="277">
        <v>0.17283999999999999</v>
      </c>
    </row>
    <row r="453" spans="1:13">
      <c r="A453" s="268">
        <v>443</v>
      </c>
      <c r="B453" s="277" t="s">
        <v>183</v>
      </c>
      <c r="C453" s="277">
        <v>106.45</v>
      </c>
      <c r="D453" s="279">
        <v>105.21666666666665</v>
      </c>
      <c r="E453" s="279">
        <v>103.23333333333331</v>
      </c>
      <c r="F453" s="279">
        <v>100.01666666666665</v>
      </c>
      <c r="G453" s="279">
        <v>98.033333333333303</v>
      </c>
      <c r="H453" s="279">
        <v>108.43333333333331</v>
      </c>
      <c r="I453" s="279">
        <v>110.41666666666666</v>
      </c>
      <c r="J453" s="279">
        <v>113.63333333333331</v>
      </c>
      <c r="K453" s="277">
        <v>107.2</v>
      </c>
      <c r="L453" s="277">
        <v>102</v>
      </c>
      <c r="M453" s="277">
        <v>642.71555999999998</v>
      </c>
    </row>
    <row r="454" spans="1:13">
      <c r="A454" s="268">
        <v>444</v>
      </c>
      <c r="B454" s="277" t="s">
        <v>184</v>
      </c>
      <c r="C454" s="277">
        <v>38.799999999999997</v>
      </c>
      <c r="D454" s="279">
        <v>38.666666666666664</v>
      </c>
      <c r="E454" s="279">
        <v>37.983333333333327</v>
      </c>
      <c r="F454" s="279">
        <v>37.166666666666664</v>
      </c>
      <c r="G454" s="279">
        <v>36.483333333333327</v>
      </c>
      <c r="H454" s="279">
        <v>39.483333333333327</v>
      </c>
      <c r="I454" s="279">
        <v>40.166666666666664</v>
      </c>
      <c r="J454" s="279">
        <v>40.983333333333327</v>
      </c>
      <c r="K454" s="277">
        <v>39.35</v>
      </c>
      <c r="L454" s="277">
        <v>37.85</v>
      </c>
      <c r="M454" s="277">
        <v>86.779089999999997</v>
      </c>
    </row>
    <row r="455" spans="1:13">
      <c r="A455" s="268">
        <v>445</v>
      </c>
      <c r="B455" s="277" t="s">
        <v>185</v>
      </c>
      <c r="C455" s="277">
        <v>49.15</v>
      </c>
      <c r="D455" s="279">
        <v>49.366666666666667</v>
      </c>
      <c r="E455" s="279">
        <v>48.333333333333336</v>
      </c>
      <c r="F455" s="279">
        <v>47.516666666666666</v>
      </c>
      <c r="G455" s="279">
        <v>46.483333333333334</v>
      </c>
      <c r="H455" s="279">
        <v>50.183333333333337</v>
      </c>
      <c r="I455" s="279">
        <v>51.216666666666669</v>
      </c>
      <c r="J455" s="279">
        <v>52.033333333333339</v>
      </c>
      <c r="K455" s="277">
        <v>50.4</v>
      </c>
      <c r="L455" s="277">
        <v>48.55</v>
      </c>
      <c r="M455" s="277">
        <v>199.72798</v>
      </c>
    </row>
    <row r="456" spans="1:13">
      <c r="A456" s="268">
        <v>446</v>
      </c>
      <c r="B456" s="277" t="s">
        <v>186</v>
      </c>
      <c r="C456" s="277">
        <v>358.5</v>
      </c>
      <c r="D456" s="279">
        <v>357.08333333333331</v>
      </c>
      <c r="E456" s="279">
        <v>354.16666666666663</v>
      </c>
      <c r="F456" s="279">
        <v>349.83333333333331</v>
      </c>
      <c r="G456" s="279">
        <v>346.91666666666663</v>
      </c>
      <c r="H456" s="279">
        <v>361.41666666666663</v>
      </c>
      <c r="I456" s="279">
        <v>364.33333333333326</v>
      </c>
      <c r="J456" s="279">
        <v>368.66666666666663</v>
      </c>
      <c r="K456" s="277">
        <v>360</v>
      </c>
      <c r="L456" s="277">
        <v>352.75</v>
      </c>
      <c r="M456" s="277">
        <v>106.40327000000001</v>
      </c>
    </row>
    <row r="457" spans="1:13">
      <c r="A457" s="268">
        <v>447</v>
      </c>
      <c r="B457" s="277" t="s">
        <v>2625</v>
      </c>
      <c r="C457" s="277">
        <v>21.65</v>
      </c>
      <c r="D457" s="279">
        <v>21.566666666666666</v>
      </c>
      <c r="E457" s="279">
        <v>21.333333333333332</v>
      </c>
      <c r="F457" s="279">
        <v>21.016666666666666</v>
      </c>
      <c r="G457" s="279">
        <v>20.783333333333331</v>
      </c>
      <c r="H457" s="279">
        <v>21.883333333333333</v>
      </c>
      <c r="I457" s="279">
        <v>22.116666666666667</v>
      </c>
      <c r="J457" s="279">
        <v>22.433333333333334</v>
      </c>
      <c r="K457" s="277">
        <v>21.8</v>
      </c>
      <c r="L457" s="277">
        <v>21.25</v>
      </c>
      <c r="M457" s="277">
        <v>13.49574</v>
      </c>
    </row>
    <row r="458" spans="1:13">
      <c r="A458" s="268">
        <v>448</v>
      </c>
      <c r="B458" s="277" t="s">
        <v>537</v>
      </c>
      <c r="C458" s="277">
        <v>715.15</v>
      </c>
      <c r="D458" s="279">
        <v>712.88333333333333</v>
      </c>
      <c r="E458" s="279">
        <v>697.76666666666665</v>
      </c>
      <c r="F458" s="279">
        <v>680.38333333333333</v>
      </c>
      <c r="G458" s="279">
        <v>665.26666666666665</v>
      </c>
      <c r="H458" s="279">
        <v>730.26666666666665</v>
      </c>
      <c r="I458" s="279">
        <v>745.38333333333321</v>
      </c>
      <c r="J458" s="279">
        <v>762.76666666666665</v>
      </c>
      <c r="K458" s="277">
        <v>728</v>
      </c>
      <c r="L458" s="277">
        <v>695.5</v>
      </c>
      <c r="M458" s="277">
        <v>0.39789000000000002</v>
      </c>
    </row>
    <row r="459" spans="1:13">
      <c r="A459" s="268">
        <v>449</v>
      </c>
      <c r="B459" s="277" t="s">
        <v>538</v>
      </c>
      <c r="C459" s="277">
        <v>328.65</v>
      </c>
      <c r="D459" s="279">
        <v>331.73333333333329</v>
      </c>
      <c r="E459" s="279">
        <v>320.06666666666661</v>
      </c>
      <c r="F459" s="279">
        <v>311.48333333333329</v>
      </c>
      <c r="G459" s="279">
        <v>299.81666666666661</v>
      </c>
      <c r="H459" s="279">
        <v>340.31666666666661</v>
      </c>
      <c r="I459" s="279">
        <v>351.98333333333323</v>
      </c>
      <c r="J459" s="279">
        <v>360.56666666666661</v>
      </c>
      <c r="K459" s="277">
        <v>343.4</v>
      </c>
      <c r="L459" s="277">
        <v>323.14999999999998</v>
      </c>
      <c r="M459" s="277">
        <v>0.16336000000000001</v>
      </c>
    </row>
    <row r="460" spans="1:13">
      <c r="A460" s="268">
        <v>450</v>
      </c>
      <c r="B460" s="277" t="s">
        <v>187</v>
      </c>
      <c r="C460" s="277">
        <v>2309.75</v>
      </c>
      <c r="D460" s="279">
        <v>2281.5833333333335</v>
      </c>
      <c r="E460" s="279">
        <v>2243.166666666667</v>
      </c>
      <c r="F460" s="279">
        <v>2176.5833333333335</v>
      </c>
      <c r="G460" s="279">
        <v>2138.166666666667</v>
      </c>
      <c r="H460" s="279">
        <v>2348.166666666667</v>
      </c>
      <c r="I460" s="279">
        <v>2386.5833333333339</v>
      </c>
      <c r="J460" s="279">
        <v>2453.166666666667</v>
      </c>
      <c r="K460" s="277">
        <v>2320</v>
      </c>
      <c r="L460" s="277">
        <v>2215</v>
      </c>
      <c r="M460" s="277">
        <v>80.924580000000006</v>
      </c>
    </row>
    <row r="461" spans="1:13">
      <c r="A461" s="268">
        <v>451</v>
      </c>
      <c r="B461" s="277" t="s">
        <v>544</v>
      </c>
      <c r="C461" s="277">
        <v>1848.3</v>
      </c>
      <c r="D461" s="279">
        <v>1834.0833333333333</v>
      </c>
      <c r="E461" s="279">
        <v>1812.2166666666665</v>
      </c>
      <c r="F461" s="279">
        <v>1776.1333333333332</v>
      </c>
      <c r="G461" s="279">
        <v>1754.2666666666664</v>
      </c>
      <c r="H461" s="279">
        <v>1870.1666666666665</v>
      </c>
      <c r="I461" s="279">
        <v>1892.0333333333333</v>
      </c>
      <c r="J461" s="279">
        <v>1928.1166666666666</v>
      </c>
      <c r="K461" s="277">
        <v>1855.95</v>
      </c>
      <c r="L461" s="277">
        <v>1798</v>
      </c>
      <c r="M461" s="277">
        <v>0.13131999999999999</v>
      </c>
    </row>
    <row r="462" spans="1:13">
      <c r="A462" s="268">
        <v>452</v>
      </c>
      <c r="B462" s="277" t="s">
        <v>188</v>
      </c>
      <c r="C462" s="277">
        <v>684.35</v>
      </c>
      <c r="D462" s="279">
        <v>684.69999999999993</v>
      </c>
      <c r="E462" s="279">
        <v>666.64999999999986</v>
      </c>
      <c r="F462" s="279">
        <v>648.94999999999993</v>
      </c>
      <c r="G462" s="279">
        <v>630.89999999999986</v>
      </c>
      <c r="H462" s="279">
        <v>702.39999999999986</v>
      </c>
      <c r="I462" s="279">
        <v>720.44999999999982</v>
      </c>
      <c r="J462" s="279">
        <v>738.14999999999986</v>
      </c>
      <c r="K462" s="277">
        <v>702.75</v>
      </c>
      <c r="L462" s="277">
        <v>667</v>
      </c>
      <c r="M462" s="277">
        <v>232.96517</v>
      </c>
    </row>
    <row r="463" spans="1:13">
      <c r="A463" s="268">
        <v>453</v>
      </c>
      <c r="B463" s="277" t="s">
        <v>545</v>
      </c>
      <c r="C463" s="277">
        <v>177.95</v>
      </c>
      <c r="D463" s="279">
        <v>179.85</v>
      </c>
      <c r="E463" s="279">
        <v>175</v>
      </c>
      <c r="F463" s="279">
        <v>172.05</v>
      </c>
      <c r="G463" s="279">
        <v>167.20000000000002</v>
      </c>
      <c r="H463" s="279">
        <v>182.79999999999998</v>
      </c>
      <c r="I463" s="279">
        <v>187.64999999999995</v>
      </c>
      <c r="J463" s="279">
        <v>190.59999999999997</v>
      </c>
      <c r="K463" s="277">
        <v>184.7</v>
      </c>
      <c r="L463" s="277">
        <v>176.9</v>
      </c>
      <c r="M463" s="277">
        <v>0.1535</v>
      </c>
    </row>
    <row r="464" spans="1:13">
      <c r="A464" s="268">
        <v>454</v>
      </c>
      <c r="B464" s="277" t="s">
        <v>546</v>
      </c>
      <c r="C464" s="277">
        <v>744.8</v>
      </c>
      <c r="D464" s="279">
        <v>739.2833333333333</v>
      </c>
      <c r="E464" s="279">
        <v>730.61666666666656</v>
      </c>
      <c r="F464" s="279">
        <v>716.43333333333328</v>
      </c>
      <c r="G464" s="279">
        <v>707.76666666666654</v>
      </c>
      <c r="H464" s="279">
        <v>753.46666666666658</v>
      </c>
      <c r="I464" s="279">
        <v>762.13333333333333</v>
      </c>
      <c r="J464" s="279">
        <v>776.31666666666661</v>
      </c>
      <c r="K464" s="277">
        <v>747.95</v>
      </c>
      <c r="L464" s="277">
        <v>725.1</v>
      </c>
      <c r="M464" s="277">
        <v>0.16969000000000001</v>
      </c>
    </row>
    <row r="465" spans="1:13">
      <c r="A465" s="268">
        <v>455</v>
      </c>
      <c r="B465" s="277" t="s">
        <v>547</v>
      </c>
      <c r="C465" s="277">
        <v>722.35</v>
      </c>
      <c r="D465" s="279">
        <v>699.68333333333339</v>
      </c>
      <c r="E465" s="279">
        <v>661.66666666666674</v>
      </c>
      <c r="F465" s="279">
        <v>600.98333333333335</v>
      </c>
      <c r="G465" s="279">
        <v>562.9666666666667</v>
      </c>
      <c r="H465" s="279">
        <v>760.36666666666679</v>
      </c>
      <c r="I465" s="279">
        <v>798.38333333333344</v>
      </c>
      <c r="J465" s="279">
        <v>859.06666666666683</v>
      </c>
      <c r="K465" s="277">
        <v>737.7</v>
      </c>
      <c r="L465" s="277">
        <v>639</v>
      </c>
      <c r="M465" s="277">
        <v>12.40776</v>
      </c>
    </row>
    <row r="466" spans="1:13">
      <c r="A466" s="268">
        <v>456</v>
      </c>
      <c r="B466" s="277" t="s">
        <v>552</v>
      </c>
      <c r="C466" s="277">
        <v>499.95</v>
      </c>
      <c r="D466" s="279">
        <v>499.06666666666666</v>
      </c>
      <c r="E466" s="279">
        <v>493.08333333333331</v>
      </c>
      <c r="F466" s="279">
        <v>486.21666666666664</v>
      </c>
      <c r="G466" s="279">
        <v>480.23333333333329</v>
      </c>
      <c r="H466" s="279">
        <v>505.93333333333334</v>
      </c>
      <c r="I466" s="279">
        <v>511.91666666666669</v>
      </c>
      <c r="J466" s="279">
        <v>518.7833333333333</v>
      </c>
      <c r="K466" s="277">
        <v>505.05</v>
      </c>
      <c r="L466" s="277">
        <v>492.2</v>
      </c>
      <c r="M466" s="277">
        <v>1.2125600000000001</v>
      </c>
    </row>
    <row r="467" spans="1:13">
      <c r="A467" s="268">
        <v>457</v>
      </c>
      <c r="B467" s="277" t="s">
        <v>548</v>
      </c>
      <c r="C467" s="277">
        <v>38.450000000000003</v>
      </c>
      <c r="D467" s="279">
        <v>38.43333333333333</v>
      </c>
      <c r="E467" s="279">
        <v>37.566666666666663</v>
      </c>
      <c r="F467" s="279">
        <v>36.68333333333333</v>
      </c>
      <c r="G467" s="279">
        <v>35.816666666666663</v>
      </c>
      <c r="H467" s="279">
        <v>39.316666666666663</v>
      </c>
      <c r="I467" s="279">
        <v>40.183333333333323</v>
      </c>
      <c r="J467" s="279">
        <v>41.066666666666663</v>
      </c>
      <c r="K467" s="277">
        <v>39.299999999999997</v>
      </c>
      <c r="L467" s="277">
        <v>37.549999999999997</v>
      </c>
      <c r="M467" s="277">
        <v>4.4021600000000003</v>
      </c>
    </row>
    <row r="468" spans="1:13">
      <c r="A468" s="268">
        <v>458</v>
      </c>
      <c r="B468" s="277" t="s">
        <v>549</v>
      </c>
      <c r="C468" s="277">
        <v>980.25</v>
      </c>
      <c r="D468" s="279">
        <v>974.43333333333339</v>
      </c>
      <c r="E468" s="279">
        <v>963.86666666666679</v>
      </c>
      <c r="F468" s="279">
        <v>947.48333333333335</v>
      </c>
      <c r="G468" s="279">
        <v>936.91666666666674</v>
      </c>
      <c r="H468" s="279">
        <v>990.81666666666683</v>
      </c>
      <c r="I468" s="279">
        <v>1001.3833333333334</v>
      </c>
      <c r="J468" s="279">
        <v>1017.7666666666669</v>
      </c>
      <c r="K468" s="277">
        <v>985</v>
      </c>
      <c r="L468" s="277">
        <v>958.05</v>
      </c>
      <c r="M468" s="277">
        <v>0.21618999999999999</v>
      </c>
    </row>
    <row r="469" spans="1:13">
      <c r="A469" s="268">
        <v>459</v>
      </c>
      <c r="B469" s="277" t="s">
        <v>189</v>
      </c>
      <c r="C469" s="277">
        <v>1052.7</v>
      </c>
      <c r="D469" s="279">
        <v>1045.3999999999999</v>
      </c>
      <c r="E469" s="279">
        <v>1035.8499999999997</v>
      </c>
      <c r="F469" s="279">
        <v>1018.9999999999998</v>
      </c>
      <c r="G469" s="279">
        <v>1009.4499999999996</v>
      </c>
      <c r="H469" s="279">
        <v>1062.2499999999998</v>
      </c>
      <c r="I469" s="279">
        <v>1071.8</v>
      </c>
      <c r="J469" s="279">
        <v>1088.6499999999999</v>
      </c>
      <c r="K469" s="277">
        <v>1054.95</v>
      </c>
      <c r="L469" s="277">
        <v>1028.55</v>
      </c>
      <c r="M469" s="277">
        <v>31.307860000000002</v>
      </c>
    </row>
    <row r="470" spans="1:13">
      <c r="A470" s="268">
        <v>460</v>
      </c>
      <c r="B470" s="277" t="s">
        <v>190</v>
      </c>
      <c r="C470" s="277">
        <v>2291.1999999999998</v>
      </c>
      <c r="D470" s="279">
        <v>2301.1166666666663</v>
      </c>
      <c r="E470" s="279">
        <v>2272.3833333333328</v>
      </c>
      <c r="F470" s="279">
        <v>2253.5666666666666</v>
      </c>
      <c r="G470" s="279">
        <v>2224.833333333333</v>
      </c>
      <c r="H470" s="279">
        <v>2319.9333333333325</v>
      </c>
      <c r="I470" s="279">
        <v>2348.6666666666661</v>
      </c>
      <c r="J470" s="279">
        <v>2367.4833333333322</v>
      </c>
      <c r="K470" s="277">
        <v>2329.85</v>
      </c>
      <c r="L470" s="277">
        <v>2282.3000000000002</v>
      </c>
      <c r="M470" s="277">
        <v>2.5349200000000001</v>
      </c>
    </row>
    <row r="471" spans="1:13">
      <c r="A471" s="268">
        <v>461</v>
      </c>
      <c r="B471" s="277" t="s">
        <v>191</v>
      </c>
      <c r="C471" s="277">
        <v>317.05</v>
      </c>
      <c r="D471" s="279">
        <v>317.23333333333335</v>
      </c>
      <c r="E471" s="279">
        <v>315.11666666666667</v>
      </c>
      <c r="F471" s="279">
        <v>313.18333333333334</v>
      </c>
      <c r="G471" s="279">
        <v>311.06666666666666</v>
      </c>
      <c r="H471" s="279">
        <v>319.16666666666669</v>
      </c>
      <c r="I471" s="279">
        <v>321.28333333333336</v>
      </c>
      <c r="J471" s="279">
        <v>323.2166666666667</v>
      </c>
      <c r="K471" s="277">
        <v>319.35000000000002</v>
      </c>
      <c r="L471" s="277">
        <v>315.3</v>
      </c>
      <c r="M471" s="277">
        <v>5.2514599999999998</v>
      </c>
    </row>
    <row r="472" spans="1:13">
      <c r="A472" s="268">
        <v>462</v>
      </c>
      <c r="B472" s="277" t="s">
        <v>550</v>
      </c>
      <c r="C472" s="277">
        <v>549.5</v>
      </c>
      <c r="D472" s="279">
        <v>549.88333333333333</v>
      </c>
      <c r="E472" s="279">
        <v>544.66666666666663</v>
      </c>
      <c r="F472" s="279">
        <v>539.83333333333326</v>
      </c>
      <c r="G472" s="279">
        <v>534.61666666666656</v>
      </c>
      <c r="H472" s="279">
        <v>554.7166666666667</v>
      </c>
      <c r="I472" s="279">
        <v>559.93333333333339</v>
      </c>
      <c r="J472" s="279">
        <v>564.76666666666677</v>
      </c>
      <c r="K472" s="277">
        <v>555.1</v>
      </c>
      <c r="L472" s="277">
        <v>545.04999999999995</v>
      </c>
      <c r="M472" s="277">
        <v>2.0754000000000001</v>
      </c>
    </row>
    <row r="473" spans="1:13">
      <c r="A473" s="268">
        <v>463</v>
      </c>
      <c r="B473" s="277" t="s">
        <v>551</v>
      </c>
      <c r="C473" s="277">
        <v>6.4</v>
      </c>
      <c r="D473" s="279">
        <v>6.4833333333333343</v>
      </c>
      <c r="E473" s="279">
        <v>6.2666666666666684</v>
      </c>
      <c r="F473" s="279">
        <v>6.1333333333333337</v>
      </c>
      <c r="G473" s="279">
        <v>5.9166666666666679</v>
      </c>
      <c r="H473" s="279">
        <v>6.6166666666666689</v>
      </c>
      <c r="I473" s="279">
        <v>6.8333333333333339</v>
      </c>
      <c r="J473" s="279">
        <v>6.9666666666666694</v>
      </c>
      <c r="K473" s="277">
        <v>6.7</v>
      </c>
      <c r="L473" s="277">
        <v>6.35</v>
      </c>
      <c r="M473" s="277">
        <v>74.611980000000003</v>
      </c>
    </row>
    <row r="474" spans="1:13">
      <c r="A474" s="268">
        <v>464</v>
      </c>
      <c r="B474" s="277" t="s">
        <v>704</v>
      </c>
      <c r="C474" s="277">
        <v>63.45</v>
      </c>
      <c r="D474" s="279">
        <v>63.15</v>
      </c>
      <c r="E474" s="279">
        <v>62.3</v>
      </c>
      <c r="F474" s="279">
        <v>61.15</v>
      </c>
      <c r="G474" s="279">
        <v>60.3</v>
      </c>
      <c r="H474" s="279">
        <v>64.3</v>
      </c>
      <c r="I474" s="279">
        <v>65.150000000000006</v>
      </c>
      <c r="J474" s="279">
        <v>66.3</v>
      </c>
      <c r="K474" s="277">
        <v>64</v>
      </c>
      <c r="L474" s="277">
        <v>62</v>
      </c>
      <c r="M474" s="277">
        <v>0.32316</v>
      </c>
    </row>
    <row r="475" spans="1:13">
      <c r="A475" s="268">
        <v>465</v>
      </c>
      <c r="B475" s="277" t="s">
        <v>539</v>
      </c>
      <c r="C475" s="277">
        <v>5506.95</v>
      </c>
      <c r="D475" s="279">
        <v>5510.3166666666666</v>
      </c>
      <c r="E475" s="279">
        <v>5460.6333333333332</v>
      </c>
      <c r="F475" s="279">
        <v>5414.3166666666666</v>
      </c>
      <c r="G475" s="279">
        <v>5364.6333333333332</v>
      </c>
      <c r="H475" s="279">
        <v>5556.6333333333332</v>
      </c>
      <c r="I475" s="279">
        <v>5606.3166666666657</v>
      </c>
      <c r="J475" s="279">
        <v>5652.6333333333332</v>
      </c>
      <c r="K475" s="277">
        <v>5560</v>
      </c>
      <c r="L475" s="277">
        <v>5464</v>
      </c>
      <c r="M475" s="277">
        <v>1.7420000000000001E-2</v>
      </c>
    </row>
    <row r="476" spans="1:13">
      <c r="A476" s="268">
        <v>466</v>
      </c>
      <c r="B476" s="245" t="s">
        <v>541</v>
      </c>
      <c r="C476" s="277">
        <v>34.35</v>
      </c>
      <c r="D476" s="279">
        <v>34.56666666666667</v>
      </c>
      <c r="E476" s="279">
        <v>33.783333333333339</v>
      </c>
      <c r="F476" s="279">
        <v>33.216666666666669</v>
      </c>
      <c r="G476" s="279">
        <v>32.433333333333337</v>
      </c>
      <c r="H476" s="279">
        <v>35.13333333333334</v>
      </c>
      <c r="I476" s="279">
        <v>35.916666666666671</v>
      </c>
      <c r="J476" s="279">
        <v>36.483333333333341</v>
      </c>
      <c r="K476" s="277">
        <v>35.35</v>
      </c>
      <c r="L476" s="277">
        <v>34</v>
      </c>
      <c r="M476" s="277">
        <v>65.736729999999994</v>
      </c>
    </row>
    <row r="477" spans="1:13">
      <c r="A477" s="268">
        <v>467</v>
      </c>
      <c r="B477" s="245" t="s">
        <v>192</v>
      </c>
      <c r="C477" s="277">
        <v>406.25</v>
      </c>
      <c r="D477" s="279">
        <v>403.55</v>
      </c>
      <c r="E477" s="279">
        <v>398.1</v>
      </c>
      <c r="F477" s="279">
        <v>389.95</v>
      </c>
      <c r="G477" s="279">
        <v>384.5</v>
      </c>
      <c r="H477" s="279">
        <v>411.70000000000005</v>
      </c>
      <c r="I477" s="279">
        <v>417.15</v>
      </c>
      <c r="J477" s="279">
        <v>425.30000000000007</v>
      </c>
      <c r="K477" s="277">
        <v>409</v>
      </c>
      <c r="L477" s="277">
        <v>395.4</v>
      </c>
      <c r="M477" s="277">
        <v>23.96715</v>
      </c>
    </row>
    <row r="478" spans="1:13">
      <c r="A478" s="268">
        <v>468</v>
      </c>
      <c r="B478" s="245" t="s">
        <v>540</v>
      </c>
      <c r="C478" s="277">
        <v>199.3</v>
      </c>
      <c r="D478" s="279">
        <v>200.33333333333334</v>
      </c>
      <c r="E478" s="279">
        <v>196.9666666666667</v>
      </c>
      <c r="F478" s="279">
        <v>194.63333333333335</v>
      </c>
      <c r="G478" s="279">
        <v>191.26666666666671</v>
      </c>
      <c r="H478" s="279">
        <v>202.66666666666669</v>
      </c>
      <c r="I478" s="279">
        <v>206.0333333333333</v>
      </c>
      <c r="J478" s="279">
        <v>208.36666666666667</v>
      </c>
      <c r="K478" s="277">
        <v>203.7</v>
      </c>
      <c r="L478" s="277">
        <v>198</v>
      </c>
      <c r="M478" s="277">
        <v>0.30773</v>
      </c>
    </row>
    <row r="479" spans="1:13">
      <c r="A479" s="268">
        <v>469</v>
      </c>
      <c r="B479" s="245" t="s">
        <v>193</v>
      </c>
      <c r="C479" s="277">
        <v>970.05</v>
      </c>
      <c r="D479" s="279">
        <v>975.83333333333337</v>
      </c>
      <c r="E479" s="279">
        <v>961.66666666666674</v>
      </c>
      <c r="F479" s="279">
        <v>953.28333333333342</v>
      </c>
      <c r="G479" s="279">
        <v>939.11666666666679</v>
      </c>
      <c r="H479" s="279">
        <v>984.2166666666667</v>
      </c>
      <c r="I479" s="279">
        <v>998.38333333333344</v>
      </c>
      <c r="J479" s="279">
        <v>1006.7666666666667</v>
      </c>
      <c r="K479" s="277">
        <v>990</v>
      </c>
      <c r="L479" s="277">
        <v>967.45</v>
      </c>
      <c r="M479" s="277">
        <v>2.57409</v>
      </c>
    </row>
    <row r="480" spans="1:13">
      <c r="A480" s="268">
        <v>470</v>
      </c>
      <c r="B480" s="245" t="s">
        <v>553</v>
      </c>
      <c r="C480" s="277">
        <v>13.2</v>
      </c>
      <c r="D480" s="279">
        <v>13.199999999999998</v>
      </c>
      <c r="E480" s="279">
        <v>13.049999999999995</v>
      </c>
      <c r="F480" s="279">
        <v>12.899999999999999</v>
      </c>
      <c r="G480" s="279">
        <v>12.749999999999996</v>
      </c>
      <c r="H480" s="279">
        <v>13.349999999999994</v>
      </c>
      <c r="I480" s="279">
        <v>13.499999999999996</v>
      </c>
      <c r="J480" s="279">
        <v>13.649999999999993</v>
      </c>
      <c r="K480" s="277">
        <v>13.35</v>
      </c>
      <c r="L480" s="277">
        <v>13.05</v>
      </c>
      <c r="M480" s="277">
        <v>10.68802</v>
      </c>
    </row>
    <row r="481" spans="1:13">
      <c r="A481" s="268">
        <v>471</v>
      </c>
      <c r="B481" s="245" t="s">
        <v>554</v>
      </c>
      <c r="C481" s="277">
        <v>260.75</v>
      </c>
      <c r="D481" s="279">
        <v>263.11666666666667</v>
      </c>
      <c r="E481" s="279">
        <v>257.73333333333335</v>
      </c>
      <c r="F481" s="279">
        <v>254.7166666666667</v>
      </c>
      <c r="G481" s="279">
        <v>249.33333333333337</v>
      </c>
      <c r="H481" s="279">
        <v>266.13333333333333</v>
      </c>
      <c r="I481" s="279">
        <v>271.51666666666665</v>
      </c>
      <c r="J481" s="279">
        <v>274.5333333333333</v>
      </c>
      <c r="K481" s="277">
        <v>268.5</v>
      </c>
      <c r="L481" s="277">
        <v>260.10000000000002</v>
      </c>
      <c r="M481" s="277">
        <v>2.6724199999999998</v>
      </c>
    </row>
    <row r="482" spans="1:13">
      <c r="A482" s="268">
        <v>472</v>
      </c>
      <c r="B482" s="245" t="s">
        <v>194</v>
      </c>
      <c r="C482" s="277">
        <v>237.6</v>
      </c>
      <c r="D482" s="279">
        <v>234.6</v>
      </c>
      <c r="E482" s="279">
        <v>228.7</v>
      </c>
      <c r="F482" s="277">
        <v>219.79999999999998</v>
      </c>
      <c r="G482" s="279">
        <v>213.89999999999998</v>
      </c>
      <c r="H482" s="279">
        <v>243.5</v>
      </c>
      <c r="I482" s="277">
        <v>249.40000000000003</v>
      </c>
      <c r="J482" s="279">
        <v>258.3</v>
      </c>
      <c r="K482" s="279">
        <v>240.5</v>
      </c>
      <c r="L482" s="277">
        <v>225.7</v>
      </c>
      <c r="M482" s="279">
        <v>61.902059999999999</v>
      </c>
    </row>
    <row r="483" spans="1:13">
      <c r="A483" s="268">
        <v>473</v>
      </c>
      <c r="B483" s="245" t="s">
        <v>195</v>
      </c>
      <c r="C483" s="277">
        <v>4136.3500000000004</v>
      </c>
      <c r="D483" s="279">
        <v>4070.5</v>
      </c>
      <c r="E483" s="279">
        <v>3928</v>
      </c>
      <c r="F483" s="277">
        <v>3719.65</v>
      </c>
      <c r="G483" s="279">
        <v>3577.15</v>
      </c>
      <c r="H483" s="279">
        <v>4278.8500000000004</v>
      </c>
      <c r="I483" s="277">
        <v>4421.3500000000004</v>
      </c>
      <c r="J483" s="279">
        <v>4629.7</v>
      </c>
      <c r="K483" s="279">
        <v>4213</v>
      </c>
      <c r="L483" s="277">
        <v>3862.15</v>
      </c>
      <c r="M483" s="279">
        <v>24.922160000000002</v>
      </c>
    </row>
    <row r="484" spans="1:13">
      <c r="A484" s="268">
        <v>474</v>
      </c>
      <c r="B484" s="245" t="s">
        <v>196</v>
      </c>
      <c r="C484" s="245">
        <v>29.2</v>
      </c>
      <c r="D484" s="289">
        <v>29.316666666666663</v>
      </c>
      <c r="E484" s="289">
        <v>28.783333333333324</v>
      </c>
      <c r="F484" s="289">
        <v>28.36666666666666</v>
      </c>
      <c r="G484" s="289">
        <v>27.833333333333321</v>
      </c>
      <c r="H484" s="289">
        <v>29.733333333333327</v>
      </c>
      <c r="I484" s="289">
        <v>30.266666666666666</v>
      </c>
      <c r="J484" s="289">
        <v>30.68333333333333</v>
      </c>
      <c r="K484" s="289">
        <v>29.85</v>
      </c>
      <c r="L484" s="289">
        <v>28.9</v>
      </c>
      <c r="M484" s="289">
        <v>27.607420000000001</v>
      </c>
    </row>
    <row r="485" spans="1:13">
      <c r="A485" s="268">
        <v>475</v>
      </c>
      <c r="B485" s="245" t="s">
        <v>197</v>
      </c>
      <c r="C485" s="245">
        <v>448.95</v>
      </c>
      <c r="D485" s="289">
        <v>447.4666666666667</v>
      </c>
      <c r="E485" s="289">
        <v>442.98333333333341</v>
      </c>
      <c r="F485" s="289">
        <v>437.01666666666671</v>
      </c>
      <c r="G485" s="289">
        <v>432.53333333333342</v>
      </c>
      <c r="H485" s="289">
        <v>453.43333333333339</v>
      </c>
      <c r="I485" s="289">
        <v>457.91666666666674</v>
      </c>
      <c r="J485" s="289">
        <v>463.88333333333338</v>
      </c>
      <c r="K485" s="289">
        <v>451.95</v>
      </c>
      <c r="L485" s="289">
        <v>441.5</v>
      </c>
      <c r="M485" s="289">
        <v>46.264240000000001</v>
      </c>
    </row>
    <row r="486" spans="1:13">
      <c r="A486" s="268">
        <v>476</v>
      </c>
      <c r="B486" s="245" t="s">
        <v>560</v>
      </c>
      <c r="C486" s="289">
        <v>1336.1</v>
      </c>
      <c r="D486" s="289">
        <v>1330.5</v>
      </c>
      <c r="E486" s="289">
        <v>1318</v>
      </c>
      <c r="F486" s="289">
        <v>1299.9000000000001</v>
      </c>
      <c r="G486" s="289">
        <v>1287.4000000000001</v>
      </c>
      <c r="H486" s="289">
        <v>1348.6</v>
      </c>
      <c r="I486" s="289">
        <v>1361.1</v>
      </c>
      <c r="J486" s="289">
        <v>1379.1999999999998</v>
      </c>
      <c r="K486" s="289">
        <v>1343</v>
      </c>
      <c r="L486" s="289">
        <v>1312.4</v>
      </c>
      <c r="M486" s="289">
        <v>0.22785</v>
      </c>
    </row>
    <row r="487" spans="1:13">
      <c r="A487" s="268">
        <v>477</v>
      </c>
      <c r="B487" s="245" t="s">
        <v>561</v>
      </c>
      <c r="C487" s="289">
        <v>29.45</v>
      </c>
      <c r="D487" s="289">
        <v>29.516666666666666</v>
      </c>
      <c r="E487" s="289">
        <v>28.633333333333333</v>
      </c>
      <c r="F487" s="289">
        <v>27.816666666666666</v>
      </c>
      <c r="G487" s="289">
        <v>26.933333333333334</v>
      </c>
      <c r="H487" s="289">
        <v>30.333333333333332</v>
      </c>
      <c r="I487" s="289">
        <v>31.216666666666665</v>
      </c>
      <c r="J487" s="289">
        <v>32.033333333333331</v>
      </c>
      <c r="K487" s="289">
        <v>30.4</v>
      </c>
      <c r="L487" s="289">
        <v>28.7</v>
      </c>
      <c r="M487" s="289">
        <v>12.53065</v>
      </c>
    </row>
    <row r="488" spans="1:13">
      <c r="A488" s="268">
        <v>478</v>
      </c>
      <c r="B488" s="245" t="s">
        <v>285</v>
      </c>
      <c r="C488" s="289">
        <v>189.75</v>
      </c>
      <c r="D488" s="289">
        <v>189.65</v>
      </c>
      <c r="E488" s="289">
        <v>186.10000000000002</v>
      </c>
      <c r="F488" s="289">
        <v>182.45000000000002</v>
      </c>
      <c r="G488" s="289">
        <v>178.90000000000003</v>
      </c>
      <c r="H488" s="289">
        <v>193.3</v>
      </c>
      <c r="I488" s="289">
        <v>196.85000000000002</v>
      </c>
      <c r="J488" s="289">
        <v>200.5</v>
      </c>
      <c r="K488" s="289">
        <v>193.2</v>
      </c>
      <c r="L488" s="289">
        <v>186</v>
      </c>
      <c r="M488" s="289">
        <v>1.0200199999999999</v>
      </c>
    </row>
    <row r="489" spans="1:13">
      <c r="A489" s="268">
        <v>479</v>
      </c>
      <c r="B489" s="245" t="s">
        <v>563</v>
      </c>
      <c r="C489" s="289">
        <v>701.7</v>
      </c>
      <c r="D489" s="289">
        <v>698.83333333333337</v>
      </c>
      <c r="E489" s="289">
        <v>688.86666666666679</v>
      </c>
      <c r="F489" s="289">
        <v>676.03333333333342</v>
      </c>
      <c r="G489" s="289">
        <v>666.06666666666683</v>
      </c>
      <c r="H489" s="289">
        <v>711.66666666666674</v>
      </c>
      <c r="I489" s="289">
        <v>721.63333333333321</v>
      </c>
      <c r="J489" s="289">
        <v>734.4666666666667</v>
      </c>
      <c r="K489" s="289">
        <v>708.8</v>
      </c>
      <c r="L489" s="289">
        <v>686</v>
      </c>
      <c r="M489" s="289">
        <v>3.6847300000000001</v>
      </c>
    </row>
    <row r="490" spans="1:13">
      <c r="A490" s="268">
        <v>480</v>
      </c>
      <c r="B490" s="245" t="s">
        <v>198</v>
      </c>
      <c r="C490" s="289">
        <v>110.85</v>
      </c>
      <c r="D490" s="289">
        <v>110.81666666666666</v>
      </c>
      <c r="E490" s="289">
        <v>109.73333333333332</v>
      </c>
      <c r="F490" s="289">
        <v>108.61666666666666</v>
      </c>
      <c r="G490" s="289">
        <v>107.53333333333332</v>
      </c>
      <c r="H490" s="289">
        <v>111.93333333333332</v>
      </c>
      <c r="I490" s="289">
        <v>113.01666666666667</v>
      </c>
      <c r="J490" s="289">
        <v>114.13333333333333</v>
      </c>
      <c r="K490" s="289">
        <v>111.9</v>
      </c>
      <c r="L490" s="289">
        <v>109.7</v>
      </c>
      <c r="M490" s="289">
        <v>120.08750999999999</v>
      </c>
    </row>
    <row r="491" spans="1:13">
      <c r="A491" s="268">
        <v>481</v>
      </c>
      <c r="B491" s="245" t="s">
        <v>564</v>
      </c>
      <c r="C491" s="289">
        <v>1053.8</v>
      </c>
      <c r="D491" s="289">
        <v>1060.2666666666667</v>
      </c>
      <c r="E491" s="289">
        <v>1042.5333333333333</v>
      </c>
      <c r="F491" s="289">
        <v>1031.2666666666667</v>
      </c>
      <c r="G491" s="289">
        <v>1013.5333333333333</v>
      </c>
      <c r="H491" s="289">
        <v>1071.5333333333333</v>
      </c>
      <c r="I491" s="289">
        <v>1089.2666666666664</v>
      </c>
      <c r="J491" s="289">
        <v>1100.5333333333333</v>
      </c>
      <c r="K491" s="289">
        <v>1078</v>
      </c>
      <c r="L491" s="289">
        <v>1049</v>
      </c>
      <c r="M491" s="289">
        <v>0.50861999999999996</v>
      </c>
    </row>
    <row r="492" spans="1:13">
      <c r="A492" s="268">
        <v>482</v>
      </c>
      <c r="B492" s="245" t="s">
        <v>284</v>
      </c>
      <c r="C492" s="289">
        <v>164.85</v>
      </c>
      <c r="D492" s="289">
        <v>164.86666666666667</v>
      </c>
      <c r="E492" s="289">
        <v>162.98333333333335</v>
      </c>
      <c r="F492" s="289">
        <v>161.11666666666667</v>
      </c>
      <c r="G492" s="289">
        <v>159.23333333333335</v>
      </c>
      <c r="H492" s="289">
        <v>166.73333333333335</v>
      </c>
      <c r="I492" s="289">
        <v>168.61666666666667</v>
      </c>
      <c r="J492" s="289">
        <v>170.48333333333335</v>
      </c>
      <c r="K492" s="289">
        <v>166.75</v>
      </c>
      <c r="L492" s="289">
        <v>163</v>
      </c>
      <c r="M492" s="289">
        <v>3.5436299999999998</v>
      </c>
    </row>
    <row r="493" spans="1:13">
      <c r="A493" s="268">
        <v>483</v>
      </c>
      <c r="B493" s="245" t="s">
        <v>565</v>
      </c>
      <c r="C493" s="289">
        <v>984.9</v>
      </c>
      <c r="D493" s="289">
        <v>983.4666666666667</v>
      </c>
      <c r="E493" s="289">
        <v>978.93333333333339</v>
      </c>
      <c r="F493" s="289">
        <v>972.9666666666667</v>
      </c>
      <c r="G493" s="289">
        <v>968.43333333333339</v>
      </c>
      <c r="H493" s="289">
        <v>989.43333333333339</v>
      </c>
      <c r="I493" s="289">
        <v>993.9666666666667</v>
      </c>
      <c r="J493" s="289">
        <v>999.93333333333339</v>
      </c>
      <c r="K493" s="289">
        <v>988</v>
      </c>
      <c r="L493" s="289">
        <v>977.5</v>
      </c>
      <c r="M493" s="289">
        <v>1.1373200000000001</v>
      </c>
    </row>
    <row r="494" spans="1:13">
      <c r="A494" s="268">
        <v>484</v>
      </c>
      <c r="B494" s="245" t="s">
        <v>556</v>
      </c>
      <c r="C494" s="289">
        <v>275.39999999999998</v>
      </c>
      <c r="D494" s="289">
        <v>276.16666666666669</v>
      </c>
      <c r="E494" s="289">
        <v>270.33333333333337</v>
      </c>
      <c r="F494" s="289">
        <v>265.26666666666671</v>
      </c>
      <c r="G494" s="289">
        <v>259.43333333333339</v>
      </c>
      <c r="H494" s="289">
        <v>281.23333333333335</v>
      </c>
      <c r="I494" s="289">
        <v>287.06666666666672</v>
      </c>
      <c r="J494" s="289">
        <v>292.13333333333333</v>
      </c>
      <c r="K494" s="289">
        <v>282</v>
      </c>
      <c r="L494" s="289">
        <v>271.10000000000002</v>
      </c>
      <c r="M494" s="289">
        <v>7.05105</v>
      </c>
    </row>
    <row r="495" spans="1:13">
      <c r="A495" s="268">
        <v>485</v>
      </c>
      <c r="B495" s="245" t="s">
        <v>555</v>
      </c>
      <c r="C495" s="289">
        <v>1857.85</v>
      </c>
      <c r="D495" s="289">
        <v>1829.2833333333335</v>
      </c>
      <c r="E495" s="289">
        <v>1788.5666666666671</v>
      </c>
      <c r="F495" s="289">
        <v>1719.2833333333335</v>
      </c>
      <c r="G495" s="289">
        <v>1678.5666666666671</v>
      </c>
      <c r="H495" s="289">
        <v>1898.5666666666671</v>
      </c>
      <c r="I495" s="289">
        <v>1939.2833333333338</v>
      </c>
      <c r="J495" s="289">
        <v>2008.5666666666671</v>
      </c>
      <c r="K495" s="289">
        <v>1870</v>
      </c>
      <c r="L495" s="289">
        <v>1760</v>
      </c>
      <c r="M495" s="289">
        <v>6.3570000000000002E-2</v>
      </c>
    </row>
    <row r="496" spans="1:13">
      <c r="A496" s="268">
        <v>486</v>
      </c>
      <c r="B496" s="245" t="s">
        <v>199</v>
      </c>
      <c r="C496" s="289">
        <v>580.85</v>
      </c>
      <c r="D496" s="289">
        <v>581.21666666666658</v>
      </c>
      <c r="E496" s="289">
        <v>573.43333333333317</v>
      </c>
      <c r="F496" s="289">
        <v>566.01666666666654</v>
      </c>
      <c r="G496" s="289">
        <v>558.23333333333312</v>
      </c>
      <c r="H496" s="289">
        <v>588.63333333333321</v>
      </c>
      <c r="I496" s="289">
        <v>596.41666666666674</v>
      </c>
      <c r="J496" s="289">
        <v>603.83333333333326</v>
      </c>
      <c r="K496" s="289">
        <v>589</v>
      </c>
      <c r="L496" s="289">
        <v>573.79999999999995</v>
      </c>
      <c r="M496" s="289">
        <v>19.901050000000001</v>
      </c>
    </row>
    <row r="497" spans="1:13">
      <c r="A497" s="268">
        <v>487</v>
      </c>
      <c r="B497" s="245" t="s">
        <v>557</v>
      </c>
      <c r="C497" s="289">
        <v>148.85</v>
      </c>
      <c r="D497" s="289">
        <v>149.58333333333334</v>
      </c>
      <c r="E497" s="289">
        <v>147.36666666666667</v>
      </c>
      <c r="F497" s="289">
        <v>145.88333333333333</v>
      </c>
      <c r="G497" s="289">
        <v>143.66666666666666</v>
      </c>
      <c r="H497" s="289">
        <v>151.06666666666669</v>
      </c>
      <c r="I497" s="289">
        <v>153.28333333333333</v>
      </c>
      <c r="J497" s="289">
        <v>154.76666666666671</v>
      </c>
      <c r="K497" s="289">
        <v>151.80000000000001</v>
      </c>
      <c r="L497" s="289">
        <v>148.1</v>
      </c>
      <c r="M497" s="289">
        <v>0.38157000000000002</v>
      </c>
    </row>
    <row r="498" spans="1:13">
      <c r="A498" s="268">
        <v>488</v>
      </c>
      <c r="B498" s="245" t="s">
        <v>558</v>
      </c>
      <c r="C498" s="289">
        <v>3201.95</v>
      </c>
      <c r="D498" s="289">
        <v>3202.3166666666671</v>
      </c>
      <c r="E498" s="289">
        <v>3179.6333333333341</v>
      </c>
      <c r="F498" s="289">
        <v>3157.3166666666671</v>
      </c>
      <c r="G498" s="289">
        <v>3134.6333333333341</v>
      </c>
      <c r="H498" s="289">
        <v>3224.6333333333341</v>
      </c>
      <c r="I498" s="289">
        <v>3247.3166666666675</v>
      </c>
      <c r="J498" s="289">
        <v>3269.6333333333341</v>
      </c>
      <c r="K498" s="289">
        <v>3225</v>
      </c>
      <c r="L498" s="289">
        <v>3180</v>
      </c>
      <c r="M498" s="289">
        <v>7.0610000000000006E-2</v>
      </c>
    </row>
    <row r="499" spans="1:13">
      <c r="A499" s="268">
        <v>489</v>
      </c>
      <c r="B499" s="245" t="s">
        <v>562</v>
      </c>
      <c r="C499" s="289">
        <v>634.70000000000005</v>
      </c>
      <c r="D499" s="289">
        <v>637.31666666666672</v>
      </c>
      <c r="E499" s="289">
        <v>627.88333333333344</v>
      </c>
      <c r="F499" s="289">
        <v>621.06666666666672</v>
      </c>
      <c r="G499" s="289">
        <v>611.63333333333344</v>
      </c>
      <c r="H499" s="289">
        <v>644.13333333333344</v>
      </c>
      <c r="I499" s="289">
        <v>653.56666666666661</v>
      </c>
      <c r="J499" s="289">
        <v>660.38333333333344</v>
      </c>
      <c r="K499" s="289">
        <v>646.75</v>
      </c>
      <c r="L499" s="289">
        <v>630.5</v>
      </c>
      <c r="M499" s="289">
        <v>0.24001</v>
      </c>
    </row>
    <row r="500" spans="1:13">
      <c r="A500" s="268">
        <v>490</v>
      </c>
      <c r="B500" s="245" t="s">
        <v>559</v>
      </c>
      <c r="C500" s="289">
        <v>126.15</v>
      </c>
      <c r="D500" s="289">
        <v>127.05</v>
      </c>
      <c r="E500" s="289">
        <v>123.6</v>
      </c>
      <c r="F500" s="289">
        <v>121.05</v>
      </c>
      <c r="G500" s="289">
        <v>117.6</v>
      </c>
      <c r="H500" s="289">
        <v>129.6</v>
      </c>
      <c r="I500" s="289">
        <v>133.05000000000001</v>
      </c>
      <c r="J500" s="289">
        <v>135.6</v>
      </c>
      <c r="K500" s="289">
        <v>130.5</v>
      </c>
      <c r="L500" s="289">
        <v>124.5</v>
      </c>
      <c r="M500" s="289">
        <v>6.5814700000000004</v>
      </c>
    </row>
    <row r="501" spans="1:13">
      <c r="A501" s="268">
        <v>491</v>
      </c>
      <c r="B501" s="245" t="s">
        <v>566</v>
      </c>
      <c r="C501" s="289">
        <v>6936.5</v>
      </c>
      <c r="D501" s="289">
        <v>6936.3833333333341</v>
      </c>
      <c r="E501" s="289">
        <v>6925.2166666666681</v>
      </c>
      <c r="F501" s="289">
        <v>6913.9333333333343</v>
      </c>
      <c r="G501" s="289">
        <v>6902.7666666666682</v>
      </c>
      <c r="H501" s="289">
        <v>6947.6666666666679</v>
      </c>
      <c r="I501" s="289">
        <v>6958.8333333333339</v>
      </c>
      <c r="J501" s="289">
        <v>6970.1166666666677</v>
      </c>
      <c r="K501" s="289">
        <v>6947.55</v>
      </c>
      <c r="L501" s="289">
        <v>6925.1</v>
      </c>
      <c r="M501" s="289">
        <v>1.6549999999999999E-2</v>
      </c>
    </row>
    <row r="502" spans="1:13">
      <c r="A502" s="268">
        <v>492</v>
      </c>
      <c r="B502" s="245" t="s">
        <v>567</v>
      </c>
      <c r="C502" s="289">
        <v>82.9</v>
      </c>
      <c r="D502" s="289">
        <v>82.233333333333334</v>
      </c>
      <c r="E502" s="289">
        <v>80.216666666666669</v>
      </c>
      <c r="F502" s="289">
        <v>77.533333333333331</v>
      </c>
      <c r="G502" s="289">
        <v>75.516666666666666</v>
      </c>
      <c r="H502" s="289">
        <v>84.916666666666671</v>
      </c>
      <c r="I502" s="289">
        <v>86.933333333333351</v>
      </c>
      <c r="J502" s="289">
        <v>89.616666666666674</v>
      </c>
      <c r="K502" s="289">
        <v>84.25</v>
      </c>
      <c r="L502" s="289">
        <v>79.55</v>
      </c>
      <c r="M502" s="289">
        <v>13.117240000000001</v>
      </c>
    </row>
    <row r="503" spans="1:13">
      <c r="A503" s="268">
        <v>493</v>
      </c>
      <c r="B503" s="245" t="s">
        <v>568</v>
      </c>
      <c r="C503" s="289">
        <v>38.5</v>
      </c>
      <c r="D503" s="289">
        <v>38.300000000000004</v>
      </c>
      <c r="E503" s="289">
        <v>37.20000000000001</v>
      </c>
      <c r="F503" s="289">
        <v>35.900000000000006</v>
      </c>
      <c r="G503" s="289">
        <v>34.800000000000011</v>
      </c>
      <c r="H503" s="289">
        <v>39.600000000000009</v>
      </c>
      <c r="I503" s="289">
        <v>40.700000000000003</v>
      </c>
      <c r="J503" s="289">
        <v>42.000000000000007</v>
      </c>
      <c r="K503" s="289">
        <v>39.4</v>
      </c>
      <c r="L503" s="289">
        <v>37</v>
      </c>
      <c r="M503" s="289">
        <v>74.841750000000005</v>
      </c>
    </row>
    <row r="504" spans="1:13">
      <c r="A504" s="268">
        <v>494</v>
      </c>
      <c r="B504" s="245" t="s">
        <v>2852</v>
      </c>
      <c r="C504" s="289">
        <v>350.6</v>
      </c>
      <c r="D504" s="289">
        <v>343.55</v>
      </c>
      <c r="E504" s="289">
        <v>332.1</v>
      </c>
      <c r="F504" s="289">
        <v>313.60000000000002</v>
      </c>
      <c r="G504" s="289">
        <v>302.15000000000003</v>
      </c>
      <c r="H504" s="289">
        <v>362.05</v>
      </c>
      <c r="I504" s="289">
        <v>373.49999999999994</v>
      </c>
      <c r="J504" s="289">
        <v>392</v>
      </c>
      <c r="K504" s="289">
        <v>355</v>
      </c>
      <c r="L504" s="289">
        <v>325.05</v>
      </c>
      <c r="M504" s="289">
        <v>3.0659299999999998</v>
      </c>
    </row>
    <row r="505" spans="1:13">
      <c r="A505" s="268">
        <v>495</v>
      </c>
      <c r="B505" s="245" t="s">
        <v>569</v>
      </c>
      <c r="C505" s="289">
        <v>2187.0500000000002</v>
      </c>
      <c r="D505" s="289">
        <v>2192.35</v>
      </c>
      <c r="E505" s="289">
        <v>2169.6999999999998</v>
      </c>
      <c r="F505" s="289">
        <v>2152.35</v>
      </c>
      <c r="G505" s="289">
        <v>2129.6999999999998</v>
      </c>
      <c r="H505" s="289">
        <v>2209.6999999999998</v>
      </c>
      <c r="I505" s="289">
        <v>2232.3500000000004</v>
      </c>
      <c r="J505" s="289">
        <v>2249.6999999999998</v>
      </c>
      <c r="K505" s="289">
        <v>2215</v>
      </c>
      <c r="L505" s="289">
        <v>2175</v>
      </c>
      <c r="M505" s="289">
        <v>0.33542</v>
      </c>
    </row>
    <row r="506" spans="1:13">
      <c r="A506" s="268">
        <v>496</v>
      </c>
      <c r="B506" s="245" t="s">
        <v>200</v>
      </c>
      <c r="C506" s="289">
        <v>275.45</v>
      </c>
      <c r="D506" s="289">
        <v>273.83333333333331</v>
      </c>
      <c r="E506" s="289">
        <v>270.91666666666663</v>
      </c>
      <c r="F506" s="289">
        <v>266.38333333333333</v>
      </c>
      <c r="G506" s="289">
        <v>263.46666666666664</v>
      </c>
      <c r="H506" s="289">
        <v>278.36666666666662</v>
      </c>
      <c r="I506" s="289">
        <v>281.28333333333325</v>
      </c>
      <c r="J506" s="289">
        <v>285.81666666666661</v>
      </c>
      <c r="K506" s="289">
        <v>276.75</v>
      </c>
      <c r="L506" s="289">
        <v>269.3</v>
      </c>
      <c r="M506" s="289">
        <v>140.43917999999999</v>
      </c>
    </row>
    <row r="507" spans="1:13">
      <c r="A507" s="268">
        <v>497</v>
      </c>
      <c r="B507" s="245" t="s">
        <v>570</v>
      </c>
      <c r="C507" s="289">
        <v>257.35000000000002</v>
      </c>
      <c r="D507" s="289">
        <v>257.7</v>
      </c>
      <c r="E507" s="289">
        <v>254.14999999999998</v>
      </c>
      <c r="F507" s="289">
        <v>250.95</v>
      </c>
      <c r="G507" s="289">
        <v>247.39999999999998</v>
      </c>
      <c r="H507" s="289">
        <v>260.89999999999998</v>
      </c>
      <c r="I507" s="289">
        <v>264.45000000000005</v>
      </c>
      <c r="J507" s="289">
        <v>267.64999999999998</v>
      </c>
      <c r="K507" s="289">
        <v>261.25</v>
      </c>
      <c r="L507" s="289">
        <v>254.5</v>
      </c>
      <c r="M507" s="289">
        <v>3.6086100000000001</v>
      </c>
    </row>
    <row r="508" spans="1:13">
      <c r="A508" s="268">
        <v>498</v>
      </c>
      <c r="B508" s="245" t="s">
        <v>201</v>
      </c>
      <c r="C508" s="289">
        <v>11.9</v>
      </c>
      <c r="D508" s="289">
        <v>11.65</v>
      </c>
      <c r="E508" s="289">
        <v>11.350000000000001</v>
      </c>
      <c r="F508" s="289">
        <v>10.8</v>
      </c>
      <c r="G508" s="289">
        <v>10.500000000000002</v>
      </c>
      <c r="H508" s="289">
        <v>12.200000000000001</v>
      </c>
      <c r="I508" s="289">
        <v>12.500000000000002</v>
      </c>
      <c r="J508" s="289">
        <v>13.05</v>
      </c>
      <c r="K508" s="289">
        <v>11.95</v>
      </c>
      <c r="L508" s="289">
        <v>11.1</v>
      </c>
      <c r="M508" s="289">
        <v>10574.370629999999</v>
      </c>
    </row>
    <row r="509" spans="1:13">
      <c r="A509" s="268">
        <v>499</v>
      </c>
      <c r="B509" s="245" t="s">
        <v>202</v>
      </c>
      <c r="C509" s="289">
        <v>144.4</v>
      </c>
      <c r="D509" s="289">
        <v>144.5</v>
      </c>
      <c r="E509" s="289">
        <v>141</v>
      </c>
      <c r="F509" s="289">
        <v>137.6</v>
      </c>
      <c r="G509" s="289">
        <v>134.1</v>
      </c>
      <c r="H509" s="289">
        <v>147.9</v>
      </c>
      <c r="I509" s="289">
        <v>151.4</v>
      </c>
      <c r="J509" s="289">
        <v>154.80000000000001</v>
      </c>
      <c r="K509" s="289">
        <v>148</v>
      </c>
      <c r="L509" s="289">
        <v>141.1</v>
      </c>
      <c r="M509" s="289">
        <v>283.28010999999998</v>
      </c>
    </row>
    <row r="510" spans="1:13">
      <c r="A510" s="268">
        <v>500</v>
      </c>
      <c r="B510" s="245" t="s">
        <v>571</v>
      </c>
      <c r="C510" s="289">
        <v>150.69999999999999</v>
      </c>
      <c r="D510" s="289">
        <v>150.70000000000002</v>
      </c>
      <c r="E510" s="289">
        <v>148.00000000000003</v>
      </c>
      <c r="F510" s="289">
        <v>145.30000000000001</v>
      </c>
      <c r="G510" s="289">
        <v>142.60000000000002</v>
      </c>
      <c r="H510" s="289">
        <v>153.40000000000003</v>
      </c>
      <c r="I510" s="289">
        <v>156.10000000000002</v>
      </c>
      <c r="J510" s="289">
        <v>158.80000000000004</v>
      </c>
      <c r="K510" s="289">
        <v>153.4</v>
      </c>
      <c r="L510" s="289">
        <v>148</v>
      </c>
      <c r="M510" s="289">
        <v>5.7530799999999997</v>
      </c>
    </row>
    <row r="511" spans="1:13">
      <c r="A511" s="268">
        <v>501</v>
      </c>
      <c r="B511" s="245" t="s">
        <v>572</v>
      </c>
      <c r="C511" s="289">
        <v>1623.7</v>
      </c>
      <c r="D511" s="289">
        <v>1609.8166666666666</v>
      </c>
      <c r="E511" s="289">
        <v>1568.8833333333332</v>
      </c>
      <c r="F511" s="289">
        <v>1514.0666666666666</v>
      </c>
      <c r="G511" s="289">
        <v>1473.1333333333332</v>
      </c>
      <c r="H511" s="289">
        <v>1664.6333333333332</v>
      </c>
      <c r="I511" s="289">
        <v>1705.5666666666666</v>
      </c>
      <c r="J511" s="289">
        <v>1760.3833333333332</v>
      </c>
      <c r="K511" s="289">
        <v>1650.75</v>
      </c>
      <c r="L511" s="289">
        <v>1555</v>
      </c>
      <c r="M511" s="289">
        <v>0.83274000000000004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33" sqref="D33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92"/>
      <c r="B5" s="592"/>
      <c r="C5" s="593"/>
      <c r="D5" s="593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94" t="s">
        <v>574</v>
      </c>
      <c r="C7" s="594"/>
      <c r="D7" s="262">
        <f>Main!B10</f>
        <v>44041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44040</v>
      </c>
      <c r="B10" s="267">
        <v>511463</v>
      </c>
      <c r="C10" s="268" t="s">
        <v>3834</v>
      </c>
      <c r="D10" s="268" t="s">
        <v>3835</v>
      </c>
      <c r="E10" s="268" t="s">
        <v>583</v>
      </c>
      <c r="F10" s="383">
        <v>76248</v>
      </c>
      <c r="G10" s="267">
        <v>10.99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44040</v>
      </c>
      <c r="B11" s="267">
        <v>511463</v>
      </c>
      <c r="C11" s="268" t="s">
        <v>3834</v>
      </c>
      <c r="D11" s="268" t="s">
        <v>3835</v>
      </c>
      <c r="E11" s="268" t="s">
        <v>584</v>
      </c>
      <c r="F11" s="383">
        <v>24997</v>
      </c>
      <c r="G11" s="267">
        <v>11.04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44040</v>
      </c>
      <c r="B12" s="267">
        <v>511463</v>
      </c>
      <c r="C12" s="268" t="s">
        <v>3834</v>
      </c>
      <c r="D12" s="268" t="s">
        <v>3836</v>
      </c>
      <c r="E12" s="268" t="s">
        <v>584</v>
      </c>
      <c r="F12" s="383">
        <v>63415</v>
      </c>
      <c r="G12" s="267">
        <v>11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44040</v>
      </c>
      <c r="B13" s="267">
        <v>540024</v>
      </c>
      <c r="C13" s="268" t="s">
        <v>3837</v>
      </c>
      <c r="D13" s="268" t="s">
        <v>3838</v>
      </c>
      <c r="E13" s="268" t="s">
        <v>584</v>
      </c>
      <c r="F13" s="383">
        <v>44444</v>
      </c>
      <c r="G13" s="267">
        <v>9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44040</v>
      </c>
      <c r="B14" s="267">
        <v>540024</v>
      </c>
      <c r="C14" s="268" t="s">
        <v>3837</v>
      </c>
      <c r="D14" s="268" t="s">
        <v>3839</v>
      </c>
      <c r="E14" s="268" t="s">
        <v>583</v>
      </c>
      <c r="F14" s="383">
        <v>55200</v>
      </c>
      <c r="G14" s="267">
        <v>9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44040</v>
      </c>
      <c r="B15" s="267">
        <v>537766</v>
      </c>
      <c r="C15" s="268" t="s">
        <v>3224</v>
      </c>
      <c r="D15" s="268" t="s">
        <v>3840</v>
      </c>
      <c r="E15" s="268" t="s">
        <v>584</v>
      </c>
      <c r="F15" s="383">
        <v>5884018</v>
      </c>
      <c r="G15" s="267">
        <v>4.1399999999999997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44040</v>
      </c>
      <c r="B16" s="267">
        <v>537766</v>
      </c>
      <c r="C16" s="268" t="s">
        <v>3224</v>
      </c>
      <c r="D16" s="268" t="s">
        <v>3841</v>
      </c>
      <c r="E16" s="268" t="s">
        <v>584</v>
      </c>
      <c r="F16" s="383">
        <v>685000</v>
      </c>
      <c r="G16" s="267">
        <v>4.1399999999999997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44040</v>
      </c>
      <c r="B17" s="267">
        <v>537766</v>
      </c>
      <c r="C17" s="268" t="s">
        <v>3224</v>
      </c>
      <c r="D17" s="268" t="s">
        <v>3842</v>
      </c>
      <c r="E17" s="268" t="s">
        <v>583</v>
      </c>
      <c r="F17" s="383">
        <v>6300000</v>
      </c>
      <c r="G17" s="267">
        <v>4.1399999999999997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44040</v>
      </c>
      <c r="B18" s="267">
        <v>537326</v>
      </c>
      <c r="C18" s="268" t="s">
        <v>3843</v>
      </c>
      <c r="D18" s="268" t="s">
        <v>3844</v>
      </c>
      <c r="E18" s="268" t="s">
        <v>583</v>
      </c>
      <c r="F18" s="383">
        <v>108000</v>
      </c>
      <c r="G18" s="267">
        <v>7.5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44040</v>
      </c>
      <c r="B19" s="267">
        <v>512217</v>
      </c>
      <c r="C19" s="268" t="s">
        <v>3845</v>
      </c>
      <c r="D19" s="268" t="s">
        <v>3846</v>
      </c>
      <c r="E19" s="268" t="s">
        <v>583</v>
      </c>
      <c r="F19" s="383">
        <v>38957</v>
      </c>
      <c r="G19" s="267">
        <v>12.96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44040</v>
      </c>
      <c r="B20" s="267">
        <v>532092</v>
      </c>
      <c r="C20" s="268" t="s">
        <v>3847</v>
      </c>
      <c r="D20" s="268" t="s">
        <v>3848</v>
      </c>
      <c r="E20" s="268" t="s">
        <v>584</v>
      </c>
      <c r="F20" s="383">
        <v>247223</v>
      </c>
      <c r="G20" s="267">
        <v>9.2899999999999991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44040</v>
      </c>
      <c r="B21" s="267">
        <v>532092</v>
      </c>
      <c r="C21" s="268" t="s">
        <v>3847</v>
      </c>
      <c r="D21" s="268" t="s">
        <v>3849</v>
      </c>
      <c r="E21" s="268" t="s">
        <v>583</v>
      </c>
      <c r="F21" s="383">
        <v>445000</v>
      </c>
      <c r="G21" s="267">
        <v>9.33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44040</v>
      </c>
      <c r="B22" s="267">
        <v>539402</v>
      </c>
      <c r="C22" s="268" t="s">
        <v>3811</v>
      </c>
      <c r="D22" s="268" t="s">
        <v>3812</v>
      </c>
      <c r="E22" s="268" t="s">
        <v>584</v>
      </c>
      <c r="F22" s="383">
        <v>80000</v>
      </c>
      <c r="G22" s="267">
        <v>21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44040</v>
      </c>
      <c r="B23" s="267">
        <v>539402</v>
      </c>
      <c r="C23" s="268" t="s">
        <v>3811</v>
      </c>
      <c r="D23" s="268" t="s">
        <v>3850</v>
      </c>
      <c r="E23" s="268" t="s">
        <v>583</v>
      </c>
      <c r="F23" s="383">
        <v>80000</v>
      </c>
      <c r="G23" s="267">
        <v>21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44040</v>
      </c>
      <c r="B24" s="267" t="s">
        <v>905</v>
      </c>
      <c r="C24" s="268" t="s">
        <v>3851</v>
      </c>
      <c r="D24" s="268" t="s">
        <v>3807</v>
      </c>
      <c r="E24" s="268" t="s">
        <v>583</v>
      </c>
      <c r="F24" s="383">
        <v>161586</v>
      </c>
      <c r="G24" s="267">
        <v>232.59</v>
      </c>
      <c r="H24" s="345" t="s">
        <v>2953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44040</v>
      </c>
      <c r="B25" s="267" t="s">
        <v>905</v>
      </c>
      <c r="C25" s="268" t="s">
        <v>3851</v>
      </c>
      <c r="D25" s="268" t="s">
        <v>3852</v>
      </c>
      <c r="E25" s="268" t="s">
        <v>583</v>
      </c>
      <c r="F25" s="383">
        <v>230083</v>
      </c>
      <c r="G25" s="267">
        <v>231.22</v>
      </c>
      <c r="H25" s="345" t="s">
        <v>2953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44040</v>
      </c>
      <c r="B26" s="267" t="s">
        <v>909</v>
      </c>
      <c r="C26" s="268" t="s">
        <v>3853</v>
      </c>
      <c r="D26" s="268" t="s">
        <v>3823</v>
      </c>
      <c r="E26" s="268" t="s">
        <v>583</v>
      </c>
      <c r="F26" s="383">
        <v>182027</v>
      </c>
      <c r="G26" s="267">
        <v>133.80000000000001</v>
      </c>
      <c r="H26" s="345" t="s">
        <v>2953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44040</v>
      </c>
      <c r="B27" s="267" t="s">
        <v>1262</v>
      </c>
      <c r="C27" s="268" t="s">
        <v>3822</v>
      </c>
      <c r="D27" s="268" t="s">
        <v>3854</v>
      </c>
      <c r="E27" s="268" t="s">
        <v>583</v>
      </c>
      <c r="F27" s="383">
        <v>71851</v>
      </c>
      <c r="G27" s="267">
        <v>220.15</v>
      </c>
      <c r="H27" s="345" t="s">
        <v>2953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44040</v>
      </c>
      <c r="B28" s="267" t="s">
        <v>1614</v>
      </c>
      <c r="C28" s="268" t="s">
        <v>3855</v>
      </c>
      <c r="D28" s="268" t="s">
        <v>3856</v>
      </c>
      <c r="E28" s="268" t="s">
        <v>583</v>
      </c>
      <c r="F28" s="383">
        <v>156746</v>
      </c>
      <c r="G28" s="267">
        <v>273.8</v>
      </c>
      <c r="H28" s="345" t="s">
        <v>2953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44040</v>
      </c>
      <c r="B29" s="267" t="s">
        <v>2142</v>
      </c>
      <c r="C29" s="268" t="s">
        <v>3857</v>
      </c>
      <c r="D29" s="268" t="s">
        <v>3858</v>
      </c>
      <c r="E29" s="268" t="s">
        <v>583</v>
      </c>
      <c r="F29" s="383">
        <v>183575</v>
      </c>
      <c r="G29" s="267">
        <v>9.4700000000000006</v>
      </c>
      <c r="H29" s="345" t="s">
        <v>2953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44040</v>
      </c>
      <c r="B30" s="267" t="s">
        <v>3859</v>
      </c>
      <c r="C30" s="268" t="s">
        <v>3860</v>
      </c>
      <c r="D30" s="268" t="s">
        <v>3861</v>
      </c>
      <c r="E30" s="268" t="s">
        <v>583</v>
      </c>
      <c r="F30" s="383">
        <v>72000</v>
      </c>
      <c r="G30" s="267">
        <v>38.9</v>
      </c>
      <c r="H30" s="345" t="s">
        <v>2953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44040</v>
      </c>
      <c r="B31" s="267" t="s">
        <v>905</v>
      </c>
      <c r="C31" s="268" t="s">
        <v>3851</v>
      </c>
      <c r="D31" s="268" t="s">
        <v>3807</v>
      </c>
      <c r="E31" s="268" t="s">
        <v>584</v>
      </c>
      <c r="F31" s="383">
        <v>161586</v>
      </c>
      <c r="G31" s="267">
        <v>231.29</v>
      </c>
      <c r="H31" s="345" t="s">
        <v>2953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44040</v>
      </c>
      <c r="B32" s="267" t="s">
        <v>905</v>
      </c>
      <c r="C32" s="268" t="s">
        <v>3851</v>
      </c>
      <c r="D32" s="268" t="s">
        <v>3852</v>
      </c>
      <c r="E32" s="268" t="s">
        <v>584</v>
      </c>
      <c r="F32" s="383">
        <v>230083</v>
      </c>
      <c r="G32" s="267">
        <v>232.6</v>
      </c>
      <c r="H32" s="345" t="s">
        <v>2953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44040</v>
      </c>
      <c r="B33" s="267" t="s">
        <v>909</v>
      </c>
      <c r="C33" s="268" t="s">
        <v>3853</v>
      </c>
      <c r="D33" s="268" t="s">
        <v>3823</v>
      </c>
      <c r="E33" s="268" t="s">
        <v>584</v>
      </c>
      <c r="F33" s="383">
        <v>182027</v>
      </c>
      <c r="G33" s="267">
        <v>134</v>
      </c>
      <c r="H33" s="345" t="s">
        <v>2953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44040</v>
      </c>
      <c r="B34" s="267" t="s">
        <v>1262</v>
      </c>
      <c r="C34" s="268" t="s">
        <v>3822</v>
      </c>
      <c r="D34" s="268" t="s">
        <v>3854</v>
      </c>
      <c r="E34" s="268" t="s">
        <v>584</v>
      </c>
      <c r="F34" s="383">
        <v>71851</v>
      </c>
      <c r="G34" s="267">
        <v>217.76</v>
      </c>
      <c r="H34" s="345" t="s">
        <v>2953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44040</v>
      </c>
      <c r="B35" s="267" t="s">
        <v>1614</v>
      </c>
      <c r="C35" s="268" t="s">
        <v>3855</v>
      </c>
      <c r="D35" s="268" t="s">
        <v>3856</v>
      </c>
      <c r="E35" s="268" t="s">
        <v>584</v>
      </c>
      <c r="F35" s="383">
        <v>159937</v>
      </c>
      <c r="G35" s="267">
        <v>274.25</v>
      </c>
      <c r="H35" s="345" t="s">
        <v>2953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44040</v>
      </c>
      <c r="B36" s="267" t="s">
        <v>3824</v>
      </c>
      <c r="C36" s="268" t="s">
        <v>3825</v>
      </c>
      <c r="D36" s="268" t="s">
        <v>3862</v>
      </c>
      <c r="E36" s="268" t="s">
        <v>584</v>
      </c>
      <c r="F36" s="383">
        <v>30337</v>
      </c>
      <c r="G36" s="267">
        <v>5.77</v>
      </c>
      <c r="H36" s="345" t="s">
        <v>2953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44040</v>
      </c>
      <c r="B37" s="267" t="s">
        <v>3859</v>
      </c>
      <c r="C37" s="268" t="s">
        <v>3860</v>
      </c>
      <c r="D37" s="268" t="s">
        <v>3863</v>
      </c>
      <c r="E37" s="268" t="s">
        <v>584</v>
      </c>
      <c r="F37" s="383">
        <v>51000</v>
      </c>
      <c r="G37" s="267">
        <v>38.86</v>
      </c>
      <c r="H37" s="345" t="s">
        <v>2953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B38" s="267"/>
      <c r="C38" s="268"/>
      <c r="D38" s="268"/>
      <c r="E38" s="268"/>
      <c r="F38" s="383"/>
      <c r="G38" s="267"/>
      <c r="H38" s="345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B39" s="267"/>
      <c r="C39" s="268"/>
      <c r="D39" s="268"/>
      <c r="E39" s="268"/>
      <c r="F39" s="383"/>
      <c r="G39" s="267"/>
      <c r="H39" s="345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B40" s="267"/>
      <c r="C40" s="268"/>
      <c r="D40" s="268"/>
      <c r="E40" s="268"/>
      <c r="F40" s="383"/>
      <c r="G40" s="267"/>
      <c r="H40" s="345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B41" s="267"/>
      <c r="C41" s="268"/>
      <c r="D41" s="268"/>
      <c r="E41" s="268"/>
      <c r="F41" s="383"/>
      <c r="G41" s="267"/>
      <c r="H41" s="345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B42" s="267"/>
      <c r="C42" s="268"/>
      <c r="D42" s="268"/>
      <c r="E42" s="268"/>
      <c r="F42" s="383"/>
      <c r="G42" s="267"/>
      <c r="H42" s="345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B43" s="267"/>
      <c r="C43" s="268"/>
      <c r="D43" s="268"/>
      <c r="E43" s="268"/>
      <c r="F43" s="383"/>
      <c r="G43" s="267"/>
      <c r="H43" s="345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B44" s="267"/>
      <c r="C44" s="268"/>
      <c r="D44" s="268"/>
      <c r="E44" s="268"/>
      <c r="F44" s="383"/>
      <c r="G44" s="267"/>
      <c r="H44" s="345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B45" s="267"/>
      <c r="C45" s="268"/>
      <c r="D45" s="268"/>
      <c r="E45" s="268"/>
      <c r="F45" s="383"/>
      <c r="G45" s="267"/>
      <c r="H45" s="345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B46" s="267"/>
      <c r="C46" s="268"/>
      <c r="D46" s="268"/>
      <c r="E46" s="268"/>
      <c r="F46" s="383"/>
      <c r="G46" s="267"/>
      <c r="H46" s="345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B47" s="267"/>
      <c r="C47" s="268"/>
      <c r="D47" s="268"/>
      <c r="E47" s="268"/>
      <c r="F47" s="383"/>
      <c r="G47" s="267"/>
      <c r="H47" s="345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B48" s="267"/>
      <c r="C48" s="268"/>
      <c r="D48" s="268"/>
      <c r="E48" s="268"/>
      <c r="F48" s="383"/>
      <c r="G48" s="267"/>
      <c r="H48" s="345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2:35">
      <c r="B49" s="267"/>
      <c r="C49" s="268"/>
      <c r="D49" s="268"/>
      <c r="E49" s="268"/>
      <c r="F49" s="383"/>
      <c r="G49" s="267"/>
      <c r="H49" s="345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2:35">
      <c r="B50" s="267"/>
      <c r="C50" s="268"/>
      <c r="D50" s="268"/>
      <c r="E50" s="268"/>
      <c r="F50" s="383"/>
      <c r="G50" s="267"/>
      <c r="H50" s="345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2:35">
      <c r="B51" s="267"/>
      <c r="C51" s="268"/>
      <c r="D51" s="268"/>
      <c r="E51" s="268"/>
      <c r="F51" s="383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2:35">
      <c r="B52" s="267"/>
      <c r="C52" s="268"/>
      <c r="D52" s="268"/>
      <c r="E52" s="268"/>
      <c r="F52" s="383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2:35">
      <c r="B53" s="267"/>
      <c r="C53" s="268"/>
      <c r="D53" s="268"/>
      <c r="E53" s="268"/>
      <c r="F53" s="383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2:35">
      <c r="B54" s="267"/>
      <c r="C54" s="268"/>
      <c r="D54" s="268"/>
      <c r="E54" s="268"/>
      <c r="F54" s="383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2:35">
      <c r="B55" s="267"/>
      <c r="C55" s="268"/>
      <c r="D55" s="268"/>
      <c r="E55" s="268"/>
      <c r="F55" s="383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2:35">
      <c r="B56" s="267"/>
      <c r="C56" s="268"/>
      <c r="D56" s="268"/>
      <c r="E56" s="268"/>
      <c r="F56" s="383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2:35">
      <c r="B57" s="267"/>
      <c r="C57" s="268"/>
      <c r="D57" s="268"/>
      <c r="E57" s="268"/>
      <c r="F57" s="383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2:35">
      <c r="B58" s="267"/>
      <c r="C58" s="268"/>
      <c r="D58" s="268"/>
      <c r="E58" s="268"/>
      <c r="F58" s="383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2:35">
      <c r="B59" s="267"/>
      <c r="C59" s="268"/>
      <c r="D59" s="268"/>
      <c r="E59" s="268"/>
      <c r="F59" s="383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2:35">
      <c r="B60" s="267"/>
      <c r="C60" s="268"/>
      <c r="D60" s="268"/>
      <c r="E60" s="268"/>
      <c r="F60" s="383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2:35">
      <c r="B61" s="267"/>
      <c r="C61" s="268"/>
      <c r="D61" s="268"/>
      <c r="E61" s="268"/>
      <c r="F61" s="383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2:35">
      <c r="B62" s="267"/>
      <c r="C62" s="268"/>
      <c r="D62" s="268"/>
      <c r="E62" s="268"/>
      <c r="F62" s="383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2:35">
      <c r="B63" s="267"/>
      <c r="C63" s="268"/>
      <c r="D63" s="268"/>
      <c r="E63" s="268"/>
      <c r="F63" s="383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2:35">
      <c r="B64" s="267"/>
      <c r="C64" s="268"/>
      <c r="D64" s="268"/>
      <c r="E64" s="268"/>
      <c r="F64" s="383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3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3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3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3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3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3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3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3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3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3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3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3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3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3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3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3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3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3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3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3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3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3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3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3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3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3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3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3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3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3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3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3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3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3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3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3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3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3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3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3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3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3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3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3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3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3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3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3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3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3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3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3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3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3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3"/>
      <c r="G119" s="267"/>
      <c r="H119" s="345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3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3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3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3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3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3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3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3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3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3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3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3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3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3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3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3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3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3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3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3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3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3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3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3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3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3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3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3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3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3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3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3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3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3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3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3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3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3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3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3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3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3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3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3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3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3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3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3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3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3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3"/>
      <c r="G170" s="267"/>
      <c r="H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3"/>
      <c r="G171" s="267"/>
      <c r="H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3"/>
      <c r="G172" s="267"/>
      <c r="H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3"/>
      <c r="G173" s="267"/>
      <c r="H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3"/>
      <c r="G174" s="267"/>
      <c r="H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3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3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3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3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3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3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3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3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3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3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3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3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3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3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3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3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3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3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3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3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3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3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3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3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3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3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3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3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3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3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3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3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3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3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3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3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3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3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3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3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3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3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3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3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3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3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3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3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3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3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3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3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3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3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3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3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3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3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3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3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3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3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3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3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3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3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3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3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3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3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3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3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3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3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3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3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3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3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3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3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3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3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3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3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3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3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3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3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3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3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3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3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3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3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3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3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3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3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3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3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3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3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3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3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3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3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3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3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3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3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3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3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3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3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3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3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3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3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3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3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3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3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3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3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3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3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3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3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3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3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3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3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3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3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3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3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3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3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3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3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3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3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3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3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3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3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3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3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3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3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3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3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3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3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3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3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3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3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3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3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3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3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3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3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3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3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3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3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3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3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3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3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3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3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3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3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3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3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3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3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3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3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3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3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3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3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3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3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3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B364" s="267"/>
      <c r="C364" s="268"/>
      <c r="D364" s="268"/>
      <c r="E364" s="268"/>
      <c r="F364" s="383"/>
      <c r="G364" s="267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B365" s="267"/>
      <c r="C365" s="268"/>
      <c r="D365" s="268"/>
      <c r="E365" s="268"/>
      <c r="F365" s="383"/>
      <c r="G365" s="267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B366" s="267"/>
      <c r="C366" s="268"/>
      <c r="D366" s="268"/>
      <c r="E366" s="268"/>
      <c r="F366" s="383"/>
      <c r="G366" s="267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B367" s="267"/>
      <c r="C367" s="268"/>
      <c r="D367" s="268"/>
      <c r="E367" s="268"/>
      <c r="F367" s="383"/>
      <c r="G367" s="267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B368" s="267"/>
      <c r="C368" s="268"/>
      <c r="D368" s="268"/>
      <c r="E368" s="268"/>
      <c r="F368" s="383"/>
      <c r="G368" s="267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  <row r="939" spans="9:35"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  <c r="AA939" s="243"/>
      <c r="AB939" s="243"/>
      <c r="AC939" s="243"/>
      <c r="AD939" s="243"/>
      <c r="AE939" s="243"/>
      <c r="AF939" s="243"/>
      <c r="AG939" s="243"/>
      <c r="AH939" s="243"/>
      <c r="AI939" s="243"/>
    </row>
    <row r="940" spans="9:35"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  <c r="AA940" s="243"/>
      <c r="AB940" s="243"/>
      <c r="AC940" s="243"/>
      <c r="AD940" s="243"/>
      <c r="AE940" s="243"/>
      <c r="AF940" s="243"/>
      <c r="AG940" s="243"/>
      <c r="AH940" s="243"/>
      <c r="AI940" s="243"/>
    </row>
    <row r="941" spans="9:35"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  <c r="AA941" s="243"/>
      <c r="AB941" s="243"/>
      <c r="AC941" s="243"/>
      <c r="AD941" s="243"/>
      <c r="AE941" s="243"/>
      <c r="AF941" s="243"/>
      <c r="AG941" s="243"/>
      <c r="AH941" s="243"/>
      <c r="AI941" s="243"/>
    </row>
    <row r="942" spans="9:35"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  <c r="AA942" s="243"/>
      <c r="AB942" s="243"/>
      <c r="AC942" s="243"/>
      <c r="AD942" s="243"/>
      <c r="AE942" s="243"/>
      <c r="AF942" s="243"/>
      <c r="AG942" s="243"/>
      <c r="AH942" s="243"/>
      <c r="AI942" s="243"/>
    </row>
    <row r="943" spans="9:35"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  <c r="AA943" s="243"/>
      <c r="AB943" s="243"/>
      <c r="AC943" s="243"/>
      <c r="AD943" s="243"/>
      <c r="AE943" s="243"/>
      <c r="AF943" s="243"/>
      <c r="AG943" s="243"/>
      <c r="AH943" s="243"/>
      <c r="AI943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8"/>
  <sheetViews>
    <sheetView topLeftCell="A19" zoomScale="66" zoomScaleNormal="85" workbookViewId="0">
      <selection activeCell="M29" sqref="M2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3648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44041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3719</v>
      </c>
      <c r="M9" s="63" t="s">
        <v>3704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33" customFormat="1" ht="14.25">
      <c r="A10" s="484">
        <v>1</v>
      </c>
      <c r="B10" s="476">
        <v>43980</v>
      </c>
      <c r="C10" s="485"/>
      <c r="D10" s="486" t="s">
        <v>3630</v>
      </c>
      <c r="E10" s="487" t="s">
        <v>601</v>
      </c>
      <c r="F10" s="479">
        <v>9900</v>
      </c>
      <c r="G10" s="488">
        <v>9400</v>
      </c>
      <c r="H10" s="487">
        <v>10440</v>
      </c>
      <c r="I10" s="489" t="s">
        <v>3631</v>
      </c>
      <c r="J10" s="474" t="s">
        <v>3691</v>
      </c>
      <c r="K10" s="474">
        <f t="shared" ref="K10:K11" si="0">H10-F10</f>
        <v>540</v>
      </c>
      <c r="L10" s="510">
        <f>(F10*-0.8)/100</f>
        <v>-79.2</v>
      </c>
      <c r="M10" s="481">
        <f>(K10+L10)/F10</f>
        <v>4.654545454545455E-2</v>
      </c>
      <c r="N10" s="482" t="s">
        <v>600</v>
      </c>
      <c r="O10" s="483">
        <v>44020</v>
      </c>
      <c r="Q10" s="434"/>
      <c r="R10" s="435" t="s">
        <v>603</v>
      </c>
      <c r="S10" s="434"/>
      <c r="T10" s="434"/>
      <c r="U10" s="434"/>
      <c r="V10" s="434"/>
      <c r="W10" s="434"/>
      <c r="X10" s="434"/>
      <c r="Y10" s="434"/>
      <c r="Z10" s="434"/>
      <c r="AA10" s="434"/>
      <c r="AB10" s="434"/>
    </row>
    <row r="11" spans="1:28" s="433" customFormat="1" ht="14.25">
      <c r="A11" s="484">
        <v>2</v>
      </c>
      <c r="B11" s="476">
        <v>43990</v>
      </c>
      <c r="C11" s="485"/>
      <c r="D11" s="486" t="s">
        <v>3634</v>
      </c>
      <c r="E11" s="487" t="s">
        <v>601</v>
      </c>
      <c r="F11" s="479">
        <v>229</v>
      </c>
      <c r="G11" s="488">
        <v>217</v>
      </c>
      <c r="H11" s="487">
        <v>241.5</v>
      </c>
      <c r="I11" s="489" t="s">
        <v>3629</v>
      </c>
      <c r="J11" s="474" t="s">
        <v>3665</v>
      </c>
      <c r="K11" s="474">
        <f t="shared" si="0"/>
        <v>12.5</v>
      </c>
      <c r="L11" s="510">
        <f t="shared" ref="L11:L31" si="1">(F11*-0.8)/100</f>
        <v>-1.8320000000000001</v>
      </c>
      <c r="M11" s="481">
        <f t="shared" ref="M11:M31" si="2">(K11+L11)/F11</f>
        <v>4.6585152838427943E-2</v>
      </c>
      <c r="N11" s="482" t="s">
        <v>600</v>
      </c>
      <c r="O11" s="483">
        <v>44015</v>
      </c>
      <c r="Q11" s="434"/>
      <c r="R11" s="435" t="s">
        <v>3187</v>
      </c>
      <c r="S11" s="434"/>
      <c r="T11" s="434"/>
      <c r="U11" s="434"/>
      <c r="V11" s="434"/>
      <c r="W11" s="434"/>
      <c r="X11" s="434"/>
      <c r="Y11" s="434"/>
      <c r="Z11" s="434"/>
      <c r="AA11" s="434"/>
      <c r="AB11" s="434"/>
    </row>
    <row r="12" spans="1:28" s="433" customFormat="1" ht="14.25">
      <c r="A12" s="484">
        <v>3</v>
      </c>
      <c r="B12" s="476">
        <v>44001</v>
      </c>
      <c r="C12" s="485"/>
      <c r="D12" s="486" t="s">
        <v>98</v>
      </c>
      <c r="E12" s="487" t="s">
        <v>601</v>
      </c>
      <c r="F12" s="479">
        <v>150</v>
      </c>
      <c r="G12" s="487">
        <v>140</v>
      </c>
      <c r="H12" s="487">
        <v>159</v>
      </c>
      <c r="I12" s="489" t="s">
        <v>3635</v>
      </c>
      <c r="J12" s="474" t="s">
        <v>3406</v>
      </c>
      <c r="K12" s="474">
        <f t="shared" ref="K12" si="3">H12-F12</f>
        <v>9</v>
      </c>
      <c r="L12" s="510">
        <f t="shared" si="1"/>
        <v>-1.2</v>
      </c>
      <c r="M12" s="481">
        <f t="shared" si="2"/>
        <v>5.1999999999999998E-2</v>
      </c>
      <c r="N12" s="482" t="s">
        <v>600</v>
      </c>
      <c r="O12" s="483">
        <v>44019</v>
      </c>
      <c r="Q12" s="434"/>
      <c r="R12" s="435" t="s">
        <v>3187</v>
      </c>
      <c r="S12" s="434"/>
      <c r="T12" s="434"/>
      <c r="U12" s="434"/>
      <c r="V12" s="434"/>
      <c r="W12" s="434"/>
      <c r="X12" s="434"/>
      <c r="Y12" s="434"/>
      <c r="Z12" s="434"/>
      <c r="AA12" s="434"/>
      <c r="AB12" s="434"/>
    </row>
    <row r="13" spans="1:28" s="433" customFormat="1" ht="14.25">
      <c r="A13" s="484">
        <v>4</v>
      </c>
      <c r="B13" s="476">
        <v>44004</v>
      </c>
      <c r="C13" s="485"/>
      <c r="D13" s="486" t="s">
        <v>76</v>
      </c>
      <c r="E13" s="487" t="s">
        <v>601</v>
      </c>
      <c r="F13" s="479">
        <v>358.5</v>
      </c>
      <c r="G13" s="488">
        <v>335</v>
      </c>
      <c r="H13" s="487">
        <v>378.5</v>
      </c>
      <c r="I13" s="489" t="s">
        <v>3636</v>
      </c>
      <c r="J13" s="474" t="s">
        <v>3664</v>
      </c>
      <c r="K13" s="474">
        <f t="shared" ref="K13" si="4">H13-F13</f>
        <v>20</v>
      </c>
      <c r="L13" s="510">
        <f t="shared" si="1"/>
        <v>-2.8680000000000003</v>
      </c>
      <c r="M13" s="481">
        <f t="shared" si="2"/>
        <v>4.7788005578800551E-2</v>
      </c>
      <c r="N13" s="482" t="s">
        <v>600</v>
      </c>
      <c r="O13" s="483">
        <v>44015</v>
      </c>
      <c r="Q13" s="434"/>
      <c r="R13" s="435" t="s">
        <v>3187</v>
      </c>
      <c r="S13" s="434"/>
      <c r="T13" s="434"/>
      <c r="U13" s="434"/>
      <c r="V13" s="434"/>
      <c r="W13" s="434"/>
      <c r="X13" s="434"/>
      <c r="Y13" s="434"/>
      <c r="Z13" s="434"/>
      <c r="AA13" s="434"/>
      <c r="AB13" s="434"/>
    </row>
    <row r="14" spans="1:28" s="433" customFormat="1" ht="14.25">
      <c r="A14" s="463">
        <v>5</v>
      </c>
      <c r="B14" s="456">
        <v>44007</v>
      </c>
      <c r="C14" s="464"/>
      <c r="D14" s="465" t="s">
        <v>91</v>
      </c>
      <c r="E14" s="466" t="s">
        <v>601</v>
      </c>
      <c r="F14" s="441">
        <v>2340</v>
      </c>
      <c r="G14" s="467">
        <v>2200</v>
      </c>
      <c r="H14" s="466">
        <v>2195</v>
      </c>
      <c r="I14" s="468" t="s">
        <v>3632</v>
      </c>
      <c r="J14" s="442" t="s">
        <v>3653</v>
      </c>
      <c r="K14" s="442">
        <f t="shared" ref="K14:K15" si="5">H14-F14</f>
        <v>-145</v>
      </c>
      <c r="L14" s="511">
        <f t="shared" si="1"/>
        <v>-18.72</v>
      </c>
      <c r="M14" s="443">
        <f t="shared" si="2"/>
        <v>-6.9965811965811961E-2</v>
      </c>
      <c r="N14" s="457" t="s">
        <v>664</v>
      </c>
      <c r="O14" s="444">
        <v>44014</v>
      </c>
      <c r="Q14" s="434"/>
      <c r="R14" s="435" t="s">
        <v>3187</v>
      </c>
      <c r="S14" s="434"/>
      <c r="T14" s="434"/>
      <c r="U14" s="434"/>
      <c r="V14" s="434"/>
      <c r="W14" s="434"/>
      <c r="X14" s="434"/>
      <c r="Y14" s="434"/>
      <c r="Z14" s="434"/>
      <c r="AA14" s="434"/>
      <c r="AB14" s="434"/>
    </row>
    <row r="15" spans="1:28" s="433" customFormat="1" ht="14.25">
      <c r="A15" s="484">
        <v>6</v>
      </c>
      <c r="B15" s="476">
        <v>44007</v>
      </c>
      <c r="C15" s="485"/>
      <c r="D15" s="486" t="s">
        <v>41</v>
      </c>
      <c r="E15" s="487" t="s">
        <v>601</v>
      </c>
      <c r="F15" s="479">
        <v>342.5</v>
      </c>
      <c r="G15" s="488">
        <v>322</v>
      </c>
      <c r="H15" s="487">
        <v>365</v>
      </c>
      <c r="I15" s="489">
        <v>380</v>
      </c>
      <c r="J15" s="474" t="s">
        <v>3666</v>
      </c>
      <c r="K15" s="474">
        <f t="shared" si="5"/>
        <v>22.5</v>
      </c>
      <c r="L15" s="510">
        <f t="shared" si="1"/>
        <v>-2.74</v>
      </c>
      <c r="M15" s="481">
        <f t="shared" si="2"/>
        <v>5.7693430656934303E-2</v>
      </c>
      <c r="N15" s="482" t="s">
        <v>600</v>
      </c>
      <c r="O15" s="483">
        <v>44015</v>
      </c>
      <c r="Q15" s="434"/>
      <c r="R15" s="435" t="s">
        <v>3187</v>
      </c>
      <c r="S15" s="434"/>
      <c r="T15" s="434"/>
      <c r="U15" s="434"/>
      <c r="V15" s="434"/>
      <c r="W15" s="434"/>
      <c r="X15" s="434"/>
      <c r="Y15" s="434"/>
      <c r="Z15" s="434"/>
      <c r="AA15" s="434"/>
      <c r="AB15" s="434"/>
    </row>
    <row r="16" spans="1:28" s="433" customFormat="1" ht="14.25">
      <c r="A16" s="463">
        <v>7</v>
      </c>
      <c r="B16" s="456">
        <v>44008</v>
      </c>
      <c r="C16" s="464"/>
      <c r="D16" s="465" t="s">
        <v>3640</v>
      </c>
      <c r="E16" s="466" t="s">
        <v>3628</v>
      </c>
      <c r="F16" s="441">
        <v>1245</v>
      </c>
      <c r="G16" s="467">
        <v>1310</v>
      </c>
      <c r="H16" s="466">
        <v>1310</v>
      </c>
      <c r="I16" s="468" t="s">
        <v>3641</v>
      </c>
      <c r="J16" s="442" t="s">
        <v>3670</v>
      </c>
      <c r="K16" s="442">
        <f>F16-H16</f>
        <v>-65</v>
      </c>
      <c r="L16" s="511">
        <f t="shared" si="1"/>
        <v>-9.9600000000000009</v>
      </c>
      <c r="M16" s="443">
        <f t="shared" si="2"/>
        <v>-6.0208835341365466E-2</v>
      </c>
      <c r="N16" s="457" t="s">
        <v>664</v>
      </c>
      <c r="O16" s="444">
        <v>44015</v>
      </c>
      <c r="Q16" s="434"/>
      <c r="R16" s="435" t="s">
        <v>603</v>
      </c>
      <c r="S16" s="434"/>
      <c r="T16" s="434"/>
      <c r="U16" s="434"/>
      <c r="V16" s="434"/>
      <c r="W16" s="434"/>
      <c r="X16" s="434"/>
      <c r="Y16" s="434"/>
      <c r="Z16" s="434"/>
      <c r="AA16" s="434"/>
      <c r="AB16" s="434"/>
    </row>
    <row r="17" spans="1:28" s="433" customFormat="1" ht="14.25">
      <c r="A17" s="484">
        <v>8</v>
      </c>
      <c r="B17" s="476">
        <v>44008</v>
      </c>
      <c r="C17" s="485"/>
      <c r="D17" s="486" t="s">
        <v>338</v>
      </c>
      <c r="E17" s="487" t="s">
        <v>601</v>
      </c>
      <c r="F17" s="479">
        <v>277</v>
      </c>
      <c r="G17" s="487">
        <v>261</v>
      </c>
      <c r="H17" s="487">
        <v>296</v>
      </c>
      <c r="I17" s="489" t="s">
        <v>3633</v>
      </c>
      <c r="J17" s="474" t="s">
        <v>3679</v>
      </c>
      <c r="K17" s="474">
        <f t="shared" ref="K17" si="6">H17-F17</f>
        <v>19</v>
      </c>
      <c r="L17" s="510">
        <f t="shared" si="1"/>
        <v>-2.2160000000000002</v>
      </c>
      <c r="M17" s="481">
        <f t="shared" si="2"/>
        <v>6.0592057761732848E-2</v>
      </c>
      <c r="N17" s="482" t="s">
        <v>600</v>
      </c>
      <c r="O17" s="483">
        <v>44019</v>
      </c>
      <c r="Q17" s="434"/>
      <c r="R17" s="435" t="s">
        <v>3187</v>
      </c>
      <c r="S17" s="434"/>
      <c r="T17" s="434"/>
      <c r="U17" s="434"/>
      <c r="V17" s="434"/>
      <c r="W17" s="434"/>
      <c r="X17" s="434"/>
      <c r="Y17" s="434"/>
      <c r="Z17" s="434"/>
      <c r="AA17" s="434"/>
      <c r="AB17" s="434"/>
    </row>
    <row r="18" spans="1:28" s="433" customFormat="1" ht="14.25">
      <c r="A18" s="484">
        <v>9</v>
      </c>
      <c r="B18" s="476">
        <v>44008</v>
      </c>
      <c r="C18" s="485"/>
      <c r="D18" s="486" t="s">
        <v>248</v>
      </c>
      <c r="E18" s="487" t="s">
        <v>601</v>
      </c>
      <c r="F18" s="479">
        <v>863</v>
      </c>
      <c r="G18" s="488">
        <v>815</v>
      </c>
      <c r="H18" s="487">
        <v>898.5</v>
      </c>
      <c r="I18" s="489" t="s">
        <v>3642</v>
      </c>
      <c r="J18" s="474" t="s">
        <v>3692</v>
      </c>
      <c r="K18" s="474">
        <f t="shared" ref="K18" si="7">H18-F18</f>
        <v>35.5</v>
      </c>
      <c r="L18" s="510">
        <f t="shared" si="1"/>
        <v>-6.9040000000000008</v>
      </c>
      <c r="M18" s="481">
        <f t="shared" si="2"/>
        <v>3.3135573580533026E-2</v>
      </c>
      <c r="N18" s="482" t="s">
        <v>600</v>
      </c>
      <c r="O18" s="483">
        <v>44020</v>
      </c>
      <c r="Q18" s="434"/>
      <c r="R18" s="435" t="s">
        <v>603</v>
      </c>
      <c r="S18" s="434"/>
      <c r="T18" s="434"/>
      <c r="U18" s="434"/>
      <c r="V18" s="434"/>
      <c r="W18" s="434"/>
      <c r="X18" s="434"/>
      <c r="Y18" s="434"/>
      <c r="Z18" s="434"/>
      <c r="AA18" s="434"/>
      <c r="AB18" s="434"/>
    </row>
    <row r="19" spans="1:28" s="433" customFormat="1" ht="14.25">
      <c r="A19" s="445">
        <v>10</v>
      </c>
      <c r="B19" s="446">
        <v>44011</v>
      </c>
      <c r="C19" s="447"/>
      <c r="D19" s="448" t="s">
        <v>63</v>
      </c>
      <c r="E19" s="449" t="s">
        <v>601</v>
      </c>
      <c r="F19" s="450">
        <v>1300</v>
      </c>
      <c r="G19" s="449">
        <v>1235</v>
      </c>
      <c r="H19" s="449">
        <v>1346</v>
      </c>
      <c r="I19" s="451" t="s">
        <v>3645</v>
      </c>
      <c r="J19" s="452" t="s">
        <v>3671</v>
      </c>
      <c r="K19" s="452">
        <f t="shared" ref="K19" si="8">H19-F19</f>
        <v>46</v>
      </c>
      <c r="L19" s="452">
        <f t="shared" si="1"/>
        <v>-10.4</v>
      </c>
      <c r="M19" s="453">
        <f t="shared" si="2"/>
        <v>2.7384615384615386E-2</v>
      </c>
      <c r="N19" s="454" t="s">
        <v>600</v>
      </c>
      <c r="O19" s="455">
        <v>44018</v>
      </c>
      <c r="Q19" s="434"/>
      <c r="R19" s="435" t="s">
        <v>603</v>
      </c>
      <c r="S19" s="434"/>
      <c r="T19" s="434"/>
      <c r="U19" s="434"/>
      <c r="V19" s="434"/>
      <c r="W19" s="434"/>
      <c r="X19" s="434"/>
      <c r="Y19" s="434"/>
      <c r="Z19" s="434"/>
      <c r="AA19" s="434"/>
      <c r="AB19" s="434"/>
    </row>
    <row r="20" spans="1:28" s="433" customFormat="1" ht="14.25">
      <c r="A20" s="484">
        <v>11</v>
      </c>
      <c r="B20" s="476">
        <v>44012</v>
      </c>
      <c r="C20" s="486"/>
      <c r="D20" s="486" t="s">
        <v>197</v>
      </c>
      <c r="E20" s="487" t="s">
        <v>601</v>
      </c>
      <c r="F20" s="488">
        <v>426.5</v>
      </c>
      <c r="G20" s="487">
        <v>400</v>
      </c>
      <c r="H20" s="489">
        <v>452.5</v>
      </c>
      <c r="I20" s="484" t="s">
        <v>3646</v>
      </c>
      <c r="J20" s="476" t="s">
        <v>3669</v>
      </c>
      <c r="K20" s="474">
        <f t="shared" ref="K20" si="9">H20-F20</f>
        <v>26</v>
      </c>
      <c r="L20" s="510">
        <f t="shared" si="1"/>
        <v>-3.4120000000000004</v>
      </c>
      <c r="M20" s="481">
        <f t="shared" si="2"/>
        <v>5.2961313012895667E-2</v>
      </c>
      <c r="N20" s="487" t="s">
        <v>600</v>
      </c>
      <c r="O20" s="483">
        <v>44015</v>
      </c>
      <c r="Q20" s="434"/>
      <c r="R20" s="435" t="s">
        <v>3187</v>
      </c>
      <c r="S20" s="434"/>
      <c r="T20" s="434"/>
      <c r="U20" s="434"/>
      <c r="V20" s="434"/>
      <c r="W20" s="434"/>
      <c r="X20" s="434"/>
      <c r="Y20" s="434"/>
      <c r="Z20" s="434"/>
      <c r="AA20" s="434"/>
      <c r="AB20" s="434"/>
    </row>
    <row r="21" spans="1:28" s="433" customFormat="1" ht="14.25">
      <c r="A21" s="385">
        <v>12</v>
      </c>
      <c r="B21" s="410">
        <v>44014</v>
      </c>
      <c r="C21" s="426"/>
      <c r="D21" s="427" t="s">
        <v>136</v>
      </c>
      <c r="E21" s="428" t="s">
        <v>601</v>
      </c>
      <c r="F21" s="428" t="s">
        <v>3654</v>
      </c>
      <c r="G21" s="438">
        <v>874</v>
      </c>
      <c r="H21" s="428"/>
      <c r="I21" s="413" t="s">
        <v>3655</v>
      </c>
      <c r="J21" s="429" t="s">
        <v>602</v>
      </c>
      <c r="K21" s="429"/>
      <c r="L21" s="429"/>
      <c r="M21" s="429"/>
      <c r="N21" s="429"/>
      <c r="O21" s="431"/>
      <c r="Q21" s="434"/>
      <c r="R21" s="435" t="s">
        <v>603</v>
      </c>
      <c r="S21" s="434"/>
      <c r="T21" s="434"/>
      <c r="U21" s="434"/>
      <c r="V21" s="434"/>
      <c r="W21" s="434"/>
      <c r="X21" s="434"/>
      <c r="Y21" s="434"/>
      <c r="Z21" s="434"/>
      <c r="AA21" s="434"/>
      <c r="AB21" s="434"/>
    </row>
    <row r="22" spans="1:28" s="433" customFormat="1" ht="14.25">
      <c r="A22" s="484">
        <v>13</v>
      </c>
      <c r="B22" s="476">
        <v>44015</v>
      </c>
      <c r="C22" s="486"/>
      <c r="D22" s="486" t="s">
        <v>153</v>
      </c>
      <c r="E22" s="487" t="s">
        <v>601</v>
      </c>
      <c r="F22" s="488">
        <v>16785</v>
      </c>
      <c r="G22" s="489">
        <v>15900</v>
      </c>
      <c r="H22" s="489">
        <v>17725</v>
      </c>
      <c r="I22" s="484" t="s">
        <v>3667</v>
      </c>
      <c r="J22" s="476" t="s">
        <v>3742</v>
      </c>
      <c r="K22" s="474">
        <f t="shared" ref="K22:K23" si="10">H22-F22</f>
        <v>940</v>
      </c>
      <c r="L22" s="510">
        <f t="shared" ref="L22:L23" si="11">(F22*-0.8)/100</f>
        <v>-134.28</v>
      </c>
      <c r="M22" s="481">
        <f t="shared" ref="M22:M23" si="12">(K22+L22)/F22</f>
        <v>4.8002383080131071E-2</v>
      </c>
      <c r="N22" s="487" t="s">
        <v>600</v>
      </c>
      <c r="O22" s="483">
        <v>44028</v>
      </c>
      <c r="Q22" s="434"/>
      <c r="R22" s="435" t="s">
        <v>3187</v>
      </c>
      <c r="S22" s="434"/>
      <c r="T22" s="434"/>
      <c r="U22" s="434"/>
      <c r="V22" s="434"/>
      <c r="W22" s="434"/>
      <c r="X22" s="434"/>
      <c r="Y22" s="434"/>
      <c r="Z22" s="434"/>
      <c r="AA22" s="434"/>
      <c r="AB22" s="434"/>
    </row>
    <row r="23" spans="1:28" s="433" customFormat="1" ht="14.25">
      <c r="A23" s="445">
        <v>14</v>
      </c>
      <c r="B23" s="446">
        <v>44018</v>
      </c>
      <c r="C23" s="447"/>
      <c r="D23" s="448" t="s">
        <v>76</v>
      </c>
      <c r="E23" s="449" t="s">
        <v>601</v>
      </c>
      <c r="F23" s="450">
        <v>366.5</v>
      </c>
      <c r="G23" s="449">
        <v>344</v>
      </c>
      <c r="H23" s="449">
        <v>383</v>
      </c>
      <c r="I23" s="451" t="s">
        <v>3636</v>
      </c>
      <c r="J23" s="452" t="s">
        <v>3778</v>
      </c>
      <c r="K23" s="452">
        <f t="shared" si="10"/>
        <v>16.5</v>
      </c>
      <c r="L23" s="537">
        <f t="shared" si="11"/>
        <v>-2.9319999999999999</v>
      </c>
      <c r="M23" s="453">
        <f t="shared" si="12"/>
        <v>3.7020463847203276E-2</v>
      </c>
      <c r="N23" s="454" t="s">
        <v>600</v>
      </c>
      <c r="O23" s="455">
        <v>44032</v>
      </c>
      <c r="Q23" s="434"/>
      <c r="R23" s="435" t="s">
        <v>3187</v>
      </c>
      <c r="S23" s="434"/>
      <c r="T23" s="434"/>
      <c r="U23" s="434"/>
      <c r="V23" s="434"/>
      <c r="W23" s="434"/>
      <c r="X23" s="434"/>
      <c r="Y23" s="434"/>
      <c r="Z23" s="434"/>
      <c r="AA23" s="434"/>
      <c r="AB23" s="434"/>
    </row>
    <row r="24" spans="1:28" s="433" customFormat="1" ht="14.25">
      <c r="A24" s="445">
        <v>15</v>
      </c>
      <c r="B24" s="446">
        <v>44018</v>
      </c>
      <c r="C24" s="447"/>
      <c r="D24" s="448" t="s">
        <v>301</v>
      </c>
      <c r="E24" s="449" t="s">
        <v>601</v>
      </c>
      <c r="F24" s="450">
        <v>1810</v>
      </c>
      <c r="G24" s="449">
        <v>1670</v>
      </c>
      <c r="H24" s="449">
        <v>1875</v>
      </c>
      <c r="I24" s="451" t="s">
        <v>3672</v>
      </c>
      <c r="J24" s="452" t="s">
        <v>3680</v>
      </c>
      <c r="K24" s="452">
        <f t="shared" ref="K24" si="13">H24-F24</f>
        <v>65</v>
      </c>
      <c r="L24" s="452">
        <f t="shared" si="1"/>
        <v>-14.48</v>
      </c>
      <c r="M24" s="453">
        <f t="shared" si="2"/>
        <v>2.791160220994475E-2</v>
      </c>
      <c r="N24" s="454" t="s">
        <v>600</v>
      </c>
      <c r="O24" s="455">
        <v>44019</v>
      </c>
      <c r="Q24" s="434"/>
      <c r="R24" s="435" t="s">
        <v>603</v>
      </c>
      <c r="S24" s="434"/>
      <c r="T24" s="434"/>
      <c r="U24" s="434"/>
      <c r="V24" s="434"/>
      <c r="W24" s="434"/>
      <c r="X24" s="434"/>
      <c r="Y24" s="434"/>
      <c r="Z24" s="434"/>
      <c r="AA24" s="434"/>
      <c r="AB24" s="434"/>
    </row>
    <row r="25" spans="1:28" s="433" customFormat="1" ht="14.25">
      <c r="A25" s="445">
        <v>16</v>
      </c>
      <c r="B25" s="446">
        <v>44018</v>
      </c>
      <c r="C25" s="447"/>
      <c r="D25" s="448" t="s">
        <v>565</v>
      </c>
      <c r="E25" s="449" t="s">
        <v>601</v>
      </c>
      <c r="F25" s="450">
        <v>1000</v>
      </c>
      <c r="G25" s="449">
        <v>935</v>
      </c>
      <c r="H25" s="449">
        <v>1040</v>
      </c>
      <c r="I25" s="451" t="s">
        <v>3673</v>
      </c>
      <c r="J25" s="452" t="s">
        <v>3683</v>
      </c>
      <c r="K25" s="452">
        <f t="shared" ref="K25" si="14">H25-F25</f>
        <v>40</v>
      </c>
      <c r="L25" s="452">
        <f t="shared" si="1"/>
        <v>-8</v>
      </c>
      <c r="M25" s="453">
        <f t="shared" si="2"/>
        <v>3.2000000000000001E-2</v>
      </c>
      <c r="N25" s="454" t="s">
        <v>600</v>
      </c>
      <c r="O25" s="455">
        <v>44020</v>
      </c>
      <c r="Q25" s="434"/>
      <c r="R25" s="435" t="s">
        <v>3187</v>
      </c>
      <c r="S25" s="434"/>
      <c r="T25" s="434"/>
      <c r="U25" s="434"/>
      <c r="V25" s="434"/>
      <c r="W25" s="434"/>
      <c r="X25" s="434"/>
      <c r="Y25" s="434"/>
      <c r="Z25" s="434"/>
      <c r="AA25" s="434"/>
      <c r="AB25" s="434"/>
    </row>
    <row r="26" spans="1:28" s="433" customFormat="1" ht="14.25">
      <c r="A26" s="445">
        <v>17</v>
      </c>
      <c r="B26" s="446">
        <v>44018</v>
      </c>
      <c r="C26" s="447"/>
      <c r="D26" s="448" t="s">
        <v>190</v>
      </c>
      <c r="E26" s="449" t="s">
        <v>601</v>
      </c>
      <c r="F26" s="450">
        <v>2345</v>
      </c>
      <c r="G26" s="449">
        <v>2210</v>
      </c>
      <c r="H26" s="449">
        <v>2450</v>
      </c>
      <c r="I26" s="451" t="s">
        <v>3674</v>
      </c>
      <c r="J26" s="452" t="s">
        <v>3730</v>
      </c>
      <c r="K26" s="452">
        <f t="shared" ref="K26" si="15">H26-F26</f>
        <v>105</v>
      </c>
      <c r="L26" s="452">
        <f t="shared" ref="L26" si="16">(F26*-0.8)/100</f>
        <v>-18.760000000000002</v>
      </c>
      <c r="M26" s="453">
        <f t="shared" ref="M26" si="17">(K26+L26)/F26</f>
        <v>3.6776119402985072E-2</v>
      </c>
      <c r="N26" s="454" t="s">
        <v>600</v>
      </c>
      <c r="O26" s="455">
        <v>44027</v>
      </c>
      <c r="Q26" s="434"/>
      <c r="R26" s="435" t="s">
        <v>603</v>
      </c>
      <c r="S26" s="434"/>
      <c r="T26" s="434"/>
      <c r="U26" s="434"/>
      <c r="V26" s="434"/>
      <c r="W26" s="434"/>
      <c r="X26" s="434"/>
      <c r="Y26" s="434"/>
      <c r="Z26" s="434"/>
      <c r="AA26" s="434"/>
      <c r="AB26" s="434"/>
    </row>
    <row r="27" spans="1:28" s="433" customFormat="1" ht="14.25">
      <c r="A27" s="445">
        <v>18</v>
      </c>
      <c r="B27" s="446">
        <v>44020</v>
      </c>
      <c r="C27" s="447"/>
      <c r="D27" s="448" t="s">
        <v>803</v>
      </c>
      <c r="E27" s="449" t="s">
        <v>601</v>
      </c>
      <c r="F27" s="450">
        <v>939</v>
      </c>
      <c r="G27" s="449">
        <v>880</v>
      </c>
      <c r="H27" s="449">
        <v>977.5</v>
      </c>
      <c r="I27" s="451" t="s">
        <v>3684</v>
      </c>
      <c r="J27" s="452" t="s">
        <v>3820</v>
      </c>
      <c r="K27" s="452">
        <f t="shared" ref="K27" si="18">H27-F27</f>
        <v>38.5</v>
      </c>
      <c r="L27" s="452">
        <f t="shared" ref="L27" si="19">(F27*-0.8)/100</f>
        <v>-7.5120000000000005</v>
      </c>
      <c r="M27" s="453">
        <f t="shared" ref="M27" si="20">(K27+L27)/F27</f>
        <v>3.3001064962726305E-2</v>
      </c>
      <c r="N27" s="454" t="s">
        <v>600</v>
      </c>
      <c r="O27" s="455">
        <v>44039</v>
      </c>
      <c r="Q27" s="434"/>
      <c r="R27" s="435" t="s">
        <v>603</v>
      </c>
      <c r="S27" s="434"/>
      <c r="T27" s="434"/>
      <c r="U27" s="434"/>
      <c r="V27" s="434"/>
      <c r="W27" s="434"/>
      <c r="X27" s="434"/>
      <c r="Y27" s="434"/>
      <c r="Z27" s="434"/>
      <c r="AA27" s="434"/>
      <c r="AB27" s="434"/>
    </row>
    <row r="28" spans="1:28" s="433" customFormat="1" ht="14.25">
      <c r="A28" s="463">
        <v>19</v>
      </c>
      <c r="B28" s="456">
        <v>44020</v>
      </c>
      <c r="C28" s="464"/>
      <c r="D28" s="465" t="s">
        <v>409</v>
      </c>
      <c r="E28" s="466" t="s">
        <v>601</v>
      </c>
      <c r="F28" s="441">
        <v>99</v>
      </c>
      <c r="G28" s="467">
        <v>92</v>
      </c>
      <c r="H28" s="466">
        <v>92</v>
      </c>
      <c r="I28" s="468" t="s">
        <v>3685</v>
      </c>
      <c r="J28" s="442" t="s">
        <v>3728</v>
      </c>
      <c r="K28" s="442">
        <f t="shared" ref="K28" si="21">H28-F28</f>
        <v>-7</v>
      </c>
      <c r="L28" s="511">
        <f t="shared" ref="L28" si="22">(F28*-0.8)/100</f>
        <v>-0.79200000000000004</v>
      </c>
      <c r="M28" s="443">
        <f t="shared" ref="M28" si="23">(K28+L28)/F28</f>
        <v>-7.8707070707070712E-2</v>
      </c>
      <c r="N28" s="457" t="s">
        <v>664</v>
      </c>
      <c r="O28" s="444">
        <v>44026</v>
      </c>
      <c r="Q28" s="434"/>
      <c r="R28" s="435" t="s">
        <v>603</v>
      </c>
      <c r="S28" s="434"/>
      <c r="T28" s="434"/>
      <c r="U28" s="434"/>
      <c r="V28" s="434"/>
      <c r="W28" s="434"/>
      <c r="X28" s="434"/>
      <c r="Y28" s="434"/>
      <c r="Z28" s="434"/>
      <c r="AA28" s="434"/>
      <c r="AB28" s="434"/>
    </row>
    <row r="29" spans="1:28" s="433" customFormat="1" ht="14.25">
      <c r="A29" s="484">
        <v>20</v>
      </c>
      <c r="B29" s="476">
        <v>44020</v>
      </c>
      <c r="C29" s="486"/>
      <c r="D29" s="486" t="s">
        <v>142</v>
      </c>
      <c r="E29" s="487" t="s">
        <v>3628</v>
      </c>
      <c r="F29" s="488">
        <v>6175</v>
      </c>
      <c r="G29" s="487">
        <v>6550</v>
      </c>
      <c r="H29" s="489">
        <v>5870</v>
      </c>
      <c r="I29" s="484" t="s">
        <v>3686</v>
      </c>
      <c r="J29" s="476" t="s">
        <v>3720</v>
      </c>
      <c r="K29" s="474">
        <f>F29-H29</f>
        <v>305</v>
      </c>
      <c r="L29" s="474">
        <f t="shared" si="1"/>
        <v>-49.4</v>
      </c>
      <c r="M29" s="481">
        <f t="shared" si="2"/>
        <v>4.1392712550607287E-2</v>
      </c>
      <c r="N29" s="487" t="s">
        <v>600</v>
      </c>
      <c r="O29" s="483">
        <v>44026</v>
      </c>
      <c r="Q29" s="434"/>
      <c r="R29" s="435" t="s">
        <v>603</v>
      </c>
      <c r="S29" s="434"/>
      <c r="T29" s="434"/>
      <c r="U29" s="434"/>
      <c r="V29" s="434"/>
      <c r="W29" s="434"/>
      <c r="X29" s="434"/>
      <c r="Y29" s="434"/>
      <c r="Z29" s="434"/>
      <c r="AA29" s="434"/>
      <c r="AB29" s="434"/>
    </row>
    <row r="30" spans="1:28" s="433" customFormat="1" ht="14.25">
      <c r="A30" s="484">
        <v>21</v>
      </c>
      <c r="B30" s="476">
        <v>44020</v>
      </c>
      <c r="C30" s="486"/>
      <c r="D30" s="486" t="s">
        <v>237</v>
      </c>
      <c r="E30" s="487" t="s">
        <v>601</v>
      </c>
      <c r="F30" s="488">
        <v>237</v>
      </c>
      <c r="G30" s="487">
        <v>222</v>
      </c>
      <c r="H30" s="489">
        <v>250</v>
      </c>
      <c r="I30" s="484" t="s">
        <v>3687</v>
      </c>
      <c r="J30" s="476" t="s">
        <v>3693</v>
      </c>
      <c r="K30" s="474">
        <f t="shared" ref="K30:K31" si="24">H30-F30</f>
        <v>13</v>
      </c>
      <c r="L30" s="536">
        <f t="shared" si="1"/>
        <v>-1.8960000000000001</v>
      </c>
      <c r="M30" s="481">
        <f t="shared" si="2"/>
        <v>4.6852320675105481E-2</v>
      </c>
      <c r="N30" s="487" t="s">
        <v>600</v>
      </c>
      <c r="O30" s="483">
        <v>44021</v>
      </c>
      <c r="Q30" s="434"/>
      <c r="R30" s="435" t="s">
        <v>3187</v>
      </c>
      <c r="S30" s="434"/>
      <c r="T30" s="434"/>
      <c r="U30" s="434"/>
      <c r="V30" s="434"/>
      <c r="W30" s="434"/>
      <c r="X30" s="434"/>
      <c r="Y30" s="434"/>
      <c r="Z30" s="434"/>
      <c r="AA30" s="434"/>
      <c r="AB30" s="434"/>
    </row>
    <row r="31" spans="1:28" s="433" customFormat="1" ht="14.25">
      <c r="A31" s="484">
        <v>22</v>
      </c>
      <c r="B31" s="476">
        <v>44020</v>
      </c>
      <c r="C31" s="486"/>
      <c r="D31" s="486" t="s">
        <v>533</v>
      </c>
      <c r="E31" s="487" t="s">
        <v>601</v>
      </c>
      <c r="F31" s="488">
        <v>1135</v>
      </c>
      <c r="G31" s="487">
        <v>1065</v>
      </c>
      <c r="H31" s="489">
        <v>1212.5</v>
      </c>
      <c r="I31" s="484" t="s">
        <v>3689</v>
      </c>
      <c r="J31" s="476" t="s">
        <v>3826</v>
      </c>
      <c r="K31" s="474">
        <f t="shared" si="24"/>
        <v>77.5</v>
      </c>
      <c r="L31" s="536">
        <f t="shared" si="1"/>
        <v>-9.08</v>
      </c>
      <c r="M31" s="481">
        <f t="shared" si="2"/>
        <v>6.0281938325991193E-2</v>
      </c>
      <c r="N31" s="487" t="s">
        <v>600</v>
      </c>
      <c r="O31" s="483">
        <v>44040</v>
      </c>
      <c r="Q31" s="434"/>
      <c r="R31" s="435" t="s">
        <v>3187</v>
      </c>
      <c r="S31" s="434"/>
      <c r="T31" s="434"/>
      <c r="U31" s="434"/>
      <c r="V31" s="434"/>
      <c r="W31" s="434"/>
      <c r="X31" s="434"/>
      <c r="Y31" s="434"/>
      <c r="Z31" s="434"/>
      <c r="AA31" s="434"/>
      <c r="AB31" s="434"/>
    </row>
    <row r="32" spans="1:28" s="433" customFormat="1" ht="14.25">
      <c r="A32" s="484">
        <v>23</v>
      </c>
      <c r="B32" s="476">
        <v>44021</v>
      </c>
      <c r="C32" s="486"/>
      <c r="D32" s="486" t="s">
        <v>95</v>
      </c>
      <c r="E32" s="487" t="s">
        <v>3699</v>
      </c>
      <c r="F32" s="488">
        <v>19500</v>
      </c>
      <c r="G32" s="489">
        <v>20650</v>
      </c>
      <c r="H32" s="489">
        <v>18550</v>
      </c>
      <c r="I32" s="484" t="s">
        <v>3700</v>
      </c>
      <c r="J32" s="476" t="s">
        <v>3729</v>
      </c>
      <c r="K32" s="474">
        <f>F32-H32</f>
        <v>950</v>
      </c>
      <c r="L32" s="474">
        <f t="shared" ref="L32" si="25">(F32*-0.8)/100</f>
        <v>-156</v>
      </c>
      <c r="M32" s="481">
        <f t="shared" ref="M32" si="26">(K32+L32)/F32</f>
        <v>4.0717948717948718E-2</v>
      </c>
      <c r="N32" s="487" t="s">
        <v>600</v>
      </c>
      <c r="O32" s="483">
        <v>44027</v>
      </c>
      <c r="Q32" s="434"/>
      <c r="R32" s="435" t="s">
        <v>603</v>
      </c>
      <c r="S32" s="434"/>
      <c r="T32" s="434"/>
      <c r="U32" s="434"/>
      <c r="V32" s="434"/>
      <c r="W32" s="434"/>
      <c r="X32" s="434"/>
      <c r="Y32" s="434"/>
      <c r="Z32" s="434"/>
      <c r="AA32" s="434"/>
      <c r="AB32" s="434"/>
    </row>
    <row r="33" spans="1:38" s="433" customFormat="1" ht="14.25">
      <c r="A33" s="385">
        <v>24</v>
      </c>
      <c r="B33" s="410">
        <v>44022</v>
      </c>
      <c r="C33" s="426"/>
      <c r="D33" s="508" t="s">
        <v>3703</v>
      </c>
      <c r="E33" s="428" t="s">
        <v>601</v>
      </c>
      <c r="F33" s="428" t="s">
        <v>3701</v>
      </c>
      <c r="G33" s="438">
        <v>370</v>
      </c>
      <c r="H33" s="428"/>
      <c r="I33" s="413" t="s">
        <v>3702</v>
      </c>
      <c r="J33" s="429" t="s">
        <v>602</v>
      </c>
      <c r="K33" s="429"/>
      <c r="L33" s="430"/>
      <c r="M33" s="429"/>
      <c r="N33" s="431"/>
      <c r="O33" s="432"/>
      <c r="Q33" s="434"/>
      <c r="R33" s="435" t="s">
        <v>3187</v>
      </c>
      <c r="S33" s="434"/>
      <c r="T33" s="434"/>
      <c r="U33" s="434"/>
      <c r="V33" s="434"/>
      <c r="W33" s="434"/>
      <c r="X33" s="434"/>
      <c r="Y33" s="434"/>
      <c r="Z33" s="434"/>
      <c r="AA33" s="434"/>
      <c r="AB33" s="434"/>
    </row>
    <row r="34" spans="1:38" s="433" customFormat="1" ht="14.25">
      <c r="A34" s="445">
        <v>25</v>
      </c>
      <c r="B34" s="446">
        <v>44025</v>
      </c>
      <c r="C34" s="447"/>
      <c r="D34" s="448" t="s">
        <v>181</v>
      </c>
      <c r="E34" s="449" t="s">
        <v>3628</v>
      </c>
      <c r="F34" s="450">
        <v>302</v>
      </c>
      <c r="G34" s="449">
        <v>323</v>
      </c>
      <c r="H34" s="449">
        <v>290</v>
      </c>
      <c r="I34" s="451">
        <v>265</v>
      </c>
      <c r="J34" s="452" t="s">
        <v>3750</v>
      </c>
      <c r="K34" s="452">
        <f>F34-H34</f>
        <v>12</v>
      </c>
      <c r="L34" s="537">
        <f t="shared" ref="L34" si="27">(F34*-0.8)/100</f>
        <v>-2.4160000000000004</v>
      </c>
      <c r="M34" s="453">
        <f t="shared" ref="M34" si="28">(K34+L34)/F34</f>
        <v>3.1735099337748346E-2</v>
      </c>
      <c r="N34" s="449" t="s">
        <v>600</v>
      </c>
      <c r="O34" s="455">
        <v>44028</v>
      </c>
      <c r="Q34" s="434"/>
      <c r="R34" s="435" t="s">
        <v>3187</v>
      </c>
      <c r="S34" s="434"/>
      <c r="T34" s="434"/>
      <c r="U34" s="434"/>
      <c r="V34" s="434"/>
      <c r="W34" s="434"/>
      <c r="X34" s="434"/>
      <c r="Y34" s="434"/>
      <c r="Z34" s="434"/>
      <c r="AA34" s="434"/>
      <c r="AB34" s="434"/>
    </row>
    <row r="35" spans="1:38" s="433" customFormat="1" ht="14.25">
      <c r="A35" s="445">
        <v>26</v>
      </c>
      <c r="B35" s="446">
        <v>44026</v>
      </c>
      <c r="C35" s="447"/>
      <c r="D35" s="448" t="s">
        <v>242</v>
      </c>
      <c r="E35" s="449" t="s">
        <v>601</v>
      </c>
      <c r="F35" s="450">
        <v>70.5</v>
      </c>
      <c r="G35" s="449">
        <v>64.5</v>
      </c>
      <c r="H35" s="449">
        <v>74</v>
      </c>
      <c r="I35" s="451" t="s">
        <v>3724</v>
      </c>
      <c r="J35" s="452" t="s">
        <v>3731</v>
      </c>
      <c r="K35" s="452">
        <f t="shared" ref="K35:K36" si="29">H35-F35</f>
        <v>3.5</v>
      </c>
      <c r="L35" s="537">
        <f t="shared" ref="L35:L36" si="30">(F35*-0.8)/100</f>
        <v>-0.56400000000000006</v>
      </c>
      <c r="M35" s="453">
        <f t="shared" ref="M35:M36" si="31">(K35+L35)/F35</f>
        <v>4.1645390070921988E-2</v>
      </c>
      <c r="N35" s="454" t="s">
        <v>600</v>
      </c>
      <c r="O35" s="455">
        <v>44027</v>
      </c>
      <c r="Q35" s="434"/>
      <c r="R35" s="435" t="s">
        <v>603</v>
      </c>
      <c r="S35" s="434"/>
      <c r="T35" s="434"/>
      <c r="U35" s="434"/>
      <c r="V35" s="434"/>
      <c r="W35" s="434"/>
      <c r="X35" s="434"/>
      <c r="Y35" s="434"/>
      <c r="Z35" s="434"/>
      <c r="AA35" s="434"/>
      <c r="AB35" s="434"/>
    </row>
    <row r="36" spans="1:38" s="433" customFormat="1" ht="14.25">
      <c r="A36" s="484">
        <v>27</v>
      </c>
      <c r="B36" s="476">
        <v>44027</v>
      </c>
      <c r="C36" s="486"/>
      <c r="D36" s="486" t="s">
        <v>237</v>
      </c>
      <c r="E36" s="487" t="s">
        <v>601</v>
      </c>
      <c r="F36" s="488">
        <v>239</v>
      </c>
      <c r="G36" s="487">
        <v>224</v>
      </c>
      <c r="H36" s="489">
        <v>253.5</v>
      </c>
      <c r="I36" s="484" t="s">
        <v>3741</v>
      </c>
      <c r="J36" s="476" t="s">
        <v>3766</v>
      </c>
      <c r="K36" s="474">
        <f t="shared" si="29"/>
        <v>14.5</v>
      </c>
      <c r="L36" s="536">
        <f t="shared" si="30"/>
        <v>-1.9120000000000001</v>
      </c>
      <c r="M36" s="481">
        <f t="shared" si="31"/>
        <v>5.2669456066945605E-2</v>
      </c>
      <c r="N36" s="487" t="s">
        <v>600</v>
      </c>
      <c r="O36" s="483">
        <v>44032</v>
      </c>
      <c r="Q36" s="434"/>
      <c r="R36" s="435" t="s">
        <v>3187</v>
      </c>
      <c r="S36" s="434"/>
      <c r="T36" s="434"/>
      <c r="U36" s="434"/>
      <c r="V36" s="434"/>
      <c r="W36" s="434"/>
      <c r="X36" s="434"/>
      <c r="Y36" s="434"/>
      <c r="Z36" s="434"/>
      <c r="AA36" s="434"/>
      <c r="AB36" s="434"/>
    </row>
    <row r="37" spans="1:38" s="433" customFormat="1" ht="14.25">
      <c r="A37" s="484">
        <v>28</v>
      </c>
      <c r="B37" s="476">
        <v>44028</v>
      </c>
      <c r="C37" s="485"/>
      <c r="D37" s="486" t="s">
        <v>338</v>
      </c>
      <c r="E37" s="487" t="s">
        <v>601</v>
      </c>
      <c r="F37" s="479">
        <v>289</v>
      </c>
      <c r="G37" s="487">
        <v>272</v>
      </c>
      <c r="H37" s="489">
        <v>305</v>
      </c>
      <c r="I37" s="489" t="s">
        <v>3743</v>
      </c>
      <c r="J37" s="474" t="s">
        <v>3768</v>
      </c>
      <c r="K37" s="474">
        <f t="shared" ref="K37" si="32">H37-F37</f>
        <v>16</v>
      </c>
      <c r="L37" s="539">
        <f t="shared" ref="L37" si="33">(F37*-0.8)/100</f>
        <v>-2.3120000000000003</v>
      </c>
      <c r="M37" s="481">
        <f t="shared" ref="M37" si="34">(K37+L37)/F37</f>
        <v>4.7363321799307953E-2</v>
      </c>
      <c r="N37" s="482" t="s">
        <v>600</v>
      </c>
      <c r="O37" s="483">
        <v>44032</v>
      </c>
      <c r="Q37" s="434"/>
      <c r="R37" s="435" t="s">
        <v>3187</v>
      </c>
      <c r="S37" s="434"/>
      <c r="T37" s="434"/>
      <c r="U37" s="434"/>
      <c r="V37" s="434"/>
      <c r="W37" s="434"/>
      <c r="X37" s="434"/>
      <c r="Y37" s="434"/>
      <c r="Z37" s="434"/>
      <c r="AA37" s="434"/>
      <c r="AB37" s="434"/>
    </row>
    <row r="38" spans="1:38" s="433" customFormat="1" ht="14.25">
      <c r="A38" s="385">
        <v>29</v>
      </c>
      <c r="B38" s="410">
        <v>44029</v>
      </c>
      <c r="C38" s="426"/>
      <c r="D38" s="508" t="s">
        <v>60</v>
      </c>
      <c r="E38" s="428" t="s">
        <v>601</v>
      </c>
      <c r="F38" s="428" t="s">
        <v>3765</v>
      </c>
      <c r="G38" s="438">
        <v>1190</v>
      </c>
      <c r="H38" s="428"/>
      <c r="I38" s="413" t="s">
        <v>3764</v>
      </c>
      <c r="J38" s="429" t="s">
        <v>602</v>
      </c>
      <c r="K38" s="429"/>
      <c r="L38" s="430"/>
      <c r="M38" s="429"/>
      <c r="N38" s="431"/>
      <c r="O38" s="432"/>
      <c r="Q38" s="434"/>
      <c r="R38" s="435" t="s">
        <v>3187</v>
      </c>
      <c r="S38" s="434"/>
      <c r="T38" s="434"/>
      <c r="U38" s="434"/>
      <c r="V38" s="434"/>
      <c r="W38" s="434"/>
      <c r="X38" s="434"/>
      <c r="Y38" s="434"/>
      <c r="Z38" s="434"/>
      <c r="AA38" s="434"/>
      <c r="AB38" s="434"/>
    </row>
    <row r="39" spans="1:38" s="433" customFormat="1" ht="14.25">
      <c r="A39" s="484">
        <v>30</v>
      </c>
      <c r="B39" s="476">
        <v>44033</v>
      </c>
      <c r="C39" s="485"/>
      <c r="D39" s="486" t="s">
        <v>313</v>
      </c>
      <c r="E39" s="487" t="s">
        <v>601</v>
      </c>
      <c r="F39" s="479">
        <v>655</v>
      </c>
      <c r="G39" s="487">
        <v>613</v>
      </c>
      <c r="H39" s="489">
        <v>694</v>
      </c>
      <c r="I39" s="489" t="s">
        <v>3779</v>
      </c>
      <c r="J39" s="474" t="s">
        <v>3801</v>
      </c>
      <c r="K39" s="474">
        <f t="shared" ref="K39" si="35">H39-F39</f>
        <v>39</v>
      </c>
      <c r="L39" s="539">
        <f t="shared" ref="L39" si="36">(F39*-0.8)/100</f>
        <v>-5.24</v>
      </c>
      <c r="M39" s="481">
        <f t="shared" ref="M39" si="37">(K39+L39)/F39</f>
        <v>5.1541984732824425E-2</v>
      </c>
      <c r="N39" s="482" t="s">
        <v>600</v>
      </c>
      <c r="O39" s="483">
        <v>44035</v>
      </c>
      <c r="Q39" s="434"/>
      <c r="R39" s="435" t="s">
        <v>3187</v>
      </c>
      <c r="S39" s="434"/>
      <c r="T39" s="434"/>
      <c r="U39" s="434"/>
      <c r="V39" s="434"/>
      <c r="W39" s="434"/>
      <c r="X39" s="434"/>
      <c r="Y39" s="434"/>
      <c r="Z39" s="434"/>
      <c r="AA39" s="434"/>
      <c r="AB39" s="434"/>
    </row>
    <row r="40" spans="1:38" s="433" customFormat="1" ht="14.25">
      <c r="A40" s="385">
        <v>31</v>
      </c>
      <c r="B40" s="410">
        <v>44034</v>
      </c>
      <c r="C40" s="426"/>
      <c r="D40" s="508" t="s">
        <v>153</v>
      </c>
      <c r="E40" s="428" t="s">
        <v>601</v>
      </c>
      <c r="F40" s="428" t="s">
        <v>3786</v>
      </c>
      <c r="G40" s="438">
        <v>15950</v>
      </c>
      <c r="H40" s="428"/>
      <c r="I40" s="413" t="s">
        <v>3787</v>
      </c>
      <c r="J40" s="429" t="s">
        <v>602</v>
      </c>
      <c r="K40" s="429"/>
      <c r="L40" s="430"/>
      <c r="M40" s="429"/>
      <c r="N40" s="431"/>
      <c r="O40" s="432"/>
      <c r="Q40" s="434"/>
      <c r="R40" s="435" t="s">
        <v>603</v>
      </c>
      <c r="S40" s="434"/>
      <c r="T40" s="434"/>
      <c r="U40" s="434"/>
      <c r="V40" s="434"/>
      <c r="W40" s="434"/>
      <c r="X40" s="434"/>
      <c r="Y40" s="434"/>
      <c r="Z40" s="434"/>
      <c r="AA40" s="434"/>
      <c r="AB40" s="434"/>
    </row>
    <row r="41" spans="1:38" s="433" customFormat="1" ht="14.25">
      <c r="A41" s="385">
        <v>32</v>
      </c>
      <c r="B41" s="410">
        <v>44039</v>
      </c>
      <c r="C41" s="426"/>
      <c r="D41" s="508" t="s">
        <v>98</v>
      </c>
      <c r="E41" s="428" t="s">
        <v>601</v>
      </c>
      <c r="F41" s="428" t="s">
        <v>3819</v>
      </c>
      <c r="G41" s="438">
        <v>145</v>
      </c>
      <c r="H41" s="428"/>
      <c r="I41" s="413">
        <v>175</v>
      </c>
      <c r="J41" s="429" t="s">
        <v>602</v>
      </c>
      <c r="K41" s="429"/>
      <c r="L41" s="430"/>
      <c r="M41" s="429"/>
      <c r="N41" s="431"/>
      <c r="O41" s="432"/>
      <c r="Q41" s="434"/>
      <c r="R41" s="435" t="s">
        <v>3187</v>
      </c>
      <c r="S41" s="434"/>
      <c r="T41" s="434"/>
      <c r="U41" s="434"/>
      <c r="V41" s="434"/>
      <c r="W41" s="434"/>
      <c r="X41" s="434"/>
      <c r="Y41" s="434"/>
      <c r="Z41" s="434"/>
      <c r="AA41" s="434"/>
      <c r="AB41" s="434"/>
    </row>
    <row r="42" spans="1:38" s="433" customFormat="1" ht="14.25">
      <c r="A42" s="385">
        <v>33</v>
      </c>
      <c r="B42" s="410">
        <v>44040</v>
      </c>
      <c r="C42" s="426"/>
      <c r="D42" s="508" t="s">
        <v>46</v>
      </c>
      <c r="E42" s="428" t="s">
        <v>3628</v>
      </c>
      <c r="F42" s="428" t="s">
        <v>3827</v>
      </c>
      <c r="G42" s="438">
        <v>221</v>
      </c>
      <c r="H42" s="428"/>
      <c r="I42" s="413" t="s">
        <v>3828</v>
      </c>
      <c r="J42" s="429" t="s">
        <v>602</v>
      </c>
      <c r="K42" s="429"/>
      <c r="L42" s="430"/>
      <c r="M42" s="429"/>
      <c r="N42" s="431"/>
      <c r="O42" s="432"/>
      <c r="Q42" s="434"/>
      <c r="R42" s="435" t="s">
        <v>603</v>
      </c>
      <c r="S42" s="434"/>
      <c r="T42" s="434"/>
      <c r="U42" s="434"/>
      <c r="V42" s="434"/>
      <c r="W42" s="434"/>
      <c r="X42" s="434"/>
      <c r="Y42" s="434"/>
      <c r="Z42" s="434"/>
      <c r="AA42" s="434"/>
      <c r="AB42" s="434"/>
    </row>
    <row r="43" spans="1:38" s="433" customFormat="1" ht="14.25">
      <c r="A43" s="385"/>
      <c r="B43" s="410"/>
      <c r="C43" s="426"/>
      <c r="D43" s="508"/>
      <c r="E43" s="428"/>
      <c r="F43" s="428"/>
      <c r="G43" s="438"/>
      <c r="H43" s="428"/>
      <c r="I43" s="413"/>
      <c r="J43" s="429"/>
      <c r="K43" s="429"/>
      <c r="L43" s="430"/>
      <c r="M43" s="429"/>
      <c r="N43" s="431"/>
      <c r="O43" s="432"/>
      <c r="Q43" s="434"/>
      <c r="R43" s="435"/>
      <c r="S43" s="434"/>
      <c r="T43" s="434"/>
      <c r="U43" s="434"/>
      <c r="V43" s="434"/>
      <c r="W43" s="434"/>
      <c r="X43" s="434"/>
      <c r="Y43" s="434"/>
      <c r="Z43" s="434"/>
      <c r="AA43" s="434"/>
      <c r="AB43" s="434"/>
    </row>
    <row r="44" spans="1:38" s="433" customFormat="1" ht="14.25">
      <c r="A44" s="385"/>
      <c r="B44" s="410"/>
      <c r="C44" s="426"/>
      <c r="D44" s="508"/>
      <c r="E44" s="428"/>
      <c r="F44" s="428"/>
      <c r="G44" s="438"/>
      <c r="H44" s="428"/>
      <c r="I44" s="413"/>
      <c r="J44" s="429"/>
      <c r="K44" s="429"/>
      <c r="L44" s="430"/>
      <c r="M44" s="429"/>
      <c r="N44" s="431"/>
      <c r="O44" s="432"/>
      <c r="Q44" s="434"/>
      <c r="R44" s="435"/>
      <c r="S44" s="434"/>
      <c r="T44" s="434"/>
      <c r="U44" s="434"/>
      <c r="V44" s="434"/>
      <c r="W44" s="434"/>
      <c r="X44" s="434"/>
      <c r="Y44" s="434"/>
      <c r="Z44" s="434"/>
      <c r="AA44" s="434"/>
      <c r="AB44" s="434"/>
    </row>
    <row r="45" spans="1:38" s="5" customFormat="1" ht="14.25">
      <c r="A45" s="385"/>
      <c r="B45" s="410"/>
      <c r="C45" s="411"/>
      <c r="D45" s="392"/>
      <c r="E45" s="412"/>
      <c r="F45" s="413"/>
      <c r="G45" s="414"/>
      <c r="H45" s="414"/>
      <c r="I45" s="413"/>
      <c r="J45" s="379"/>
      <c r="K45" s="379"/>
      <c r="L45" s="378"/>
      <c r="M45" s="376"/>
      <c r="N45" s="390"/>
      <c r="O45" s="384"/>
      <c r="P45" s="433"/>
      <c r="Q45" s="64"/>
      <c r="R45" s="341"/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38" s="5" customFormat="1" ht="12" customHeight="1">
      <c r="A46" s="23" t="s">
        <v>604</v>
      </c>
      <c r="B46" s="24"/>
      <c r="C46" s="25"/>
      <c r="D46" s="26"/>
      <c r="E46" s="27"/>
      <c r="F46" s="28"/>
      <c r="G46" s="28"/>
      <c r="H46" s="28"/>
      <c r="I46" s="28"/>
      <c r="J46" s="65"/>
      <c r="K46" s="28"/>
      <c r="L46" s="28"/>
      <c r="M46" s="38"/>
      <c r="N46" s="65"/>
      <c r="O46" s="66"/>
      <c r="P46" s="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s="5" customFormat="1" ht="12" customHeight="1">
      <c r="A47" s="29" t="s">
        <v>605</v>
      </c>
      <c r="B47" s="23"/>
      <c r="C47" s="23"/>
      <c r="D47" s="23"/>
      <c r="F47" s="30" t="s">
        <v>606</v>
      </c>
      <c r="G47" s="17"/>
      <c r="H47" s="31"/>
      <c r="I47" s="36"/>
      <c r="J47" s="67"/>
      <c r="K47" s="68"/>
      <c r="L47" s="69"/>
      <c r="M47" s="69"/>
      <c r="N47" s="16"/>
      <c r="O47" s="70"/>
      <c r="P47" s="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s="5" customFormat="1" ht="12" customHeight="1">
      <c r="A48" s="23" t="s">
        <v>607</v>
      </c>
      <c r="B48" s="23"/>
      <c r="C48" s="23"/>
      <c r="D48" s="23"/>
      <c r="E48" s="32"/>
      <c r="F48" s="30" t="s">
        <v>608</v>
      </c>
      <c r="G48" s="17"/>
      <c r="H48" s="31"/>
      <c r="I48" s="36"/>
      <c r="J48" s="67"/>
      <c r="K48" s="68"/>
      <c r="L48" s="69"/>
      <c r="M48" s="69"/>
      <c r="N48" s="16"/>
      <c r="O48" s="70"/>
      <c r="P48" s="8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38" s="5" customFormat="1" ht="12" customHeight="1">
      <c r="A49" s="23"/>
      <c r="B49" s="23"/>
      <c r="C49" s="23"/>
      <c r="D49" s="23"/>
      <c r="E49" s="32"/>
      <c r="F49" s="17"/>
      <c r="G49" s="17"/>
      <c r="H49" s="31"/>
      <c r="I49" s="36"/>
      <c r="J49" s="71"/>
      <c r="K49" s="68"/>
      <c r="L49" s="69"/>
      <c r="M49" s="17"/>
      <c r="N49" s="72"/>
      <c r="O49" s="5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1:38" ht="15">
      <c r="A50" s="11"/>
      <c r="B50" s="33" t="s">
        <v>609</v>
      </c>
      <c r="C50" s="33"/>
      <c r="D50" s="33"/>
      <c r="E50" s="33"/>
      <c r="F50" s="34"/>
      <c r="G50" s="32"/>
      <c r="H50" s="32"/>
      <c r="I50" s="73"/>
      <c r="J50" s="74"/>
      <c r="K50" s="75"/>
      <c r="L50" s="12"/>
      <c r="M50" s="12"/>
      <c r="N50" s="11"/>
      <c r="O50" s="53"/>
      <c r="P50" s="7"/>
      <c r="R50" s="82"/>
      <c r="S50" s="16"/>
      <c r="T50" s="16"/>
      <c r="U50" s="16"/>
      <c r="V50" s="16"/>
      <c r="W50" s="16"/>
      <c r="X50" s="16"/>
      <c r="Y50" s="16"/>
      <c r="Z50" s="16"/>
    </row>
    <row r="51" spans="1:38" s="6" customFormat="1" ht="38.25">
      <c r="A51" s="20" t="s">
        <v>16</v>
      </c>
      <c r="B51" s="21" t="s">
        <v>575</v>
      </c>
      <c r="C51" s="21"/>
      <c r="D51" s="22" t="s">
        <v>588</v>
      </c>
      <c r="E51" s="21" t="s">
        <v>589</v>
      </c>
      <c r="F51" s="21" t="s">
        <v>590</v>
      </c>
      <c r="G51" s="21" t="s">
        <v>610</v>
      </c>
      <c r="H51" s="21" t="s">
        <v>592</v>
      </c>
      <c r="I51" s="21" t="s">
        <v>593</v>
      </c>
      <c r="J51" s="76" t="s">
        <v>594</v>
      </c>
      <c r="K51" s="62" t="s">
        <v>611</v>
      </c>
      <c r="L51" s="63" t="s">
        <v>3719</v>
      </c>
      <c r="M51" s="63" t="s">
        <v>3704</v>
      </c>
      <c r="N51" s="21" t="s">
        <v>597</v>
      </c>
      <c r="O51" s="78" t="s">
        <v>598</v>
      </c>
      <c r="P51" s="7"/>
      <c r="Q51" s="40"/>
      <c r="R51" s="38"/>
      <c r="S51" s="38"/>
      <c r="T51" s="38"/>
    </row>
    <row r="52" spans="1:38" s="406" customFormat="1" ht="15" customHeight="1">
      <c r="A52" s="459">
        <v>1</v>
      </c>
      <c r="B52" s="456">
        <v>44006</v>
      </c>
      <c r="C52" s="460"/>
      <c r="D52" s="440" t="s">
        <v>3638</v>
      </c>
      <c r="E52" s="441" t="s">
        <v>601</v>
      </c>
      <c r="F52" s="441">
        <v>646</v>
      </c>
      <c r="G52" s="461">
        <v>629</v>
      </c>
      <c r="H52" s="461">
        <v>625.5</v>
      </c>
      <c r="I52" s="441" t="s">
        <v>3639</v>
      </c>
      <c r="J52" s="442" t="s">
        <v>3649</v>
      </c>
      <c r="K52" s="442">
        <f t="shared" ref="K52:K54" si="38">H52-F52</f>
        <v>-20.5</v>
      </c>
      <c r="L52" s="538">
        <f>(F52*-0.8)/100</f>
        <v>-5.168000000000001</v>
      </c>
      <c r="M52" s="443">
        <f>(K52+L52)/F52</f>
        <v>-3.9733746130030959E-2</v>
      </c>
      <c r="N52" s="457" t="s">
        <v>664</v>
      </c>
      <c r="O52" s="462">
        <v>44013</v>
      </c>
      <c r="P52" s="7"/>
      <c r="Q52" s="7"/>
      <c r="R52" s="344" t="s">
        <v>603</v>
      </c>
      <c r="S52" s="425"/>
      <c r="T52" s="425"/>
      <c r="U52" s="425"/>
      <c r="V52" s="425"/>
      <c r="W52" s="425"/>
      <c r="X52" s="425"/>
      <c r="Y52" s="425"/>
      <c r="Z52" s="425"/>
      <c r="AA52" s="425"/>
    </row>
    <row r="53" spans="1:38" s="406" customFormat="1" ht="15" customHeight="1">
      <c r="A53" s="459">
        <v>2</v>
      </c>
      <c r="B53" s="456">
        <v>44006</v>
      </c>
      <c r="C53" s="460"/>
      <c r="D53" s="440" t="s">
        <v>136</v>
      </c>
      <c r="E53" s="441" t="s">
        <v>601</v>
      </c>
      <c r="F53" s="441">
        <v>957</v>
      </c>
      <c r="G53" s="461">
        <v>925</v>
      </c>
      <c r="H53" s="461">
        <v>925.5</v>
      </c>
      <c r="I53" s="441">
        <v>1025</v>
      </c>
      <c r="J53" s="442" t="s">
        <v>3650</v>
      </c>
      <c r="K53" s="442">
        <f t="shared" si="38"/>
        <v>-31.5</v>
      </c>
      <c r="L53" s="538">
        <f t="shared" ref="L53:L56" si="39">(F53*-0.8)/100</f>
        <v>-7.6560000000000006</v>
      </c>
      <c r="M53" s="443">
        <f t="shared" ref="M53:M56" si="40">(K53+L53)/F53</f>
        <v>-4.0915360501567397E-2</v>
      </c>
      <c r="N53" s="457" t="s">
        <v>664</v>
      </c>
      <c r="O53" s="462">
        <v>44013</v>
      </c>
      <c r="P53" s="7"/>
      <c r="Q53" s="7"/>
      <c r="R53" s="344" t="s">
        <v>3187</v>
      </c>
      <c r="S53" s="425"/>
      <c r="T53" s="425"/>
      <c r="U53" s="425"/>
      <c r="V53" s="425"/>
      <c r="W53" s="425"/>
      <c r="X53" s="425"/>
      <c r="Y53" s="425"/>
      <c r="Z53" s="425"/>
      <c r="AA53" s="425"/>
    </row>
    <row r="54" spans="1:38" s="406" customFormat="1" ht="15" customHeight="1">
      <c r="A54" s="475">
        <v>3</v>
      </c>
      <c r="B54" s="476">
        <v>44008</v>
      </c>
      <c r="C54" s="477"/>
      <c r="D54" s="478" t="s">
        <v>53</v>
      </c>
      <c r="E54" s="479" t="s">
        <v>601</v>
      </c>
      <c r="F54" s="479">
        <v>782</v>
      </c>
      <c r="G54" s="480">
        <v>758</v>
      </c>
      <c r="H54" s="480">
        <v>803</v>
      </c>
      <c r="I54" s="479">
        <v>825</v>
      </c>
      <c r="J54" s="474" t="s">
        <v>650</v>
      </c>
      <c r="K54" s="474">
        <f t="shared" si="38"/>
        <v>21</v>
      </c>
      <c r="L54" s="539">
        <f t="shared" si="39"/>
        <v>-6.2560000000000002</v>
      </c>
      <c r="M54" s="481">
        <f t="shared" si="40"/>
        <v>1.8854219948849105E-2</v>
      </c>
      <c r="N54" s="482" t="s">
        <v>600</v>
      </c>
      <c r="O54" s="483">
        <v>44020</v>
      </c>
      <c r="P54" s="7"/>
      <c r="Q54" s="7"/>
      <c r="R54" s="344" t="s">
        <v>3187</v>
      </c>
      <c r="S54" s="425"/>
      <c r="T54" s="425"/>
      <c r="U54" s="425"/>
      <c r="V54" s="425"/>
      <c r="W54" s="425"/>
      <c r="X54" s="425"/>
      <c r="Y54" s="425"/>
      <c r="Z54" s="425"/>
      <c r="AA54" s="425"/>
    </row>
    <row r="55" spans="1:38" s="406" customFormat="1" ht="15" customHeight="1">
      <c r="A55" s="475">
        <v>4</v>
      </c>
      <c r="B55" s="476">
        <v>44011</v>
      </c>
      <c r="C55" s="477"/>
      <c r="D55" s="478" t="s">
        <v>98</v>
      </c>
      <c r="E55" s="479" t="s">
        <v>601</v>
      </c>
      <c r="F55" s="479">
        <v>147</v>
      </c>
      <c r="G55" s="480">
        <v>142.5</v>
      </c>
      <c r="H55" s="480">
        <v>151</v>
      </c>
      <c r="I55" s="479" t="s">
        <v>3644</v>
      </c>
      <c r="J55" s="474" t="s">
        <v>3663</v>
      </c>
      <c r="K55" s="474">
        <f t="shared" ref="K55:K56" si="41">H55-F55</f>
        <v>4</v>
      </c>
      <c r="L55" s="539">
        <f t="shared" si="39"/>
        <v>-1.1760000000000002</v>
      </c>
      <c r="M55" s="481">
        <f t="shared" si="40"/>
        <v>1.9210884353741495E-2</v>
      </c>
      <c r="N55" s="482" t="s">
        <v>600</v>
      </c>
      <c r="O55" s="483">
        <v>44014</v>
      </c>
      <c r="P55" s="7"/>
      <c r="Q55" s="7"/>
      <c r="R55" s="344" t="s">
        <v>603</v>
      </c>
      <c r="S55" s="425"/>
      <c r="T55" s="425"/>
      <c r="U55" s="425"/>
      <c r="V55" s="425"/>
      <c r="W55" s="425"/>
      <c r="X55" s="425"/>
      <c r="Y55" s="425"/>
      <c r="Z55" s="425"/>
      <c r="AA55" s="425"/>
    </row>
    <row r="56" spans="1:38" s="406" customFormat="1" ht="15" customHeight="1">
      <c r="A56" s="475">
        <v>5</v>
      </c>
      <c r="B56" s="476">
        <v>44012</v>
      </c>
      <c r="C56" s="477"/>
      <c r="D56" s="478" t="s">
        <v>126</v>
      </c>
      <c r="E56" s="479" t="s">
        <v>601</v>
      </c>
      <c r="F56" s="479">
        <v>726.5</v>
      </c>
      <c r="G56" s="480">
        <v>714</v>
      </c>
      <c r="H56" s="480">
        <v>744.5</v>
      </c>
      <c r="I56" s="479" t="s">
        <v>3647</v>
      </c>
      <c r="J56" s="474" t="s">
        <v>3662</v>
      </c>
      <c r="K56" s="474">
        <f t="shared" si="41"/>
        <v>18</v>
      </c>
      <c r="L56" s="539">
        <f t="shared" si="39"/>
        <v>-5.8120000000000003</v>
      </c>
      <c r="M56" s="481">
        <f t="shared" si="40"/>
        <v>1.6776324845147968E-2</v>
      </c>
      <c r="N56" s="482" t="s">
        <v>600</v>
      </c>
      <c r="O56" s="483">
        <v>44014</v>
      </c>
      <c r="P56" s="7"/>
      <c r="Q56" s="7"/>
      <c r="R56" s="344" t="s">
        <v>603</v>
      </c>
      <c r="S56" s="425"/>
      <c r="T56" s="425"/>
      <c r="U56" s="425"/>
      <c r="V56" s="425"/>
      <c r="W56" s="425"/>
      <c r="X56" s="425"/>
      <c r="Y56" s="425"/>
      <c r="Z56" s="425"/>
      <c r="AA56" s="425"/>
    </row>
    <row r="57" spans="1:38" s="406" customFormat="1" ht="15" customHeight="1">
      <c r="A57" s="459">
        <v>6</v>
      </c>
      <c r="B57" s="456">
        <v>44013</v>
      </c>
      <c r="C57" s="460"/>
      <c r="D57" s="440" t="s">
        <v>91</v>
      </c>
      <c r="E57" s="441" t="s">
        <v>601</v>
      </c>
      <c r="F57" s="441">
        <v>2255</v>
      </c>
      <c r="G57" s="461">
        <v>2200</v>
      </c>
      <c r="H57" s="461">
        <v>2195</v>
      </c>
      <c r="I57" s="441">
        <v>2350</v>
      </c>
      <c r="J57" s="442" t="s">
        <v>3660</v>
      </c>
      <c r="K57" s="442">
        <f>H57-F57</f>
        <v>-60</v>
      </c>
      <c r="L57" s="538">
        <f>(F57*-0.8)/100</f>
        <v>-18.04</v>
      </c>
      <c r="M57" s="443">
        <f>(K57+L57)/F57</f>
        <v>-3.4607538802660751E-2</v>
      </c>
      <c r="N57" s="457" t="s">
        <v>664</v>
      </c>
      <c r="O57" s="462">
        <v>44014</v>
      </c>
      <c r="P57" s="7"/>
      <c r="Q57" s="7"/>
      <c r="R57" s="344" t="s">
        <v>603</v>
      </c>
      <c r="S57" s="425"/>
      <c r="T57" s="425"/>
      <c r="U57" s="425"/>
      <c r="V57" s="425"/>
      <c r="W57" s="425"/>
      <c r="X57" s="425"/>
      <c r="Y57" s="425"/>
      <c r="Z57" s="425"/>
      <c r="AA57" s="425"/>
    </row>
    <row r="58" spans="1:38" s="406" customFormat="1" ht="15" customHeight="1">
      <c r="A58" s="495">
        <v>7</v>
      </c>
      <c r="B58" s="492">
        <v>44014</v>
      </c>
      <c r="C58" s="493"/>
      <c r="D58" s="491" t="s">
        <v>46</v>
      </c>
      <c r="E58" s="494" t="s">
        <v>3628</v>
      </c>
      <c r="F58" s="495">
        <v>194</v>
      </c>
      <c r="G58" s="495">
        <v>200</v>
      </c>
      <c r="H58" s="495">
        <v>194</v>
      </c>
      <c r="I58" s="495" t="s">
        <v>3656</v>
      </c>
      <c r="J58" s="496" t="s">
        <v>709</v>
      </c>
      <c r="K58" s="497">
        <v>0</v>
      </c>
      <c r="L58" s="540">
        <f>(F58*-0.8)/100</f>
        <v>-1.5520000000000003</v>
      </c>
      <c r="M58" s="498">
        <f>(K58+L58)/F58</f>
        <v>-8.0000000000000019E-3</v>
      </c>
      <c r="N58" s="512" t="s">
        <v>664</v>
      </c>
      <c r="O58" s="499">
        <v>44015</v>
      </c>
      <c r="P58" s="7"/>
      <c r="Q58" s="7"/>
      <c r="R58" s="344" t="s">
        <v>603</v>
      </c>
      <c r="S58" s="425"/>
      <c r="T58" s="425"/>
      <c r="U58" s="425"/>
      <c r="V58" s="425"/>
      <c r="W58" s="425"/>
      <c r="X58" s="425"/>
      <c r="Y58" s="425"/>
      <c r="Z58" s="425"/>
      <c r="AA58" s="425"/>
    </row>
    <row r="59" spans="1:38" s="406" customFormat="1" ht="15" customHeight="1">
      <c r="A59" s="475">
        <v>8</v>
      </c>
      <c r="B59" s="476">
        <v>44015</v>
      </c>
      <c r="C59" s="477"/>
      <c r="D59" s="478" t="s">
        <v>83</v>
      </c>
      <c r="E59" s="479" t="s">
        <v>601</v>
      </c>
      <c r="F59" s="479">
        <v>641.5</v>
      </c>
      <c r="G59" s="480">
        <v>615</v>
      </c>
      <c r="H59" s="480">
        <v>659</v>
      </c>
      <c r="I59" s="479" t="s">
        <v>3668</v>
      </c>
      <c r="J59" s="474" t="s">
        <v>3752</v>
      </c>
      <c r="K59" s="474">
        <f t="shared" ref="K59" si="42">H59-F59</f>
        <v>17.5</v>
      </c>
      <c r="L59" s="539">
        <f t="shared" ref="L59" si="43">(F59*-0.8)/100</f>
        <v>-5.1320000000000006</v>
      </c>
      <c r="M59" s="481">
        <f t="shared" ref="M59" si="44">(K59+L59)/F59</f>
        <v>1.9279812938425563E-2</v>
      </c>
      <c r="N59" s="482" t="s">
        <v>600</v>
      </c>
      <c r="O59" s="483">
        <v>44028</v>
      </c>
      <c r="P59" s="7"/>
      <c r="Q59" s="7"/>
      <c r="R59" s="344" t="s">
        <v>603</v>
      </c>
      <c r="S59" s="425"/>
      <c r="T59" s="425"/>
      <c r="U59" s="425"/>
      <c r="V59" s="425"/>
      <c r="W59" s="425"/>
      <c r="X59" s="425"/>
      <c r="Y59" s="425"/>
      <c r="Z59" s="425"/>
      <c r="AA59" s="425"/>
    </row>
    <row r="60" spans="1:38" s="406" customFormat="1" ht="15" customHeight="1">
      <c r="A60" s="475">
        <v>9</v>
      </c>
      <c r="B60" s="476">
        <v>44020</v>
      </c>
      <c r="C60" s="477"/>
      <c r="D60" s="478" t="s">
        <v>69</v>
      </c>
      <c r="E60" s="479" t="s">
        <v>601</v>
      </c>
      <c r="F60" s="479">
        <v>567</v>
      </c>
      <c r="G60" s="480">
        <v>549</v>
      </c>
      <c r="H60" s="480">
        <v>585</v>
      </c>
      <c r="I60" s="479" t="s">
        <v>3688</v>
      </c>
      <c r="J60" s="474" t="s">
        <v>3662</v>
      </c>
      <c r="K60" s="474">
        <f>H60-F60</f>
        <v>18</v>
      </c>
      <c r="L60" s="539">
        <f>(F60*-0.8)/100</f>
        <v>-4.5360000000000005</v>
      </c>
      <c r="M60" s="481">
        <f t="shared" ref="M60:M68" si="45">(K60+L60)/F60</f>
        <v>2.3746031746031744E-2</v>
      </c>
      <c r="N60" s="482" t="s">
        <v>600</v>
      </c>
      <c r="O60" s="483">
        <v>44025</v>
      </c>
      <c r="P60" s="7"/>
      <c r="Q60" s="7"/>
      <c r="R60" s="344" t="s">
        <v>603</v>
      </c>
      <c r="S60" s="425"/>
      <c r="T60" s="425"/>
      <c r="U60" s="425"/>
      <c r="V60" s="425"/>
      <c r="W60" s="425"/>
      <c r="X60" s="425"/>
      <c r="Y60" s="425"/>
      <c r="Z60" s="425"/>
      <c r="AA60" s="425"/>
    </row>
    <row r="61" spans="1:38" s="406" customFormat="1" ht="15" customHeight="1">
      <c r="A61" s="459">
        <v>10</v>
      </c>
      <c r="B61" s="456">
        <v>44021</v>
      </c>
      <c r="C61" s="460"/>
      <c r="D61" s="440" t="s">
        <v>108</v>
      </c>
      <c r="E61" s="441" t="s">
        <v>3628</v>
      </c>
      <c r="F61" s="441">
        <v>577.5</v>
      </c>
      <c r="G61" s="461">
        <v>596</v>
      </c>
      <c r="H61" s="461">
        <v>596</v>
      </c>
      <c r="I61" s="441" t="s">
        <v>3694</v>
      </c>
      <c r="J61" s="442" t="s">
        <v>3705</v>
      </c>
      <c r="K61" s="442">
        <f>F61-H61</f>
        <v>-18.5</v>
      </c>
      <c r="L61" s="538">
        <f>(F61*-0.8)/100</f>
        <v>-4.62</v>
      </c>
      <c r="M61" s="443">
        <f t="shared" si="45"/>
        <v>-4.0034632034632034E-2</v>
      </c>
      <c r="N61" s="457" t="s">
        <v>664</v>
      </c>
      <c r="O61" s="444">
        <v>44025</v>
      </c>
      <c r="P61" s="7"/>
      <c r="Q61" s="7"/>
      <c r="R61" s="344" t="s">
        <v>603</v>
      </c>
      <c r="S61" s="425"/>
      <c r="T61" s="425"/>
      <c r="U61" s="425"/>
      <c r="V61" s="425"/>
      <c r="W61" s="425"/>
      <c r="X61" s="425"/>
      <c r="Y61" s="425"/>
      <c r="Z61" s="425"/>
      <c r="AA61" s="425"/>
    </row>
    <row r="62" spans="1:38" s="406" customFormat="1" ht="15" customHeight="1">
      <c r="A62" s="459">
        <v>11</v>
      </c>
      <c r="B62" s="456">
        <v>44022</v>
      </c>
      <c r="C62" s="460"/>
      <c r="D62" s="440" t="s">
        <v>38</v>
      </c>
      <c r="E62" s="441" t="s">
        <v>3628</v>
      </c>
      <c r="F62" s="441">
        <v>1310</v>
      </c>
      <c r="G62" s="461">
        <v>1352</v>
      </c>
      <c r="H62" s="461">
        <v>1344</v>
      </c>
      <c r="I62" s="441" t="s">
        <v>3637</v>
      </c>
      <c r="J62" s="442" t="s">
        <v>3718</v>
      </c>
      <c r="K62" s="442">
        <f>F62-H62</f>
        <v>-34</v>
      </c>
      <c r="L62" s="538">
        <f>(F62*-0.8)/100</f>
        <v>-10.48</v>
      </c>
      <c r="M62" s="443">
        <f t="shared" si="45"/>
        <v>-3.3954198473282446E-2</v>
      </c>
      <c r="N62" s="457" t="s">
        <v>664</v>
      </c>
      <c r="O62" s="444">
        <v>44025</v>
      </c>
      <c r="P62" s="7"/>
      <c r="Q62" s="7"/>
      <c r="R62" s="344" t="s">
        <v>603</v>
      </c>
      <c r="S62" s="425"/>
      <c r="T62" s="425"/>
      <c r="U62" s="425"/>
      <c r="V62" s="425"/>
      <c r="W62" s="425"/>
      <c r="X62" s="425"/>
      <c r="Y62" s="425"/>
      <c r="Z62" s="425"/>
      <c r="AA62" s="425"/>
    </row>
    <row r="63" spans="1:38" s="406" customFormat="1" ht="15" customHeight="1">
      <c r="A63" s="475">
        <v>12</v>
      </c>
      <c r="B63" s="476">
        <v>44025</v>
      </c>
      <c r="C63" s="477"/>
      <c r="D63" s="478" t="s">
        <v>174</v>
      </c>
      <c r="E63" s="479" t="s">
        <v>601</v>
      </c>
      <c r="F63" s="479">
        <v>1130</v>
      </c>
      <c r="G63" s="480">
        <v>1093</v>
      </c>
      <c r="H63" s="480">
        <v>1145</v>
      </c>
      <c r="I63" s="479" t="s">
        <v>3706</v>
      </c>
      <c r="J63" s="474" t="s">
        <v>3707</v>
      </c>
      <c r="K63" s="474">
        <f>H63-F63</f>
        <v>15</v>
      </c>
      <c r="L63" s="539">
        <f>(F63*-0.07)/100</f>
        <v>-0.79100000000000004</v>
      </c>
      <c r="M63" s="481">
        <f t="shared" si="45"/>
        <v>1.257433628318584E-2</v>
      </c>
      <c r="N63" s="482" t="s">
        <v>600</v>
      </c>
      <c r="O63" s="513">
        <v>44025</v>
      </c>
      <c r="P63" s="7"/>
      <c r="Q63" s="7"/>
      <c r="R63" s="344" t="s">
        <v>603</v>
      </c>
      <c r="S63" s="425"/>
      <c r="T63" s="425"/>
      <c r="U63" s="425"/>
      <c r="V63" s="425"/>
      <c r="W63" s="425"/>
      <c r="X63" s="425"/>
      <c r="Y63" s="425"/>
      <c r="Z63" s="425"/>
      <c r="AA63" s="425"/>
    </row>
    <row r="64" spans="1:38" s="406" customFormat="1" ht="15" customHeight="1">
      <c r="A64" s="475">
        <v>13</v>
      </c>
      <c r="B64" s="476">
        <v>44026</v>
      </c>
      <c r="C64" s="477"/>
      <c r="D64" s="478" t="s">
        <v>93</v>
      </c>
      <c r="E64" s="479" t="s">
        <v>3628</v>
      </c>
      <c r="F64" s="479">
        <v>144</v>
      </c>
      <c r="G64" s="480">
        <v>149</v>
      </c>
      <c r="H64" s="480">
        <v>141.75</v>
      </c>
      <c r="I64" s="479" t="s">
        <v>3721</v>
      </c>
      <c r="J64" s="474" t="s">
        <v>3722</v>
      </c>
      <c r="K64" s="474">
        <f>F64-H64</f>
        <v>2.25</v>
      </c>
      <c r="L64" s="539">
        <f>(F64*-0.07)/100</f>
        <v>-0.10080000000000001</v>
      </c>
      <c r="M64" s="481">
        <f t="shared" si="45"/>
        <v>1.4925000000000001E-2</v>
      </c>
      <c r="N64" s="482" t="s">
        <v>600</v>
      </c>
      <c r="O64" s="513">
        <v>44026</v>
      </c>
      <c r="P64" s="7"/>
      <c r="Q64" s="7"/>
      <c r="R64" s="344" t="s">
        <v>603</v>
      </c>
      <c r="S64" s="425"/>
      <c r="T64" s="425"/>
      <c r="U64" s="425"/>
      <c r="V64" s="425"/>
      <c r="W64" s="425"/>
      <c r="X64" s="425"/>
      <c r="Y64" s="425"/>
      <c r="Z64" s="425"/>
      <c r="AA64" s="425"/>
    </row>
    <row r="65" spans="1:27" s="9" customFormat="1" ht="15" customHeight="1">
      <c r="A65" s="475">
        <v>14</v>
      </c>
      <c r="B65" s="476">
        <v>44026</v>
      </c>
      <c r="C65" s="477"/>
      <c r="D65" s="478" t="s">
        <v>523</v>
      </c>
      <c r="E65" s="479" t="s">
        <v>601</v>
      </c>
      <c r="F65" s="479">
        <v>232</v>
      </c>
      <c r="G65" s="480">
        <v>227</v>
      </c>
      <c r="H65" s="480">
        <v>238</v>
      </c>
      <c r="I65" s="479" t="s">
        <v>3723</v>
      </c>
      <c r="J65" s="474" t="s">
        <v>3732</v>
      </c>
      <c r="K65" s="474">
        <f>H65-F65</f>
        <v>6</v>
      </c>
      <c r="L65" s="539">
        <f>(F65*-0.8)/100</f>
        <v>-1.8560000000000003</v>
      </c>
      <c r="M65" s="481">
        <f t="shared" si="45"/>
        <v>1.7862068965517241E-2</v>
      </c>
      <c r="N65" s="482" t="s">
        <v>600</v>
      </c>
      <c r="O65" s="483">
        <v>44027</v>
      </c>
      <c r="P65" s="64"/>
      <c r="Q65" s="64"/>
      <c r="R65" s="424" t="s">
        <v>3187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475">
        <v>15</v>
      </c>
      <c r="B66" s="476">
        <v>44026</v>
      </c>
      <c r="C66" s="477"/>
      <c r="D66" s="478" t="s">
        <v>174</v>
      </c>
      <c r="E66" s="479" t="s">
        <v>601</v>
      </c>
      <c r="F66" s="479">
        <v>1130</v>
      </c>
      <c r="G66" s="480">
        <v>1093</v>
      </c>
      <c r="H66" s="480">
        <v>1157.5</v>
      </c>
      <c r="I66" s="479" t="s">
        <v>3706</v>
      </c>
      <c r="J66" s="474" t="s">
        <v>3751</v>
      </c>
      <c r="K66" s="474">
        <f>H66-F66</f>
        <v>27.5</v>
      </c>
      <c r="L66" s="539">
        <f>(F66*-0.8)/100</f>
        <v>-9.0399999999999991</v>
      </c>
      <c r="M66" s="481">
        <f t="shared" si="45"/>
        <v>1.6336283185840707E-2</v>
      </c>
      <c r="N66" s="482" t="s">
        <v>600</v>
      </c>
      <c r="O66" s="483">
        <v>44027</v>
      </c>
      <c r="P66" s="64"/>
      <c r="Q66" s="64"/>
      <c r="R66" s="424" t="s">
        <v>603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475">
        <v>16</v>
      </c>
      <c r="B67" s="476">
        <v>44027</v>
      </c>
      <c r="C67" s="477"/>
      <c r="D67" s="478" t="s">
        <v>93</v>
      </c>
      <c r="E67" s="479" t="s">
        <v>3628</v>
      </c>
      <c r="F67" s="479">
        <v>142.5</v>
      </c>
      <c r="G67" s="480">
        <v>148</v>
      </c>
      <c r="H67" s="480">
        <v>140.25</v>
      </c>
      <c r="I67" s="479" t="s">
        <v>3721</v>
      </c>
      <c r="J67" s="474" t="s">
        <v>3722</v>
      </c>
      <c r="K67" s="474">
        <f>F67-H67</f>
        <v>2.25</v>
      </c>
      <c r="L67" s="539">
        <f>(F67*-0.07)/100</f>
        <v>-9.9750000000000019E-2</v>
      </c>
      <c r="M67" s="481">
        <f t="shared" si="45"/>
        <v>1.5089473684210524E-2</v>
      </c>
      <c r="N67" s="482" t="s">
        <v>600</v>
      </c>
      <c r="O67" s="513">
        <v>44027</v>
      </c>
      <c r="P67" s="64"/>
      <c r="Q67" s="64"/>
      <c r="R67" s="424" t="s">
        <v>603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475">
        <v>17</v>
      </c>
      <c r="B68" s="476">
        <v>44027</v>
      </c>
      <c r="C68" s="477"/>
      <c r="D68" s="478" t="s">
        <v>135</v>
      </c>
      <c r="E68" s="479" t="s">
        <v>3628</v>
      </c>
      <c r="F68" s="479">
        <v>266.5</v>
      </c>
      <c r="G68" s="480">
        <v>274</v>
      </c>
      <c r="H68" s="480">
        <v>262.25</v>
      </c>
      <c r="I68" s="479" t="s">
        <v>3734</v>
      </c>
      <c r="J68" s="474" t="s">
        <v>3733</v>
      </c>
      <c r="K68" s="474">
        <f>F68-H68</f>
        <v>4.25</v>
      </c>
      <c r="L68" s="539">
        <f>(F68*-0.07)/100</f>
        <v>-0.18655000000000002</v>
      </c>
      <c r="M68" s="481">
        <f t="shared" si="45"/>
        <v>1.524746716697936E-2</v>
      </c>
      <c r="N68" s="482" t="s">
        <v>600</v>
      </c>
      <c r="O68" s="513">
        <v>44027</v>
      </c>
      <c r="P68" s="64"/>
      <c r="Q68" s="64"/>
      <c r="R68" s="424" t="s">
        <v>603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9" customFormat="1" ht="15" customHeight="1">
      <c r="A69" s="459">
        <v>18</v>
      </c>
      <c r="B69" s="456">
        <v>44027</v>
      </c>
      <c r="C69" s="460"/>
      <c r="D69" s="440" t="s">
        <v>527</v>
      </c>
      <c r="E69" s="441" t="s">
        <v>601</v>
      </c>
      <c r="F69" s="441">
        <v>164.75</v>
      </c>
      <c r="G69" s="461">
        <v>160</v>
      </c>
      <c r="H69" s="461">
        <v>160</v>
      </c>
      <c r="I69" s="441" t="s">
        <v>3735</v>
      </c>
      <c r="J69" s="442" t="s">
        <v>3746</v>
      </c>
      <c r="K69" s="442">
        <f>H69-F69</f>
        <v>-4.75</v>
      </c>
      <c r="L69" s="538">
        <f>(F69*-0.8)/100</f>
        <v>-1.3180000000000001</v>
      </c>
      <c r="M69" s="443">
        <f>(K69+L69)/F69</f>
        <v>-3.6831562974203334E-2</v>
      </c>
      <c r="N69" s="457" t="s">
        <v>664</v>
      </c>
      <c r="O69" s="462">
        <v>44028</v>
      </c>
      <c r="P69" s="64"/>
      <c r="Q69" s="64"/>
      <c r="R69" s="424" t="s">
        <v>3187</v>
      </c>
      <c r="S69" s="6"/>
      <c r="T69" s="6"/>
      <c r="U69" s="6"/>
      <c r="V69" s="6"/>
      <c r="W69" s="6"/>
      <c r="X69" s="6"/>
      <c r="Y69" s="6"/>
      <c r="Z69" s="6"/>
      <c r="AA69" s="6"/>
    </row>
    <row r="70" spans="1:27" s="9" customFormat="1" ht="15" customHeight="1">
      <c r="A70" s="554">
        <v>19</v>
      </c>
      <c r="B70" s="492">
        <v>44027</v>
      </c>
      <c r="C70" s="493"/>
      <c r="D70" s="555" t="s">
        <v>69</v>
      </c>
      <c r="E70" s="494" t="s">
        <v>601</v>
      </c>
      <c r="F70" s="494">
        <v>568</v>
      </c>
      <c r="G70" s="556">
        <v>549</v>
      </c>
      <c r="H70" s="556">
        <v>573</v>
      </c>
      <c r="I70" s="494" t="s">
        <v>3688</v>
      </c>
      <c r="J70" s="497" t="s">
        <v>3767</v>
      </c>
      <c r="K70" s="497">
        <f>H70-F70</f>
        <v>5</v>
      </c>
      <c r="L70" s="540">
        <f>(F70*-0.8)/100</f>
        <v>-4.5440000000000005</v>
      </c>
      <c r="M70" s="498">
        <f t="shared" ref="M70" si="46">(K70+L70)/F70</f>
        <v>8.0281690140844987E-4</v>
      </c>
      <c r="N70" s="496" t="s">
        <v>709</v>
      </c>
      <c r="O70" s="557">
        <v>44032</v>
      </c>
      <c r="P70" s="64"/>
      <c r="Q70" s="64"/>
      <c r="R70" s="424" t="s">
        <v>603</v>
      </c>
      <c r="S70" s="6"/>
      <c r="T70" s="6"/>
      <c r="U70" s="6"/>
      <c r="V70" s="6"/>
      <c r="W70" s="6"/>
      <c r="X70" s="6"/>
      <c r="Y70" s="6"/>
      <c r="Z70" s="6"/>
      <c r="AA70" s="6"/>
    </row>
    <row r="71" spans="1:27" s="9" customFormat="1" ht="15" customHeight="1">
      <c r="A71" s="475">
        <v>20</v>
      </c>
      <c r="B71" s="476">
        <v>44028</v>
      </c>
      <c r="C71" s="477"/>
      <c r="D71" s="478" t="s">
        <v>183</v>
      </c>
      <c r="E71" s="479" t="s">
        <v>3628</v>
      </c>
      <c r="F71" s="479">
        <v>104</v>
      </c>
      <c r="G71" s="480">
        <v>106.5</v>
      </c>
      <c r="H71" s="480">
        <v>101.5</v>
      </c>
      <c r="I71" s="479" t="s">
        <v>3745</v>
      </c>
      <c r="J71" s="474" t="s">
        <v>3744</v>
      </c>
      <c r="K71" s="474">
        <f>F71-H71</f>
        <v>2.5</v>
      </c>
      <c r="L71" s="539">
        <f>(F71*-0.07)/100</f>
        <v>-7.2800000000000017E-2</v>
      </c>
      <c r="M71" s="481">
        <f t="shared" ref="M71:M73" si="47">(K71+L71)/F71</f>
        <v>2.3338461538461537E-2</v>
      </c>
      <c r="N71" s="482" t="s">
        <v>600</v>
      </c>
      <c r="O71" s="513">
        <v>44028</v>
      </c>
      <c r="P71" s="64"/>
      <c r="Q71" s="64"/>
      <c r="R71" s="424" t="s">
        <v>603</v>
      </c>
      <c r="S71" s="6"/>
      <c r="T71" s="6"/>
      <c r="U71" s="6"/>
      <c r="V71" s="6"/>
      <c r="W71" s="6"/>
      <c r="X71" s="6"/>
      <c r="Y71" s="6"/>
      <c r="Z71" s="6"/>
      <c r="AA71" s="6"/>
    </row>
    <row r="72" spans="1:27" s="9" customFormat="1" ht="15" customHeight="1">
      <c r="A72" s="475">
        <v>21</v>
      </c>
      <c r="B72" s="476">
        <v>44028</v>
      </c>
      <c r="C72" s="477"/>
      <c r="D72" s="478" t="s">
        <v>86</v>
      </c>
      <c r="E72" s="479" t="s">
        <v>601</v>
      </c>
      <c r="F72" s="479">
        <v>421</v>
      </c>
      <c r="G72" s="480">
        <v>410</v>
      </c>
      <c r="H72" s="480">
        <v>429.5</v>
      </c>
      <c r="I72" s="479">
        <v>440</v>
      </c>
      <c r="J72" s="474" t="s">
        <v>3747</v>
      </c>
      <c r="K72" s="474">
        <f>H72-F72</f>
        <v>8.5</v>
      </c>
      <c r="L72" s="539">
        <f>(F72*-0.07)/100</f>
        <v>-0.29470000000000002</v>
      </c>
      <c r="M72" s="481">
        <f t="shared" si="47"/>
        <v>1.949002375296912E-2</v>
      </c>
      <c r="N72" s="482" t="s">
        <v>600</v>
      </c>
      <c r="O72" s="513">
        <v>44028</v>
      </c>
      <c r="P72" s="64"/>
      <c r="Q72" s="64"/>
      <c r="R72" s="424" t="s">
        <v>3187</v>
      </c>
      <c r="S72" s="6"/>
      <c r="T72" s="6"/>
      <c r="U72" s="6"/>
      <c r="V72" s="6"/>
      <c r="W72" s="6"/>
      <c r="X72" s="6"/>
      <c r="Y72" s="6"/>
      <c r="Z72" s="6"/>
      <c r="AA72" s="6"/>
    </row>
    <row r="73" spans="1:27" s="9" customFormat="1" ht="15" customHeight="1">
      <c r="A73" s="475">
        <v>22</v>
      </c>
      <c r="B73" s="476">
        <v>44028</v>
      </c>
      <c r="C73" s="477"/>
      <c r="D73" s="478" t="s">
        <v>193</v>
      </c>
      <c r="E73" s="479" t="s">
        <v>601</v>
      </c>
      <c r="F73" s="479">
        <v>972.5</v>
      </c>
      <c r="G73" s="480">
        <v>947</v>
      </c>
      <c r="H73" s="480">
        <v>996</v>
      </c>
      <c r="I73" s="479">
        <v>1020</v>
      </c>
      <c r="J73" s="474" t="s">
        <v>3760</v>
      </c>
      <c r="K73" s="474">
        <f>H73-F73</f>
        <v>23.5</v>
      </c>
      <c r="L73" s="539">
        <f>(F73*-0.8)/100</f>
        <v>-7.78</v>
      </c>
      <c r="M73" s="481">
        <f t="shared" si="47"/>
        <v>1.6164524421593829E-2</v>
      </c>
      <c r="N73" s="482" t="s">
        <v>600</v>
      </c>
      <c r="O73" s="483">
        <v>44029</v>
      </c>
      <c r="P73" s="64"/>
      <c r="Q73" s="64"/>
      <c r="R73" s="424" t="s">
        <v>603</v>
      </c>
      <c r="S73" s="6"/>
      <c r="T73" s="6"/>
      <c r="U73" s="6"/>
      <c r="V73" s="6"/>
      <c r="W73" s="6"/>
      <c r="X73" s="6"/>
      <c r="Y73" s="6"/>
      <c r="Z73" s="6"/>
      <c r="AA73" s="6"/>
    </row>
    <row r="74" spans="1:27" s="9" customFormat="1" ht="15" customHeight="1">
      <c r="A74" s="475">
        <v>23</v>
      </c>
      <c r="B74" s="476">
        <v>44029</v>
      </c>
      <c r="C74" s="477"/>
      <c r="D74" s="478" t="s">
        <v>186</v>
      </c>
      <c r="E74" s="479" t="s">
        <v>601</v>
      </c>
      <c r="F74" s="479">
        <v>353.5</v>
      </c>
      <c r="G74" s="480">
        <v>344</v>
      </c>
      <c r="H74" s="480">
        <v>361.5</v>
      </c>
      <c r="I74" s="479" t="s">
        <v>3759</v>
      </c>
      <c r="J74" s="474" t="s">
        <v>3793</v>
      </c>
      <c r="K74" s="474">
        <f>H74-F74</f>
        <v>8</v>
      </c>
      <c r="L74" s="539">
        <f>(F74*-0.8)/100</f>
        <v>-2.8280000000000003</v>
      </c>
      <c r="M74" s="481">
        <f t="shared" ref="M74" si="48">(K74+L74)/F74</f>
        <v>1.463083451202263E-2</v>
      </c>
      <c r="N74" s="482" t="s">
        <v>600</v>
      </c>
      <c r="O74" s="483">
        <v>44029</v>
      </c>
      <c r="P74" s="64"/>
      <c r="Q74" s="64"/>
      <c r="R74" s="424" t="s">
        <v>603</v>
      </c>
      <c r="S74" s="6"/>
      <c r="T74" s="6"/>
      <c r="U74" s="6"/>
      <c r="V74" s="6"/>
      <c r="W74" s="6"/>
      <c r="X74" s="6"/>
      <c r="Y74" s="6"/>
      <c r="Z74" s="6"/>
      <c r="AA74" s="6"/>
    </row>
    <row r="75" spans="1:27" s="9" customFormat="1" ht="15" customHeight="1">
      <c r="A75" s="475">
        <v>24</v>
      </c>
      <c r="B75" s="476">
        <v>44029</v>
      </c>
      <c r="C75" s="477"/>
      <c r="D75" s="478" t="s">
        <v>730</v>
      </c>
      <c r="E75" s="479" t="s">
        <v>601</v>
      </c>
      <c r="F75" s="479">
        <v>367</v>
      </c>
      <c r="G75" s="480">
        <v>358</v>
      </c>
      <c r="H75" s="480">
        <v>376</v>
      </c>
      <c r="I75" s="479" t="s">
        <v>3761</v>
      </c>
      <c r="J75" s="474" t="s">
        <v>3406</v>
      </c>
      <c r="K75" s="474">
        <f>H75-F75</f>
        <v>9</v>
      </c>
      <c r="L75" s="539">
        <f>(F75*-0.8)/100</f>
        <v>-2.9360000000000004</v>
      </c>
      <c r="M75" s="481">
        <f t="shared" ref="M75" si="49">(K75+L75)/F75</f>
        <v>1.652316076294278E-2</v>
      </c>
      <c r="N75" s="482" t="s">
        <v>600</v>
      </c>
      <c r="O75" s="483">
        <v>44033</v>
      </c>
      <c r="P75" s="64"/>
      <c r="Q75" s="64"/>
      <c r="R75" s="424" t="s">
        <v>603</v>
      </c>
      <c r="S75" s="6"/>
      <c r="T75" s="6"/>
      <c r="U75" s="6"/>
      <c r="V75" s="6"/>
      <c r="W75" s="6"/>
      <c r="X75" s="6"/>
      <c r="Y75" s="6"/>
      <c r="Z75" s="6"/>
      <c r="AA75" s="6"/>
    </row>
    <row r="76" spans="1:27" s="9" customFormat="1" ht="15" customHeight="1">
      <c r="A76" s="475">
        <v>25</v>
      </c>
      <c r="B76" s="476">
        <v>44032</v>
      </c>
      <c r="C76" s="477"/>
      <c r="D76" s="478" t="s">
        <v>48</v>
      </c>
      <c r="E76" s="479" t="s">
        <v>3628</v>
      </c>
      <c r="F76" s="479">
        <v>111.4</v>
      </c>
      <c r="G76" s="480">
        <v>115</v>
      </c>
      <c r="H76" s="480">
        <v>109.25</v>
      </c>
      <c r="I76" s="479" t="s">
        <v>3772</v>
      </c>
      <c r="J76" s="474" t="s">
        <v>3773</v>
      </c>
      <c r="K76" s="474">
        <f>F76-H76</f>
        <v>2.1500000000000057</v>
      </c>
      <c r="L76" s="539">
        <f>(F76*-0.07)/100</f>
        <v>-7.7980000000000008E-2</v>
      </c>
      <c r="M76" s="481">
        <f t="shared" ref="M76" si="50">(K76+L76)/F76</f>
        <v>1.8599820466786404E-2</v>
      </c>
      <c r="N76" s="482" t="s">
        <v>600</v>
      </c>
      <c r="O76" s="513">
        <v>44032</v>
      </c>
      <c r="P76" s="64"/>
      <c r="Q76" s="64"/>
      <c r="R76" s="424" t="s">
        <v>603</v>
      </c>
      <c r="S76" s="6"/>
      <c r="T76" s="6"/>
      <c r="U76" s="6"/>
      <c r="V76" s="6"/>
      <c r="W76" s="6"/>
      <c r="X76" s="6"/>
      <c r="Y76" s="6"/>
      <c r="Z76" s="6"/>
      <c r="AA76" s="6"/>
    </row>
    <row r="77" spans="1:27" s="9" customFormat="1" ht="15" customHeight="1">
      <c r="A77" s="459">
        <v>26</v>
      </c>
      <c r="B77" s="456">
        <v>44032</v>
      </c>
      <c r="C77" s="460"/>
      <c r="D77" s="440" t="s">
        <v>163</v>
      </c>
      <c r="E77" s="441" t="s">
        <v>3628</v>
      </c>
      <c r="F77" s="441">
        <v>1413</v>
      </c>
      <c r="G77" s="461">
        <v>1445</v>
      </c>
      <c r="H77" s="461">
        <v>1440</v>
      </c>
      <c r="I77" s="441">
        <v>1350</v>
      </c>
      <c r="J77" s="442" t="s">
        <v>3774</v>
      </c>
      <c r="K77" s="442">
        <f>F77-H77</f>
        <v>-27</v>
      </c>
      <c r="L77" s="538">
        <f>(F77*-0.07)/100</f>
        <v>-0.98910000000000009</v>
      </c>
      <c r="M77" s="443">
        <f t="shared" ref="M77:M79" si="51">(K77+L77)/F77</f>
        <v>-1.9808280254777072E-2</v>
      </c>
      <c r="N77" s="457" t="s">
        <v>664</v>
      </c>
      <c r="O77" s="564">
        <v>44032</v>
      </c>
      <c r="P77" s="64"/>
      <c r="Q77" s="64"/>
      <c r="R77" s="424" t="s">
        <v>3187</v>
      </c>
      <c r="S77" s="6"/>
      <c r="T77" s="6"/>
      <c r="U77" s="6"/>
      <c r="V77" s="6"/>
      <c r="W77" s="6"/>
      <c r="X77" s="6"/>
      <c r="Y77" s="6"/>
      <c r="Z77" s="6"/>
      <c r="AA77" s="6"/>
    </row>
    <row r="78" spans="1:27" s="9" customFormat="1" ht="15" customHeight="1">
      <c r="A78" s="475">
        <v>27</v>
      </c>
      <c r="B78" s="476">
        <v>44032</v>
      </c>
      <c r="C78" s="477"/>
      <c r="D78" s="478" t="s">
        <v>47</v>
      </c>
      <c r="E78" s="479" t="s">
        <v>601</v>
      </c>
      <c r="F78" s="479">
        <v>1482</v>
      </c>
      <c r="G78" s="480">
        <v>1445</v>
      </c>
      <c r="H78" s="480">
        <v>1520</v>
      </c>
      <c r="I78" s="479" t="s">
        <v>3775</v>
      </c>
      <c r="J78" s="474" t="s">
        <v>3780</v>
      </c>
      <c r="K78" s="474">
        <f>H78-F78</f>
        <v>38</v>
      </c>
      <c r="L78" s="539">
        <f>(F78*-0.8)/100</f>
        <v>-11.856000000000002</v>
      </c>
      <c r="M78" s="481">
        <f t="shared" si="51"/>
        <v>1.764102564102564E-2</v>
      </c>
      <c r="N78" s="482" t="s">
        <v>600</v>
      </c>
      <c r="O78" s="483">
        <v>44033</v>
      </c>
      <c r="P78" s="64"/>
      <c r="Q78" s="64"/>
      <c r="R78" s="424" t="s">
        <v>603</v>
      </c>
      <c r="S78" s="6"/>
      <c r="T78" s="6"/>
      <c r="U78" s="6"/>
      <c r="V78" s="6"/>
      <c r="W78" s="6"/>
      <c r="X78" s="6"/>
      <c r="Y78" s="6"/>
      <c r="Z78" s="6"/>
      <c r="AA78" s="6"/>
    </row>
    <row r="79" spans="1:27" s="9" customFormat="1" ht="15" customHeight="1">
      <c r="A79" s="475">
        <v>28</v>
      </c>
      <c r="B79" s="476">
        <v>44033</v>
      </c>
      <c r="C79" s="525"/>
      <c r="D79" s="478" t="s">
        <v>48</v>
      </c>
      <c r="E79" s="479" t="s">
        <v>3628</v>
      </c>
      <c r="F79" s="479">
        <v>112</v>
      </c>
      <c r="G79" s="480">
        <v>115</v>
      </c>
      <c r="H79" s="480">
        <v>110.35</v>
      </c>
      <c r="I79" s="479" t="s">
        <v>3772</v>
      </c>
      <c r="J79" s="474" t="s">
        <v>3785</v>
      </c>
      <c r="K79" s="474">
        <f>F79-H79</f>
        <v>1.6500000000000057</v>
      </c>
      <c r="L79" s="539">
        <f>(F79*-0.07)/100</f>
        <v>-7.8400000000000011E-2</v>
      </c>
      <c r="M79" s="481">
        <f t="shared" si="51"/>
        <v>1.4032142857142908E-2</v>
      </c>
      <c r="N79" s="482" t="s">
        <v>600</v>
      </c>
      <c r="O79" s="513">
        <v>44033</v>
      </c>
      <c r="P79" s="64"/>
      <c r="Q79" s="64"/>
      <c r="R79" s="424" t="s">
        <v>603</v>
      </c>
      <c r="S79" s="6"/>
      <c r="T79" s="6"/>
      <c r="U79" s="6"/>
      <c r="V79" s="6"/>
      <c r="W79" s="6"/>
      <c r="X79" s="6"/>
      <c r="Y79" s="6"/>
      <c r="Z79" s="6"/>
      <c r="AA79" s="6"/>
    </row>
    <row r="80" spans="1:27" s="9" customFormat="1" ht="15" customHeight="1">
      <c r="A80" s="565">
        <v>29</v>
      </c>
      <c r="B80" s="566">
        <v>44033</v>
      </c>
      <c r="C80" s="567"/>
      <c r="D80" s="568" t="s">
        <v>135</v>
      </c>
      <c r="E80" s="569" t="s">
        <v>3628</v>
      </c>
      <c r="F80" s="569">
        <v>271</v>
      </c>
      <c r="G80" s="570">
        <v>278</v>
      </c>
      <c r="H80" s="570">
        <v>269.5</v>
      </c>
      <c r="I80" s="569" t="s">
        <v>3781</v>
      </c>
      <c r="J80" s="571" t="s">
        <v>3782</v>
      </c>
      <c r="K80" s="571">
        <f>F80-H80</f>
        <v>1.5</v>
      </c>
      <c r="L80" s="572">
        <f>(F80*-0.07)/100</f>
        <v>-0.18970000000000004</v>
      </c>
      <c r="M80" s="573">
        <f t="shared" ref="M80:M81" si="52">(K80+L80)/F80</f>
        <v>4.8350553505535059E-3</v>
      </c>
      <c r="N80" s="574" t="s">
        <v>600</v>
      </c>
      <c r="O80" s="575">
        <v>44033</v>
      </c>
      <c r="P80" s="64"/>
      <c r="Q80" s="64"/>
      <c r="R80" s="424" t="s">
        <v>603</v>
      </c>
      <c r="S80" s="6"/>
      <c r="T80" s="6"/>
      <c r="U80" s="6"/>
      <c r="V80" s="6"/>
      <c r="W80" s="6"/>
      <c r="X80" s="6"/>
      <c r="Y80" s="6"/>
      <c r="Z80" s="6"/>
      <c r="AA80" s="6"/>
    </row>
    <row r="81" spans="1:34" s="9" customFormat="1" ht="15" customHeight="1">
      <c r="A81" s="475">
        <v>30</v>
      </c>
      <c r="B81" s="476">
        <v>44034</v>
      </c>
      <c r="C81" s="525"/>
      <c r="D81" s="478" t="s">
        <v>138</v>
      </c>
      <c r="E81" s="479" t="s">
        <v>3628</v>
      </c>
      <c r="F81" s="479">
        <v>610.5</v>
      </c>
      <c r="G81" s="480">
        <v>626</v>
      </c>
      <c r="H81" s="480">
        <v>599</v>
      </c>
      <c r="I81" s="479" t="s">
        <v>3788</v>
      </c>
      <c r="J81" s="474" t="s">
        <v>3791</v>
      </c>
      <c r="K81" s="474">
        <f>F81-H81</f>
        <v>11.5</v>
      </c>
      <c r="L81" s="539">
        <f>(F81*-0.07)/100</f>
        <v>-0.42735000000000006</v>
      </c>
      <c r="M81" s="481">
        <f t="shared" si="52"/>
        <v>1.8137018837018837E-2</v>
      </c>
      <c r="N81" s="482" t="s">
        <v>600</v>
      </c>
      <c r="O81" s="513">
        <v>44034</v>
      </c>
      <c r="P81" s="64"/>
      <c r="Q81" s="64"/>
      <c r="R81" s="424" t="s">
        <v>603</v>
      </c>
      <c r="S81" s="6"/>
      <c r="T81" s="6"/>
      <c r="U81" s="6"/>
      <c r="V81" s="6"/>
      <c r="W81" s="6"/>
      <c r="X81" s="6"/>
      <c r="Y81" s="6"/>
      <c r="Z81" s="6"/>
      <c r="AA81" s="6"/>
    </row>
    <row r="82" spans="1:34" s="9" customFormat="1" ht="15" customHeight="1">
      <c r="A82" s="475">
        <v>31</v>
      </c>
      <c r="B82" s="476">
        <v>44034</v>
      </c>
      <c r="C82" s="525"/>
      <c r="D82" s="478" t="s">
        <v>3789</v>
      </c>
      <c r="E82" s="479" t="s">
        <v>3628</v>
      </c>
      <c r="F82" s="479">
        <v>275</v>
      </c>
      <c r="G82" s="480">
        <v>282</v>
      </c>
      <c r="H82" s="480">
        <v>270.5</v>
      </c>
      <c r="I82" s="479" t="s">
        <v>3790</v>
      </c>
      <c r="J82" s="474" t="s">
        <v>3792</v>
      </c>
      <c r="K82" s="474">
        <f>F82-H82</f>
        <v>4.5</v>
      </c>
      <c r="L82" s="539">
        <f>(F82*-0.07)/100</f>
        <v>-0.19250000000000003</v>
      </c>
      <c r="M82" s="481">
        <f t="shared" ref="M82:M83" si="53">(K82+L82)/F82</f>
        <v>1.5663636363636366E-2</v>
      </c>
      <c r="N82" s="482" t="s">
        <v>600</v>
      </c>
      <c r="O82" s="513">
        <v>44034</v>
      </c>
      <c r="P82" s="64"/>
      <c r="Q82" s="64"/>
      <c r="R82" s="424" t="s">
        <v>603</v>
      </c>
      <c r="S82" s="6"/>
      <c r="T82" s="6"/>
      <c r="U82" s="6"/>
      <c r="V82" s="6"/>
      <c r="W82" s="6"/>
      <c r="X82" s="6"/>
      <c r="Y82" s="6"/>
      <c r="Z82" s="6"/>
      <c r="AA82" s="6"/>
    </row>
    <row r="83" spans="1:34" s="9" customFormat="1" ht="15" customHeight="1">
      <c r="A83" s="475">
        <v>32</v>
      </c>
      <c r="B83" s="476">
        <v>44035</v>
      </c>
      <c r="C83" s="525"/>
      <c r="D83" s="478" t="s">
        <v>3797</v>
      </c>
      <c r="E83" s="479" t="s">
        <v>601</v>
      </c>
      <c r="F83" s="479">
        <v>308</v>
      </c>
      <c r="G83" s="480">
        <v>298</v>
      </c>
      <c r="H83" s="480">
        <v>316</v>
      </c>
      <c r="I83" s="479">
        <v>325</v>
      </c>
      <c r="J83" s="474" t="s">
        <v>3793</v>
      </c>
      <c r="K83" s="474">
        <f>H83-F83</f>
        <v>8</v>
      </c>
      <c r="L83" s="539">
        <f>(F83*-0.07)/100</f>
        <v>-0.21560000000000001</v>
      </c>
      <c r="M83" s="481">
        <f t="shared" si="53"/>
        <v>2.5274025974025973E-2</v>
      </c>
      <c r="N83" s="482" t="s">
        <v>600</v>
      </c>
      <c r="O83" s="513">
        <v>44035</v>
      </c>
      <c r="P83" s="64"/>
      <c r="Q83" s="64"/>
      <c r="R83" s="424" t="s">
        <v>3187</v>
      </c>
      <c r="S83" s="6"/>
      <c r="T83" s="6"/>
      <c r="U83" s="6"/>
      <c r="V83" s="6"/>
      <c r="W83" s="6"/>
      <c r="X83" s="6"/>
      <c r="Y83" s="6"/>
      <c r="Z83" s="6"/>
      <c r="AA83" s="6"/>
    </row>
    <row r="84" spans="1:34" s="9" customFormat="1" ht="15" customHeight="1">
      <c r="A84" s="459">
        <v>33</v>
      </c>
      <c r="B84" s="456">
        <v>44035</v>
      </c>
      <c r="C84" s="460"/>
      <c r="D84" s="440" t="s">
        <v>190</v>
      </c>
      <c r="E84" s="441" t="s">
        <v>601</v>
      </c>
      <c r="F84" s="441">
        <v>2360</v>
      </c>
      <c r="G84" s="461">
        <v>2300</v>
      </c>
      <c r="H84" s="461">
        <v>2300</v>
      </c>
      <c r="I84" s="441" t="s">
        <v>3798</v>
      </c>
      <c r="J84" s="442" t="s">
        <v>3660</v>
      </c>
      <c r="K84" s="442">
        <f>H84-F84</f>
        <v>-60</v>
      </c>
      <c r="L84" s="538">
        <f>(F84*-0.8)/100</f>
        <v>-18.88</v>
      </c>
      <c r="M84" s="443">
        <f>(K84+L84)/F84</f>
        <v>-3.3423728813559317E-2</v>
      </c>
      <c r="N84" s="457" t="s">
        <v>664</v>
      </c>
      <c r="O84" s="462">
        <v>44039</v>
      </c>
      <c r="P84" s="64"/>
      <c r="Q84" s="64"/>
      <c r="R84" s="424" t="s">
        <v>3187</v>
      </c>
      <c r="S84" s="6"/>
      <c r="T84" s="6"/>
      <c r="U84" s="6"/>
      <c r="V84" s="6"/>
      <c r="W84" s="6"/>
      <c r="X84" s="6"/>
      <c r="Y84" s="6"/>
      <c r="Z84" s="6"/>
      <c r="AA84" s="6"/>
    </row>
    <row r="85" spans="1:34" s="9" customFormat="1" ht="15" customHeight="1">
      <c r="A85" s="459">
        <v>34</v>
      </c>
      <c r="B85" s="456">
        <v>44035</v>
      </c>
      <c r="C85" s="460"/>
      <c r="D85" s="440" t="s">
        <v>138</v>
      </c>
      <c r="E85" s="441" t="s">
        <v>3628</v>
      </c>
      <c r="F85" s="441">
        <v>597.5</v>
      </c>
      <c r="G85" s="461">
        <v>622</v>
      </c>
      <c r="H85" s="461">
        <v>616</v>
      </c>
      <c r="I85" s="441" t="s">
        <v>3802</v>
      </c>
      <c r="J85" s="442" t="s">
        <v>3705</v>
      </c>
      <c r="K85" s="442">
        <f>F85-H85</f>
        <v>-18.5</v>
      </c>
      <c r="L85" s="538">
        <f>(F85*-0.8)/100</f>
        <v>-4.78</v>
      </c>
      <c r="M85" s="443">
        <f t="shared" ref="M85" si="54">(K85+L85)/F85</f>
        <v>-3.8962343096234309E-2</v>
      </c>
      <c r="N85" s="457" t="s">
        <v>664</v>
      </c>
      <c r="O85" s="444">
        <v>44040</v>
      </c>
      <c r="P85" s="64"/>
      <c r="Q85" s="64"/>
      <c r="R85" s="424" t="s">
        <v>603</v>
      </c>
      <c r="S85" s="6"/>
      <c r="T85" s="6"/>
      <c r="U85" s="6"/>
      <c r="V85" s="6"/>
      <c r="W85" s="6"/>
      <c r="X85" s="6"/>
      <c r="Y85" s="6"/>
      <c r="Z85" s="6"/>
      <c r="AA85" s="6"/>
    </row>
    <row r="86" spans="1:34" s="9" customFormat="1" ht="15" customHeight="1">
      <c r="A86" s="475">
        <v>35</v>
      </c>
      <c r="B86" s="476">
        <v>44035</v>
      </c>
      <c r="C86" s="525"/>
      <c r="D86" s="478" t="s">
        <v>135</v>
      </c>
      <c r="E86" s="479" t="s">
        <v>3628</v>
      </c>
      <c r="F86" s="479">
        <v>275</v>
      </c>
      <c r="G86" s="480">
        <v>282</v>
      </c>
      <c r="H86" s="480">
        <v>271.5</v>
      </c>
      <c r="I86" s="479" t="s">
        <v>3790</v>
      </c>
      <c r="J86" s="474" t="s">
        <v>3803</v>
      </c>
      <c r="K86" s="474">
        <f>F86-H86</f>
        <v>3.5</v>
      </c>
      <c r="L86" s="539">
        <f t="shared" ref="L86:L90" si="55">(F86*-0.07)/100</f>
        <v>-0.19250000000000003</v>
      </c>
      <c r="M86" s="481">
        <f t="shared" ref="M86" si="56">(K86+L86)/F86</f>
        <v>1.2027272727272728E-2</v>
      </c>
      <c r="N86" s="482" t="s">
        <v>600</v>
      </c>
      <c r="O86" s="513">
        <v>44035</v>
      </c>
      <c r="P86" s="64"/>
      <c r="Q86" s="64"/>
      <c r="R86" s="424" t="s">
        <v>603</v>
      </c>
      <c r="S86" s="6"/>
      <c r="T86" s="6"/>
      <c r="U86" s="6"/>
      <c r="V86" s="6"/>
      <c r="W86" s="6"/>
      <c r="X86" s="6"/>
      <c r="Y86" s="6"/>
      <c r="Z86" s="6"/>
      <c r="AA86" s="6"/>
    </row>
    <row r="87" spans="1:34" s="9" customFormat="1" ht="15" customHeight="1">
      <c r="A87" s="475">
        <v>36</v>
      </c>
      <c r="B87" s="476">
        <v>44036</v>
      </c>
      <c r="C87" s="525"/>
      <c r="D87" s="478" t="s">
        <v>135</v>
      </c>
      <c r="E87" s="479" t="s">
        <v>3628</v>
      </c>
      <c r="F87" s="479">
        <v>276</v>
      </c>
      <c r="G87" s="480">
        <v>282</v>
      </c>
      <c r="H87" s="480">
        <v>272.25</v>
      </c>
      <c r="I87" s="479" t="s">
        <v>3790</v>
      </c>
      <c r="J87" s="474" t="s">
        <v>3808</v>
      </c>
      <c r="K87" s="474">
        <f>F87-H87</f>
        <v>3.75</v>
      </c>
      <c r="L87" s="539">
        <f t="shared" si="55"/>
        <v>-0.19320000000000001</v>
      </c>
      <c r="M87" s="481">
        <f t="shared" ref="M87:M88" si="57">(K87+L87)/F87</f>
        <v>1.2886956521739131E-2</v>
      </c>
      <c r="N87" s="482" t="s">
        <v>600</v>
      </c>
      <c r="O87" s="513">
        <v>44036</v>
      </c>
      <c r="P87" s="64"/>
      <c r="Q87" s="64"/>
      <c r="R87" s="424" t="s">
        <v>603</v>
      </c>
      <c r="S87" s="6"/>
      <c r="T87" s="6"/>
      <c r="U87" s="6"/>
      <c r="V87" s="6"/>
      <c r="W87" s="6"/>
      <c r="X87" s="6"/>
      <c r="Y87" s="6"/>
      <c r="Z87" s="6"/>
      <c r="AA87" s="6"/>
    </row>
    <row r="88" spans="1:34" s="9" customFormat="1" ht="15" customHeight="1">
      <c r="A88" s="475">
        <v>37</v>
      </c>
      <c r="B88" s="476">
        <v>44039</v>
      </c>
      <c r="C88" s="525"/>
      <c r="D88" s="478" t="s">
        <v>3821</v>
      </c>
      <c r="E88" s="479" t="s">
        <v>601</v>
      </c>
      <c r="F88" s="479">
        <v>545</v>
      </c>
      <c r="G88" s="480">
        <v>530</v>
      </c>
      <c r="H88" s="480">
        <v>554.5</v>
      </c>
      <c r="I88" s="479" t="s">
        <v>3817</v>
      </c>
      <c r="J88" s="474" t="s">
        <v>3818</v>
      </c>
      <c r="K88" s="474">
        <f>H88-F88</f>
        <v>9.5</v>
      </c>
      <c r="L88" s="539">
        <f t="shared" si="55"/>
        <v>-0.38150000000000006</v>
      </c>
      <c r="M88" s="481">
        <f t="shared" si="57"/>
        <v>1.6731192660550457E-2</v>
      </c>
      <c r="N88" s="482" t="s">
        <v>600</v>
      </c>
      <c r="O88" s="513">
        <v>44039</v>
      </c>
      <c r="P88" s="64"/>
      <c r="Q88" s="64"/>
      <c r="R88" s="424" t="s">
        <v>603</v>
      </c>
      <c r="S88" s="6"/>
      <c r="T88" s="6"/>
      <c r="U88" s="6"/>
      <c r="V88" s="6"/>
      <c r="W88" s="6"/>
      <c r="X88" s="6"/>
      <c r="Y88" s="6"/>
      <c r="Z88" s="6"/>
      <c r="AA88" s="6"/>
    </row>
    <row r="89" spans="1:34" s="9" customFormat="1" ht="15" customHeight="1">
      <c r="A89" s="475">
        <v>38</v>
      </c>
      <c r="B89" s="476">
        <v>44040</v>
      </c>
      <c r="C89" s="525"/>
      <c r="D89" s="478" t="s">
        <v>83</v>
      </c>
      <c r="E89" s="479" t="s">
        <v>601</v>
      </c>
      <c r="F89" s="479">
        <v>646.5</v>
      </c>
      <c r="G89" s="480">
        <v>629</v>
      </c>
      <c r="H89" s="480">
        <v>658</v>
      </c>
      <c r="I89" s="479" t="s">
        <v>3668</v>
      </c>
      <c r="J89" s="474" t="s">
        <v>3818</v>
      </c>
      <c r="K89" s="474">
        <f>H89-F89</f>
        <v>11.5</v>
      </c>
      <c r="L89" s="539">
        <f t="shared" si="55"/>
        <v>-0.45255000000000001</v>
      </c>
      <c r="M89" s="481">
        <f t="shared" ref="M89:M90" si="58">(K89+L89)/F89</f>
        <v>1.7088089713843773E-2</v>
      </c>
      <c r="N89" s="482" t="s">
        <v>600</v>
      </c>
      <c r="O89" s="513">
        <v>44040</v>
      </c>
      <c r="P89" s="64"/>
      <c r="Q89" s="64"/>
      <c r="R89" s="424" t="s">
        <v>603</v>
      </c>
      <c r="S89" s="6"/>
      <c r="T89" s="6"/>
      <c r="U89" s="6"/>
      <c r="V89" s="6"/>
      <c r="W89" s="6"/>
      <c r="X89" s="6"/>
      <c r="Y89" s="6"/>
      <c r="Z89" s="6"/>
      <c r="AA89" s="6"/>
    </row>
    <row r="90" spans="1:34" s="9" customFormat="1" ht="15" customHeight="1">
      <c r="A90" s="459">
        <v>39</v>
      </c>
      <c r="B90" s="456">
        <v>44040</v>
      </c>
      <c r="C90" s="460"/>
      <c r="D90" s="440" t="s">
        <v>3829</v>
      </c>
      <c r="E90" s="441" t="s">
        <v>601</v>
      </c>
      <c r="F90" s="441">
        <v>352.5</v>
      </c>
      <c r="G90" s="461">
        <v>345</v>
      </c>
      <c r="H90" s="461">
        <v>345.5</v>
      </c>
      <c r="I90" s="441">
        <v>370</v>
      </c>
      <c r="J90" s="442" t="s">
        <v>3728</v>
      </c>
      <c r="K90" s="442">
        <f>H90-F90</f>
        <v>-7</v>
      </c>
      <c r="L90" s="538">
        <f t="shared" si="55"/>
        <v>-0.24675</v>
      </c>
      <c r="M90" s="443">
        <f t="shared" si="58"/>
        <v>-2.0558156028368794E-2</v>
      </c>
      <c r="N90" s="457" t="s">
        <v>600</v>
      </c>
      <c r="O90" s="564">
        <v>44040</v>
      </c>
      <c r="P90" s="64"/>
      <c r="Q90" s="64"/>
      <c r="R90" s="424" t="s">
        <v>603</v>
      </c>
      <c r="S90" s="6"/>
      <c r="T90" s="6"/>
      <c r="U90" s="6"/>
      <c r="V90" s="6"/>
      <c r="W90" s="6"/>
      <c r="X90" s="6"/>
      <c r="Y90" s="6"/>
      <c r="Z90" s="6"/>
      <c r="AA90" s="6"/>
    </row>
    <row r="91" spans="1:34" s="9" customFormat="1" ht="15" customHeight="1">
      <c r="A91" s="523"/>
      <c r="B91" s="524"/>
      <c r="C91" s="525"/>
      <c r="D91" s="526"/>
      <c r="E91" s="527"/>
      <c r="F91" s="527"/>
      <c r="G91" s="528"/>
      <c r="H91" s="528"/>
      <c r="I91" s="527"/>
      <c r="J91" s="529"/>
      <c r="K91" s="529"/>
      <c r="L91" s="530"/>
      <c r="M91" s="531"/>
      <c r="N91" s="532"/>
      <c r="O91" s="533"/>
      <c r="P91" s="64"/>
      <c r="Q91" s="64"/>
      <c r="R91" s="424"/>
      <c r="S91" s="6"/>
      <c r="T91" s="6"/>
      <c r="U91" s="6"/>
      <c r="V91" s="6"/>
      <c r="W91" s="6"/>
      <c r="X91" s="6"/>
      <c r="Y91" s="6"/>
      <c r="Z91" s="6"/>
      <c r="AA91" s="6"/>
    </row>
    <row r="92" spans="1:34" s="9" customFormat="1" ht="15" customHeight="1">
      <c r="A92" s="523"/>
      <c r="B92" s="524"/>
      <c r="C92" s="525"/>
      <c r="D92" s="526"/>
      <c r="E92" s="527"/>
      <c r="F92" s="527"/>
      <c r="G92" s="528"/>
      <c r="H92" s="528"/>
      <c r="I92" s="527"/>
      <c r="J92" s="529"/>
      <c r="K92" s="529"/>
      <c r="L92" s="530"/>
      <c r="M92" s="531"/>
      <c r="N92" s="532"/>
      <c r="O92" s="533"/>
      <c r="P92" s="64"/>
      <c r="Q92" s="64"/>
      <c r="R92" s="424"/>
      <c r="S92" s="6"/>
      <c r="T92" s="6"/>
      <c r="U92" s="6"/>
      <c r="V92" s="6"/>
      <c r="W92" s="6"/>
      <c r="X92" s="6"/>
      <c r="Y92" s="6"/>
      <c r="Z92" s="6"/>
      <c r="AA92" s="6"/>
    </row>
    <row r="93" spans="1:34" ht="15" customHeight="1">
      <c r="A93" s="416"/>
      <c r="B93" s="416"/>
      <c r="C93" s="416"/>
      <c r="D93" s="416"/>
      <c r="E93" s="416"/>
      <c r="F93" s="439"/>
      <c r="G93" s="439"/>
      <c r="H93" s="439"/>
      <c r="I93" s="439"/>
      <c r="J93" s="490"/>
      <c r="K93" s="439"/>
      <c r="L93" s="439"/>
      <c r="M93" s="377"/>
      <c r="N93" s="379"/>
      <c r="O93" s="379"/>
      <c r="P93" s="7"/>
      <c r="Q93" s="11"/>
      <c r="R93" s="12"/>
      <c r="S93" s="16"/>
      <c r="T93" s="16"/>
      <c r="U93" s="16"/>
      <c r="V93" s="16"/>
      <c r="W93" s="16"/>
      <c r="X93" s="16"/>
      <c r="Y93" s="16"/>
      <c r="Z93" s="16"/>
      <c r="AA93" s="16"/>
    </row>
    <row r="94" spans="1:34" ht="44.25" customHeight="1">
      <c r="A94" s="23" t="s">
        <v>604</v>
      </c>
      <c r="B94" s="39"/>
      <c r="C94" s="39"/>
      <c r="D94" s="40"/>
      <c r="E94" s="36"/>
      <c r="F94" s="36"/>
      <c r="G94" s="35"/>
      <c r="H94" s="35" t="s">
        <v>3813</v>
      </c>
      <c r="I94" s="36"/>
      <c r="J94" s="17"/>
      <c r="K94" s="79"/>
      <c r="L94" s="80"/>
      <c r="M94" s="79"/>
      <c r="N94" s="81"/>
      <c r="O94" s="79"/>
      <c r="P94" s="7"/>
      <c r="Q94" s="16"/>
      <c r="R94" s="12"/>
      <c r="S94" s="16"/>
      <c r="T94" s="16"/>
      <c r="U94" s="16"/>
      <c r="V94" s="16"/>
      <c r="W94" s="16"/>
      <c r="X94" s="16"/>
      <c r="Y94" s="16"/>
      <c r="Z94" s="5"/>
      <c r="AA94" s="5"/>
      <c r="AB94" s="5"/>
    </row>
    <row r="95" spans="1:34" s="6" customFormat="1">
      <c r="A95" s="29" t="s">
        <v>605</v>
      </c>
      <c r="B95" s="23"/>
      <c r="C95" s="23"/>
      <c r="D95" s="23"/>
      <c r="E95" s="5"/>
      <c r="F95" s="30" t="s">
        <v>606</v>
      </c>
      <c r="G95" s="41"/>
      <c r="H95" s="42"/>
      <c r="I95" s="82"/>
      <c r="J95" s="17"/>
      <c r="K95" s="83"/>
      <c r="L95" s="84"/>
      <c r="M95" s="85"/>
      <c r="N95" s="86"/>
      <c r="O95" s="87"/>
      <c r="P95" s="5"/>
      <c r="Q95" s="4"/>
      <c r="R95" s="12"/>
      <c r="Z95" s="9"/>
      <c r="AA95" s="9"/>
      <c r="AB95" s="9"/>
      <c r="AC95" s="9"/>
      <c r="AD95" s="9"/>
      <c r="AE95" s="9"/>
      <c r="AF95" s="9"/>
      <c r="AG95" s="9"/>
      <c r="AH95" s="9"/>
    </row>
    <row r="96" spans="1:34" s="9" customFormat="1" ht="14.25" customHeight="1">
      <c r="A96" s="29"/>
      <c r="B96" s="23"/>
      <c r="C96" s="23"/>
      <c r="D96" s="23"/>
      <c r="E96" s="32"/>
      <c r="F96" s="30" t="s">
        <v>608</v>
      </c>
      <c r="G96" s="41"/>
      <c r="H96" s="42"/>
      <c r="I96" s="82"/>
      <c r="J96" s="17"/>
      <c r="K96" s="83"/>
      <c r="L96" s="84"/>
      <c r="M96" s="85"/>
      <c r="N96" s="86"/>
      <c r="O96" s="87"/>
      <c r="P96" s="5"/>
      <c r="Q96" s="4"/>
      <c r="R96" s="12"/>
      <c r="S96" s="6"/>
      <c r="Y96" s="6"/>
      <c r="Z96" s="6"/>
    </row>
    <row r="97" spans="1:26" s="9" customFormat="1" ht="14.25" customHeight="1">
      <c r="A97" s="23"/>
      <c r="B97" s="23"/>
      <c r="C97" s="23"/>
      <c r="D97" s="23"/>
      <c r="E97" s="32"/>
      <c r="F97" s="17"/>
      <c r="G97" s="17"/>
      <c r="H97" s="31"/>
      <c r="I97" s="36"/>
      <c r="J97" s="71"/>
      <c r="K97" s="68"/>
      <c r="L97" s="69"/>
      <c r="M97" s="17"/>
      <c r="N97" s="72"/>
      <c r="O97" s="57"/>
      <c r="P97" s="8"/>
      <c r="Q97" s="4"/>
      <c r="R97" s="12"/>
      <c r="S97" s="6"/>
      <c r="Y97" s="6"/>
      <c r="Z97" s="6"/>
    </row>
    <row r="98" spans="1:26" s="9" customFormat="1" ht="15">
      <c r="A98" s="43" t="s">
        <v>615</v>
      </c>
      <c r="B98" s="43"/>
      <c r="C98" s="43"/>
      <c r="D98" s="43"/>
      <c r="E98" s="32"/>
      <c r="F98" s="17"/>
      <c r="G98" s="12"/>
      <c r="H98" s="17"/>
      <c r="I98" s="12"/>
      <c r="J98" s="88"/>
      <c r="K98" s="12"/>
      <c r="L98" s="12"/>
      <c r="M98" s="12"/>
      <c r="N98" s="12"/>
      <c r="O98" s="89"/>
      <c r="P98"/>
      <c r="Q98" s="4"/>
      <c r="R98" s="12"/>
      <c r="S98" s="6"/>
      <c r="Y98" s="6"/>
      <c r="Z98" s="6"/>
    </row>
    <row r="99" spans="1:26" s="9" customFormat="1" ht="38.25">
      <c r="A99" s="21" t="s">
        <v>16</v>
      </c>
      <c r="B99" s="21" t="s">
        <v>575</v>
      </c>
      <c r="C99" s="21"/>
      <c r="D99" s="22" t="s">
        <v>588</v>
      </c>
      <c r="E99" s="21" t="s">
        <v>589</v>
      </c>
      <c r="F99" s="21" t="s">
        <v>590</v>
      </c>
      <c r="G99" s="21" t="s">
        <v>610</v>
      </c>
      <c r="H99" s="21" t="s">
        <v>592</v>
      </c>
      <c r="I99" s="21" t="s">
        <v>593</v>
      </c>
      <c r="J99" s="20" t="s">
        <v>594</v>
      </c>
      <c r="K99" s="77" t="s">
        <v>616</v>
      </c>
      <c r="L99" s="63" t="s">
        <v>3719</v>
      </c>
      <c r="M99" s="77" t="s">
        <v>612</v>
      </c>
      <c r="N99" s="21" t="s">
        <v>613</v>
      </c>
      <c r="O99" s="20" t="s">
        <v>597</v>
      </c>
      <c r="P99" s="90" t="s">
        <v>598</v>
      </c>
      <c r="Q99" s="4"/>
      <c r="R99" s="17"/>
      <c r="S99" s="6"/>
      <c r="Y99" s="6"/>
      <c r="Z99" s="6"/>
    </row>
    <row r="100" spans="1:26" s="9" customFormat="1" ht="14.25">
      <c r="A100" s="595">
        <v>1</v>
      </c>
      <c r="B100" s="603">
        <v>44013</v>
      </c>
      <c r="C100" s="469"/>
      <c r="D100" s="470" t="s">
        <v>3651</v>
      </c>
      <c r="E100" s="471" t="s">
        <v>3628</v>
      </c>
      <c r="F100" s="471">
        <v>10395</v>
      </c>
      <c r="G100" s="471">
        <v>10555</v>
      </c>
      <c r="H100" s="471">
        <v>10555</v>
      </c>
      <c r="I100" s="471">
        <v>10200</v>
      </c>
      <c r="J100" s="603" t="s">
        <v>3661</v>
      </c>
      <c r="K100" s="472" t="s">
        <v>3658</v>
      </c>
      <c r="L100" s="595">
        <f>(((F100*-0.06)/100)*N100)-100</f>
        <v>-567.77499999999986</v>
      </c>
      <c r="M100" s="595">
        <f>-8100-568</f>
        <v>-8668</v>
      </c>
      <c r="N100" s="595">
        <v>75</v>
      </c>
      <c r="O100" s="595" t="s">
        <v>664</v>
      </c>
      <c r="P100" s="605">
        <v>44014</v>
      </c>
      <c r="Q100" s="393"/>
      <c r="R100" s="344" t="s">
        <v>603</v>
      </c>
      <c r="S100" s="40"/>
      <c r="Y100" s="6"/>
      <c r="Z100" s="6"/>
    </row>
    <row r="101" spans="1:26" s="9" customFormat="1" ht="14.25">
      <c r="A101" s="596"/>
      <c r="B101" s="604"/>
      <c r="C101" s="469"/>
      <c r="D101" s="470" t="s">
        <v>3652</v>
      </c>
      <c r="E101" s="471" t="s">
        <v>3628</v>
      </c>
      <c r="F101" s="473" t="s">
        <v>3657</v>
      </c>
      <c r="G101" s="471"/>
      <c r="H101" s="471">
        <v>36</v>
      </c>
      <c r="I101" s="471"/>
      <c r="J101" s="604"/>
      <c r="K101" s="472" t="s">
        <v>3659</v>
      </c>
      <c r="L101" s="596"/>
      <c r="M101" s="596"/>
      <c r="N101" s="596"/>
      <c r="O101" s="596"/>
      <c r="P101" s="606"/>
      <c r="Q101" s="4"/>
      <c r="R101" s="424"/>
      <c r="S101" s="6"/>
      <c r="Y101" s="6"/>
      <c r="Z101" s="6"/>
    </row>
    <row r="102" spans="1:26" s="406" customFormat="1" ht="14.25">
      <c r="A102" s="597">
        <v>2</v>
      </c>
      <c r="B102" s="598">
        <v>44021</v>
      </c>
      <c r="C102" s="522"/>
      <c r="D102" s="515" t="s">
        <v>3651</v>
      </c>
      <c r="E102" s="521" t="s">
        <v>3628</v>
      </c>
      <c r="F102" s="517">
        <v>10765</v>
      </c>
      <c r="G102" s="521">
        <v>11010</v>
      </c>
      <c r="H102" s="521">
        <v>10690</v>
      </c>
      <c r="I102" s="521" t="s">
        <v>3696</v>
      </c>
      <c r="J102" s="601" t="s">
        <v>3727</v>
      </c>
      <c r="K102" s="520" t="s">
        <v>3726</v>
      </c>
      <c r="L102" s="599">
        <f>((F102*75)*-0.06%)-100</f>
        <v>-584.42499999999995</v>
      </c>
      <c r="M102" s="599">
        <v>6541</v>
      </c>
      <c r="N102" s="599">
        <v>75</v>
      </c>
      <c r="O102" s="599" t="s">
        <v>600</v>
      </c>
      <c r="P102" s="607">
        <v>44026</v>
      </c>
      <c r="Q102" s="393"/>
      <c r="R102" s="344" t="s">
        <v>603</v>
      </c>
      <c r="S102" s="40"/>
      <c r="Y102" s="40"/>
      <c r="Z102" s="40"/>
    </row>
    <row r="103" spans="1:26" s="406" customFormat="1" ht="14.25">
      <c r="A103" s="597"/>
      <c r="B103" s="598"/>
      <c r="C103" s="522"/>
      <c r="D103" s="515" t="s">
        <v>3695</v>
      </c>
      <c r="E103" s="521" t="s">
        <v>3628</v>
      </c>
      <c r="F103" s="519" t="s">
        <v>3725</v>
      </c>
      <c r="G103" s="521"/>
      <c r="H103" s="521">
        <v>76</v>
      </c>
      <c r="I103" s="521"/>
      <c r="J103" s="602"/>
      <c r="K103" s="520" t="s">
        <v>3738</v>
      </c>
      <c r="L103" s="600"/>
      <c r="M103" s="600"/>
      <c r="N103" s="600"/>
      <c r="O103" s="600"/>
      <c r="P103" s="608"/>
      <c r="Q103" s="393"/>
      <c r="R103" s="344"/>
      <c r="S103" s="40"/>
      <c r="Y103" s="40"/>
      <c r="Z103" s="40"/>
    </row>
    <row r="104" spans="1:26" s="406" customFormat="1" ht="14.25">
      <c r="A104" s="597">
        <v>3</v>
      </c>
      <c r="B104" s="598">
        <v>44025</v>
      </c>
      <c r="C104" s="514"/>
      <c r="D104" s="515" t="s">
        <v>3712</v>
      </c>
      <c r="E104" s="516" t="s">
        <v>3628</v>
      </c>
      <c r="F104" s="517">
        <v>22530</v>
      </c>
      <c r="G104" s="516">
        <v>23100</v>
      </c>
      <c r="H104" s="516">
        <v>22145</v>
      </c>
      <c r="I104" s="516">
        <v>21800</v>
      </c>
      <c r="J104" s="601" t="s">
        <v>3717</v>
      </c>
      <c r="K104" s="520" t="s">
        <v>3715</v>
      </c>
      <c r="L104" s="599">
        <f>(((-(F104*N104)*0.06))/100)-100</f>
        <v>-370.36</v>
      </c>
      <c r="M104" s="599">
        <v>4380</v>
      </c>
      <c r="N104" s="599">
        <v>20</v>
      </c>
      <c r="O104" s="599" t="s">
        <v>600</v>
      </c>
      <c r="P104" s="607">
        <v>44025</v>
      </c>
      <c r="Q104" s="393"/>
      <c r="R104" s="344" t="s">
        <v>603</v>
      </c>
      <c r="S104" s="40"/>
      <c r="T104" s="9"/>
      <c r="U104" s="9"/>
      <c r="V104" s="9"/>
      <c r="W104" s="9"/>
      <c r="X104" s="9"/>
      <c r="Y104" s="40"/>
      <c r="Z104" s="40"/>
    </row>
    <row r="105" spans="1:26" s="406" customFormat="1" ht="14.25">
      <c r="A105" s="597"/>
      <c r="B105" s="598"/>
      <c r="C105" s="514"/>
      <c r="D105" s="515" t="s">
        <v>3713</v>
      </c>
      <c r="E105" s="516" t="s">
        <v>3628</v>
      </c>
      <c r="F105" s="519" t="s">
        <v>3714</v>
      </c>
      <c r="G105" s="516"/>
      <c r="H105" s="516">
        <v>512.5</v>
      </c>
      <c r="I105" s="516"/>
      <c r="J105" s="602"/>
      <c r="K105" s="520" t="s">
        <v>3716</v>
      </c>
      <c r="L105" s="600"/>
      <c r="M105" s="600"/>
      <c r="N105" s="600"/>
      <c r="O105" s="600"/>
      <c r="P105" s="608"/>
      <c r="Q105" s="393"/>
      <c r="R105" s="344"/>
      <c r="S105" s="40"/>
      <c r="T105" s="9"/>
      <c r="U105" s="9"/>
      <c r="V105" s="9"/>
      <c r="W105" s="9"/>
      <c r="X105" s="9"/>
      <c r="Y105" s="40"/>
      <c r="Z105" s="40"/>
    </row>
    <row r="106" spans="1:26" s="544" customFormat="1" ht="14.25">
      <c r="A106" s="597">
        <v>4</v>
      </c>
      <c r="B106" s="598">
        <v>44027</v>
      </c>
      <c r="C106" s="535"/>
      <c r="D106" s="515" t="s">
        <v>3651</v>
      </c>
      <c r="E106" s="534" t="s">
        <v>3628</v>
      </c>
      <c r="F106" s="517">
        <v>10780</v>
      </c>
      <c r="G106" s="534">
        <v>11010</v>
      </c>
      <c r="H106" s="534">
        <v>10665</v>
      </c>
      <c r="I106" s="534">
        <v>10500</v>
      </c>
      <c r="J106" s="601" t="s">
        <v>3740</v>
      </c>
      <c r="K106" s="520" t="s">
        <v>3737</v>
      </c>
      <c r="L106" s="599">
        <f>((F106*75)*-0.03%)-50</f>
        <v>-292.54999999999995</v>
      </c>
      <c r="M106" s="599">
        <v>6645</v>
      </c>
      <c r="N106" s="599">
        <v>75</v>
      </c>
      <c r="O106" s="599" t="s">
        <v>600</v>
      </c>
      <c r="P106" s="609">
        <v>44027</v>
      </c>
      <c r="Q106" s="541"/>
      <c r="R106" s="542" t="s">
        <v>603</v>
      </c>
      <c r="S106" s="543"/>
      <c r="T106" s="9"/>
      <c r="U106" s="9"/>
      <c r="V106" s="9"/>
      <c r="W106" s="9"/>
      <c r="X106" s="9"/>
      <c r="Y106" s="543"/>
      <c r="Z106" s="543"/>
    </row>
    <row r="107" spans="1:26" s="544" customFormat="1" ht="14.25">
      <c r="A107" s="597"/>
      <c r="B107" s="598"/>
      <c r="C107" s="535"/>
      <c r="D107" s="515" t="s">
        <v>3695</v>
      </c>
      <c r="E107" s="534" t="s">
        <v>3628</v>
      </c>
      <c r="F107" s="519" t="s">
        <v>3736</v>
      </c>
      <c r="G107" s="534"/>
      <c r="H107" s="534">
        <v>102.5</v>
      </c>
      <c r="I107" s="534"/>
      <c r="J107" s="602"/>
      <c r="K107" s="520" t="s">
        <v>3739</v>
      </c>
      <c r="L107" s="600"/>
      <c r="M107" s="600"/>
      <c r="N107" s="600"/>
      <c r="O107" s="600"/>
      <c r="P107" s="610"/>
      <c r="Q107" s="541"/>
      <c r="R107" s="542"/>
      <c r="S107" s="543"/>
      <c r="T107" s="9"/>
      <c r="U107" s="9"/>
      <c r="V107" s="9"/>
      <c r="W107" s="9"/>
      <c r="X107" s="9"/>
      <c r="Y107" s="543"/>
      <c r="Z107" s="543"/>
    </row>
    <row r="108" spans="1:26" s="544" customFormat="1" ht="14.25">
      <c r="A108" s="597">
        <v>5</v>
      </c>
      <c r="B108" s="598">
        <v>44028</v>
      </c>
      <c r="C108" s="546"/>
      <c r="D108" s="515" t="s">
        <v>3748</v>
      </c>
      <c r="E108" s="545" t="s">
        <v>601</v>
      </c>
      <c r="F108" s="517">
        <v>185</v>
      </c>
      <c r="G108" s="545">
        <v>179</v>
      </c>
      <c r="H108" s="545">
        <v>188.3</v>
      </c>
      <c r="I108" s="545">
        <v>195</v>
      </c>
      <c r="J108" s="601" t="s">
        <v>3758</v>
      </c>
      <c r="K108" s="520" t="s">
        <v>3756</v>
      </c>
      <c r="L108" s="599">
        <v>-433</v>
      </c>
      <c r="M108" s="599">
        <v>9317</v>
      </c>
      <c r="N108" s="599">
        <v>3000</v>
      </c>
      <c r="O108" s="599" t="s">
        <v>600</v>
      </c>
      <c r="P108" s="607">
        <v>44029</v>
      </c>
      <c r="Q108" s="541"/>
      <c r="R108" s="542" t="s">
        <v>603</v>
      </c>
      <c r="S108" s="543"/>
      <c r="T108" s="9"/>
      <c r="U108" s="9"/>
      <c r="V108" s="9"/>
      <c r="W108" s="9"/>
      <c r="X108" s="9"/>
      <c r="Y108" s="543"/>
      <c r="Z108" s="543"/>
    </row>
    <row r="109" spans="1:26" s="544" customFormat="1" ht="14.25">
      <c r="A109" s="597"/>
      <c r="B109" s="598"/>
      <c r="C109" s="546"/>
      <c r="D109" s="515" t="s">
        <v>3749</v>
      </c>
      <c r="E109" s="545" t="s">
        <v>3628</v>
      </c>
      <c r="F109" s="519" t="s">
        <v>3753</v>
      </c>
      <c r="G109" s="545"/>
      <c r="H109" s="545">
        <v>5.05</v>
      </c>
      <c r="I109" s="545"/>
      <c r="J109" s="602"/>
      <c r="K109" s="518" t="s">
        <v>3757</v>
      </c>
      <c r="L109" s="600"/>
      <c r="M109" s="600"/>
      <c r="N109" s="600"/>
      <c r="O109" s="600"/>
      <c r="P109" s="608"/>
      <c r="Q109" s="541"/>
      <c r="R109" s="542"/>
      <c r="S109" s="543"/>
      <c r="T109" s="9"/>
      <c r="U109" s="9"/>
      <c r="V109" s="9"/>
      <c r="W109" s="9"/>
      <c r="X109" s="9"/>
      <c r="Y109" s="543"/>
      <c r="Z109" s="543"/>
    </row>
    <row r="110" spans="1:26" s="544" customFormat="1" ht="14.25">
      <c r="A110" s="611">
        <v>6</v>
      </c>
      <c r="B110" s="612">
        <v>44029</v>
      </c>
      <c r="C110" s="469"/>
      <c r="D110" s="470" t="s">
        <v>3754</v>
      </c>
      <c r="E110" s="471" t="s">
        <v>3628</v>
      </c>
      <c r="F110" s="562">
        <v>10780</v>
      </c>
      <c r="G110" s="471">
        <v>11010</v>
      </c>
      <c r="H110" s="471">
        <v>10965</v>
      </c>
      <c r="I110" s="471">
        <v>10500</v>
      </c>
      <c r="J110" s="612" t="s">
        <v>3771</v>
      </c>
      <c r="K110" s="472" t="s">
        <v>3770</v>
      </c>
      <c r="L110" s="595">
        <f>((F110*75)*-0.06%)-100</f>
        <v>-585.09999999999991</v>
      </c>
      <c r="M110" s="595">
        <v>-11085.1</v>
      </c>
      <c r="N110" s="595">
        <v>75</v>
      </c>
      <c r="O110" s="595" t="s">
        <v>664</v>
      </c>
      <c r="P110" s="605">
        <v>44032</v>
      </c>
      <c r="Q110" s="541"/>
      <c r="R110" s="542" t="s">
        <v>603</v>
      </c>
      <c r="S110" s="543"/>
      <c r="T110" s="9"/>
      <c r="U110" s="9"/>
      <c r="V110" s="9"/>
      <c r="W110" s="9"/>
      <c r="X110" s="9"/>
      <c r="Y110" s="543"/>
      <c r="Z110" s="543"/>
    </row>
    <row r="111" spans="1:26" s="544" customFormat="1" ht="14.25">
      <c r="A111" s="611"/>
      <c r="B111" s="612"/>
      <c r="C111" s="469"/>
      <c r="D111" s="470" t="s">
        <v>3755</v>
      </c>
      <c r="E111" s="471" t="s">
        <v>3628</v>
      </c>
      <c r="F111" s="562">
        <v>87.5</v>
      </c>
      <c r="G111" s="471"/>
      <c r="H111" s="471">
        <v>42.5</v>
      </c>
      <c r="I111" s="471"/>
      <c r="J111" s="612"/>
      <c r="K111" s="563" t="s">
        <v>3709</v>
      </c>
      <c r="L111" s="596"/>
      <c r="M111" s="596"/>
      <c r="N111" s="596"/>
      <c r="O111" s="596"/>
      <c r="P111" s="606"/>
      <c r="Q111" s="541"/>
      <c r="R111" s="542"/>
      <c r="S111" s="543"/>
      <c r="T111" s="9"/>
      <c r="U111" s="9"/>
      <c r="V111" s="9"/>
      <c r="W111" s="9"/>
      <c r="X111" s="9"/>
      <c r="Y111" s="543"/>
      <c r="Z111" s="543"/>
    </row>
    <row r="112" spans="1:26" s="544" customFormat="1" ht="14.25">
      <c r="A112" s="576">
        <v>7</v>
      </c>
      <c r="B112" s="577">
        <v>44034</v>
      </c>
      <c r="C112" s="577"/>
      <c r="D112" s="515" t="s">
        <v>3754</v>
      </c>
      <c r="E112" s="576" t="s">
        <v>3628</v>
      </c>
      <c r="F112" s="517">
        <v>11155</v>
      </c>
      <c r="G112" s="576">
        <v>11260</v>
      </c>
      <c r="H112" s="576">
        <v>11090</v>
      </c>
      <c r="I112" s="576">
        <v>11000</v>
      </c>
      <c r="J112" s="577" t="s">
        <v>3795</v>
      </c>
      <c r="K112" s="518" t="s">
        <v>3796</v>
      </c>
      <c r="L112" s="576">
        <v>-251</v>
      </c>
      <c r="M112" s="576">
        <v>4624</v>
      </c>
      <c r="N112" s="576">
        <v>75</v>
      </c>
      <c r="O112" s="576" t="s">
        <v>600</v>
      </c>
      <c r="P112" s="578">
        <v>44034</v>
      </c>
      <c r="Q112" s="541"/>
      <c r="R112" s="542" t="s">
        <v>603</v>
      </c>
      <c r="S112" s="543"/>
      <c r="T112" s="9"/>
      <c r="U112" s="9"/>
      <c r="V112" s="9"/>
      <c r="W112" s="9"/>
      <c r="X112" s="9"/>
      <c r="Y112" s="543"/>
      <c r="Z112" s="543"/>
    </row>
    <row r="113" spans="1:34" s="9" customFormat="1" ht="13.9" customHeight="1">
      <c r="A113" s="611">
        <v>8</v>
      </c>
      <c r="B113" s="612">
        <v>44034</v>
      </c>
      <c r="C113" s="580"/>
      <c r="D113" s="470" t="s">
        <v>3754</v>
      </c>
      <c r="E113" s="579" t="s">
        <v>3628</v>
      </c>
      <c r="F113" s="562">
        <v>11110</v>
      </c>
      <c r="G113" s="579">
        <v>11270</v>
      </c>
      <c r="H113" s="579">
        <v>11265</v>
      </c>
      <c r="I113" s="579">
        <v>10900</v>
      </c>
      <c r="J113" s="612" t="s">
        <v>3832</v>
      </c>
      <c r="K113" s="472" t="s">
        <v>3831</v>
      </c>
      <c r="L113" s="595">
        <f>((F113*75)*-0.06%)-100</f>
        <v>-599.94999999999993</v>
      </c>
      <c r="M113" s="595">
        <v>-7162</v>
      </c>
      <c r="N113" s="595">
        <v>75</v>
      </c>
      <c r="O113" s="595" t="s">
        <v>664</v>
      </c>
      <c r="P113" s="605">
        <v>44040</v>
      </c>
      <c r="Q113" s="4"/>
      <c r="R113" s="424" t="s">
        <v>603</v>
      </c>
      <c r="S113" s="6"/>
      <c r="Y113" s="6"/>
      <c r="Z113" s="6"/>
    </row>
    <row r="114" spans="1:34" s="9" customFormat="1" ht="14.25" customHeight="1">
      <c r="A114" s="611"/>
      <c r="B114" s="612"/>
      <c r="C114" s="580"/>
      <c r="D114" s="470" t="s">
        <v>3794</v>
      </c>
      <c r="E114" s="579" t="s">
        <v>3628</v>
      </c>
      <c r="F114" s="562">
        <v>76</v>
      </c>
      <c r="G114" s="579"/>
      <c r="H114" s="579">
        <v>7.5</v>
      </c>
      <c r="I114" s="579"/>
      <c r="J114" s="612"/>
      <c r="K114" s="563" t="s">
        <v>3830</v>
      </c>
      <c r="L114" s="596"/>
      <c r="M114" s="596"/>
      <c r="N114" s="596"/>
      <c r="O114" s="596"/>
      <c r="P114" s="606"/>
      <c r="Q114" s="4"/>
      <c r="R114" s="424"/>
      <c r="S114" s="6"/>
      <c r="Y114" s="6"/>
      <c r="Z114" s="6"/>
    </row>
    <row r="115" spans="1:34" s="9" customFormat="1" ht="14.25">
      <c r="A115" s="417"/>
      <c r="B115" s="418"/>
      <c r="C115" s="418"/>
      <c r="D115" s="419"/>
      <c r="E115" s="417"/>
      <c r="F115" s="420"/>
      <c r="G115" s="417"/>
      <c r="H115" s="417"/>
      <c r="I115" s="417"/>
      <c r="J115" s="421"/>
      <c r="K115" s="421"/>
      <c r="L115" s="422"/>
      <c r="M115" s="421"/>
      <c r="N115" s="421"/>
      <c r="O115" s="423"/>
      <c r="P115" s="4"/>
      <c r="Q115" s="4"/>
      <c r="R115" s="93"/>
      <c r="S115" s="6"/>
      <c r="Y115" s="6"/>
      <c r="Z115" s="6"/>
    </row>
    <row r="116" spans="1:34" s="9" customFormat="1" ht="15">
      <c r="A116" s="380"/>
      <c r="B116" s="381"/>
      <c r="C116" s="381"/>
      <c r="D116" s="382"/>
      <c r="E116" s="380"/>
      <c r="F116" s="388"/>
      <c r="G116" s="380"/>
      <c r="H116" s="380"/>
      <c r="I116" s="380"/>
      <c r="J116" s="381"/>
      <c r="K116" s="79"/>
      <c r="L116" s="380"/>
      <c r="M116" s="380"/>
      <c r="N116" s="380"/>
      <c r="O116" s="389"/>
      <c r="P116" s="4"/>
      <c r="Q116" s="4"/>
      <c r="R116" s="93"/>
      <c r="S116" s="6"/>
      <c r="Y116" s="6"/>
      <c r="Z116" s="6"/>
    </row>
    <row r="117" spans="1:34" s="6" customFormat="1">
      <c r="A117" s="44"/>
      <c r="B117" s="45"/>
      <c r="C117" s="46"/>
      <c r="D117" s="47"/>
      <c r="E117" s="48"/>
      <c r="F117" s="49"/>
      <c r="G117" s="49"/>
      <c r="H117" s="49"/>
      <c r="I117" s="49"/>
      <c r="J117" s="17"/>
      <c r="K117" s="91"/>
      <c r="L117" s="91"/>
      <c r="M117" s="17"/>
      <c r="N117" s="16"/>
      <c r="O117" s="92"/>
      <c r="P117" s="5"/>
      <c r="Q117" s="4"/>
      <c r="R117" s="17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s="6" customFormat="1" ht="15">
      <c r="A118" s="50" t="s">
        <v>617</v>
      </c>
      <c r="B118" s="50"/>
      <c r="C118" s="50"/>
      <c r="D118" s="50"/>
      <c r="E118" s="51"/>
      <c r="F118" s="49"/>
      <c r="G118" s="49"/>
      <c r="H118" s="49"/>
      <c r="I118" s="49"/>
      <c r="J118" s="53"/>
      <c r="K118" s="12"/>
      <c r="L118" s="12"/>
      <c r="M118" s="12"/>
      <c r="N118" s="11"/>
      <c r="O118" s="53"/>
      <c r="P118" s="5"/>
      <c r="Q118" s="4"/>
      <c r="R118" s="17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s="6" customFormat="1" ht="38.25">
      <c r="A119" s="21" t="s">
        <v>16</v>
      </c>
      <c r="B119" s="21" t="s">
        <v>575</v>
      </c>
      <c r="C119" s="21"/>
      <c r="D119" s="22" t="s">
        <v>588</v>
      </c>
      <c r="E119" s="21" t="s">
        <v>589</v>
      </c>
      <c r="F119" s="21" t="s">
        <v>590</v>
      </c>
      <c r="G119" s="52" t="s">
        <v>610</v>
      </c>
      <c r="H119" s="21" t="s">
        <v>592</v>
      </c>
      <c r="I119" s="21" t="s">
        <v>593</v>
      </c>
      <c r="J119" s="20" t="s">
        <v>594</v>
      </c>
      <c r="K119" s="20" t="s">
        <v>618</v>
      </c>
      <c r="L119" s="63" t="s">
        <v>3719</v>
      </c>
      <c r="M119" s="77" t="s">
        <v>612</v>
      </c>
      <c r="N119" s="21" t="s">
        <v>613</v>
      </c>
      <c r="O119" s="21" t="s">
        <v>597</v>
      </c>
      <c r="P119" s="22" t="s">
        <v>598</v>
      </c>
      <c r="Q119" s="4"/>
      <c r="R119" s="17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s="40" customFormat="1" ht="14.25">
      <c r="A120" s="504">
        <v>1</v>
      </c>
      <c r="B120" s="505">
        <v>44018</v>
      </c>
      <c r="C120" s="505"/>
      <c r="D120" s="440" t="s">
        <v>3675</v>
      </c>
      <c r="E120" s="441" t="s">
        <v>601</v>
      </c>
      <c r="F120" s="441">
        <v>58</v>
      </c>
      <c r="G120" s="467">
        <v>18</v>
      </c>
      <c r="H120" s="467">
        <v>18</v>
      </c>
      <c r="I120" s="506" t="s">
        <v>3676</v>
      </c>
      <c r="J120" s="442" t="s">
        <v>3690</v>
      </c>
      <c r="K120" s="442">
        <f>H120-F120</f>
        <v>-40</v>
      </c>
      <c r="L120" s="442">
        <v>100</v>
      </c>
      <c r="M120" s="442">
        <f>(K120*N120)-L120</f>
        <v>-3100</v>
      </c>
      <c r="N120" s="442">
        <v>75</v>
      </c>
      <c r="O120" s="442" t="s">
        <v>664</v>
      </c>
      <c r="P120" s="507">
        <v>44020</v>
      </c>
      <c r="Q120" s="393"/>
      <c r="R120" s="344" t="s">
        <v>603</v>
      </c>
      <c r="Z120" s="406"/>
      <c r="AA120" s="406"/>
      <c r="AB120" s="406"/>
      <c r="AC120" s="406"/>
      <c r="AD120" s="406"/>
      <c r="AE120" s="406"/>
      <c r="AF120" s="406"/>
      <c r="AG120" s="406"/>
      <c r="AH120" s="406"/>
    </row>
    <row r="121" spans="1:34" s="40" customFormat="1" ht="14.25" customHeight="1">
      <c r="A121" s="597">
        <v>2</v>
      </c>
      <c r="B121" s="598">
        <v>44018</v>
      </c>
      <c r="C121" s="514"/>
      <c r="D121" s="515" t="s">
        <v>3677</v>
      </c>
      <c r="E121" s="516" t="s">
        <v>601</v>
      </c>
      <c r="F121" s="517">
        <v>56</v>
      </c>
      <c r="G121" s="516"/>
      <c r="H121" s="516">
        <v>101</v>
      </c>
      <c r="I121" s="516"/>
      <c r="J121" s="598" t="s">
        <v>3711</v>
      </c>
      <c r="K121" s="518" t="s">
        <v>3709</v>
      </c>
      <c r="L121" s="599">
        <v>200</v>
      </c>
      <c r="M121" s="599">
        <f>8.5*300</f>
        <v>2550</v>
      </c>
      <c r="N121" s="599">
        <v>300</v>
      </c>
      <c r="O121" s="599" t="s">
        <v>600</v>
      </c>
      <c r="P121" s="607">
        <v>44025</v>
      </c>
      <c r="Q121" s="393"/>
      <c r="R121" s="344" t="s">
        <v>603</v>
      </c>
      <c r="Z121" s="406"/>
      <c r="AA121" s="406"/>
      <c r="AB121" s="406"/>
      <c r="AC121" s="406"/>
      <c r="AD121" s="406"/>
      <c r="AE121" s="406"/>
      <c r="AF121" s="406"/>
      <c r="AG121" s="406"/>
      <c r="AH121" s="406"/>
    </row>
    <row r="122" spans="1:34" s="40" customFormat="1" ht="14.25" customHeight="1">
      <c r="A122" s="597"/>
      <c r="B122" s="598"/>
      <c r="C122" s="514"/>
      <c r="D122" s="515" t="s">
        <v>3678</v>
      </c>
      <c r="E122" s="516" t="s">
        <v>3628</v>
      </c>
      <c r="F122" s="519" t="s">
        <v>3708</v>
      </c>
      <c r="G122" s="516"/>
      <c r="H122" s="516">
        <v>77.5</v>
      </c>
      <c r="I122" s="516"/>
      <c r="J122" s="598"/>
      <c r="K122" s="518" t="s">
        <v>3710</v>
      </c>
      <c r="L122" s="600"/>
      <c r="M122" s="600"/>
      <c r="N122" s="600"/>
      <c r="O122" s="600"/>
      <c r="P122" s="608"/>
      <c r="Q122" s="393"/>
      <c r="R122" s="344"/>
      <c r="Z122" s="406"/>
      <c r="AA122" s="406"/>
      <c r="AB122" s="406"/>
      <c r="AC122" s="406"/>
      <c r="AD122" s="406"/>
      <c r="AE122" s="406"/>
      <c r="AF122" s="406"/>
      <c r="AG122" s="406"/>
      <c r="AH122" s="406"/>
    </row>
    <row r="123" spans="1:34" s="40" customFormat="1" ht="14.25">
      <c r="A123" s="504">
        <v>3</v>
      </c>
      <c r="B123" s="505">
        <v>44019</v>
      </c>
      <c r="C123" s="505"/>
      <c r="D123" s="440" t="s">
        <v>3681</v>
      </c>
      <c r="E123" s="441" t="s">
        <v>601</v>
      </c>
      <c r="F123" s="441" t="s">
        <v>3697</v>
      </c>
      <c r="G123" s="467">
        <v>60</v>
      </c>
      <c r="H123" s="467">
        <v>70</v>
      </c>
      <c r="I123" s="506" t="s">
        <v>3682</v>
      </c>
      <c r="J123" s="442" t="s">
        <v>3698</v>
      </c>
      <c r="K123" s="442">
        <f t="shared" ref="K123:K128" si="59">H123-F123</f>
        <v>-230</v>
      </c>
      <c r="L123" s="442">
        <v>100</v>
      </c>
      <c r="M123" s="442">
        <f t="shared" ref="M123:M128" si="60">(K123*N123)-L123</f>
        <v>-4700</v>
      </c>
      <c r="N123" s="442">
        <v>20</v>
      </c>
      <c r="O123" s="442" t="s">
        <v>664</v>
      </c>
      <c r="P123" s="507">
        <v>44021</v>
      </c>
      <c r="Q123" s="393"/>
      <c r="R123" s="344" t="s">
        <v>603</v>
      </c>
      <c r="Z123" s="406"/>
      <c r="AA123" s="406"/>
      <c r="AB123" s="406"/>
      <c r="AC123" s="406"/>
      <c r="AD123" s="406"/>
      <c r="AE123" s="406"/>
      <c r="AF123" s="406"/>
      <c r="AG123" s="406"/>
      <c r="AH123" s="406"/>
    </row>
    <row r="124" spans="1:34" s="40" customFormat="1" ht="14.25">
      <c r="A124" s="558">
        <v>4</v>
      </c>
      <c r="B124" s="559">
        <v>44029</v>
      </c>
      <c r="C124" s="559"/>
      <c r="D124" s="478" t="s">
        <v>3762</v>
      </c>
      <c r="E124" s="479" t="s">
        <v>601</v>
      </c>
      <c r="F124" s="479">
        <v>195</v>
      </c>
      <c r="G124" s="488">
        <v>90</v>
      </c>
      <c r="H124" s="488">
        <v>237.5</v>
      </c>
      <c r="I124" s="560" t="s">
        <v>3763</v>
      </c>
      <c r="J124" s="474" t="s">
        <v>3769</v>
      </c>
      <c r="K124" s="474">
        <f t="shared" si="59"/>
        <v>42.5</v>
      </c>
      <c r="L124" s="474">
        <v>100</v>
      </c>
      <c r="M124" s="474">
        <f t="shared" si="60"/>
        <v>2025</v>
      </c>
      <c r="N124" s="474">
        <v>50</v>
      </c>
      <c r="O124" s="474" t="s">
        <v>600</v>
      </c>
      <c r="P124" s="561">
        <v>44032</v>
      </c>
      <c r="Q124" s="393"/>
      <c r="R124" s="344" t="s">
        <v>603</v>
      </c>
      <c r="Z124" s="406"/>
      <c r="AA124" s="406"/>
      <c r="AB124" s="406"/>
      <c r="AC124" s="406"/>
      <c r="AD124" s="406"/>
      <c r="AE124" s="406"/>
      <c r="AF124" s="406"/>
      <c r="AG124" s="406"/>
      <c r="AH124" s="406"/>
    </row>
    <row r="125" spans="1:34" s="40" customFormat="1" ht="14.25">
      <c r="A125" s="504">
        <v>5</v>
      </c>
      <c r="B125" s="505">
        <v>44032</v>
      </c>
      <c r="C125" s="505"/>
      <c r="D125" s="440" t="s">
        <v>3776</v>
      </c>
      <c r="E125" s="441" t="s">
        <v>601</v>
      </c>
      <c r="F125" s="441">
        <v>145</v>
      </c>
      <c r="G125" s="467"/>
      <c r="H125" s="467">
        <v>0</v>
      </c>
      <c r="I125" s="506" t="s">
        <v>3777</v>
      </c>
      <c r="J125" s="442" t="s">
        <v>3653</v>
      </c>
      <c r="K125" s="442">
        <f t="shared" si="59"/>
        <v>-145</v>
      </c>
      <c r="L125" s="442">
        <v>50</v>
      </c>
      <c r="M125" s="442">
        <f t="shared" si="60"/>
        <v>-2950</v>
      </c>
      <c r="N125" s="442">
        <v>20</v>
      </c>
      <c r="O125" s="442" t="s">
        <v>664</v>
      </c>
      <c r="P125" s="507">
        <v>44035</v>
      </c>
      <c r="Q125" s="393"/>
      <c r="R125" s="344" t="s">
        <v>603</v>
      </c>
      <c r="Z125" s="406"/>
      <c r="AA125" s="406"/>
      <c r="AB125" s="406"/>
      <c r="AC125" s="406"/>
      <c r="AD125" s="406"/>
      <c r="AE125" s="406"/>
      <c r="AF125" s="406"/>
      <c r="AG125" s="406"/>
      <c r="AH125" s="406"/>
    </row>
    <row r="126" spans="1:34" s="40" customFormat="1" ht="14.25">
      <c r="A126" s="558">
        <v>6</v>
      </c>
      <c r="B126" s="559">
        <v>44033</v>
      </c>
      <c r="C126" s="559"/>
      <c r="D126" s="478" t="s">
        <v>3783</v>
      </c>
      <c r="E126" s="479" t="s">
        <v>601</v>
      </c>
      <c r="F126" s="479">
        <v>2.15</v>
      </c>
      <c r="G126" s="488">
        <v>0.45</v>
      </c>
      <c r="H126" s="488">
        <v>3</v>
      </c>
      <c r="I126" s="560" t="s">
        <v>3784</v>
      </c>
      <c r="J126" s="474" t="s">
        <v>3810</v>
      </c>
      <c r="K126" s="474">
        <f t="shared" si="59"/>
        <v>0.85000000000000009</v>
      </c>
      <c r="L126" s="474">
        <v>100</v>
      </c>
      <c r="M126" s="474">
        <f t="shared" si="60"/>
        <v>2450.0000000000005</v>
      </c>
      <c r="N126" s="474">
        <v>3000</v>
      </c>
      <c r="O126" s="474" t="s">
        <v>600</v>
      </c>
      <c r="P126" s="561">
        <v>44034</v>
      </c>
      <c r="Q126" s="393"/>
      <c r="R126" s="344" t="s">
        <v>603</v>
      </c>
      <c r="Z126" s="406"/>
      <c r="AA126" s="406"/>
      <c r="AB126" s="406"/>
      <c r="AC126" s="406"/>
      <c r="AD126" s="406"/>
      <c r="AE126" s="406"/>
      <c r="AF126" s="406"/>
      <c r="AG126" s="406"/>
      <c r="AH126" s="406"/>
    </row>
    <row r="127" spans="1:34" s="40" customFormat="1" ht="14.25">
      <c r="A127" s="504">
        <v>7</v>
      </c>
      <c r="B127" s="505">
        <v>44035</v>
      </c>
      <c r="C127" s="505"/>
      <c r="D127" s="440" t="s">
        <v>3799</v>
      </c>
      <c r="E127" s="441" t="s">
        <v>601</v>
      </c>
      <c r="F127" s="441">
        <v>24</v>
      </c>
      <c r="G127" s="467"/>
      <c r="H127" s="467">
        <v>0</v>
      </c>
      <c r="I127" s="506" t="s">
        <v>3800</v>
      </c>
      <c r="J127" s="442" t="s">
        <v>3809</v>
      </c>
      <c r="K127" s="442">
        <f t="shared" si="59"/>
        <v>-24</v>
      </c>
      <c r="L127" s="442">
        <v>50</v>
      </c>
      <c r="M127" s="442">
        <f t="shared" si="60"/>
        <v>-1850</v>
      </c>
      <c r="N127" s="442">
        <v>75</v>
      </c>
      <c r="O127" s="442" t="s">
        <v>664</v>
      </c>
      <c r="P127" s="507">
        <v>44035</v>
      </c>
      <c r="Q127" s="393"/>
      <c r="R127" s="344" t="s">
        <v>3187</v>
      </c>
      <c r="Z127" s="406"/>
      <c r="AA127" s="406"/>
      <c r="AB127" s="406"/>
      <c r="AC127" s="406"/>
      <c r="AD127" s="406"/>
      <c r="AE127" s="406"/>
      <c r="AF127" s="406"/>
      <c r="AG127" s="406"/>
      <c r="AH127" s="406"/>
    </row>
    <row r="128" spans="1:34" s="40" customFormat="1" ht="14.25">
      <c r="A128" s="504">
        <v>8</v>
      </c>
      <c r="B128" s="505">
        <v>44035</v>
      </c>
      <c r="C128" s="505"/>
      <c r="D128" s="440" t="s">
        <v>3804</v>
      </c>
      <c r="E128" s="441" t="s">
        <v>601</v>
      </c>
      <c r="F128" s="441">
        <v>7.25</v>
      </c>
      <c r="G128" s="467">
        <v>3</v>
      </c>
      <c r="H128" s="467">
        <v>3</v>
      </c>
      <c r="I128" s="506" t="s">
        <v>3805</v>
      </c>
      <c r="J128" s="442" t="s">
        <v>3814</v>
      </c>
      <c r="K128" s="442">
        <f t="shared" si="59"/>
        <v>-4.25</v>
      </c>
      <c r="L128" s="442">
        <v>100</v>
      </c>
      <c r="M128" s="442">
        <f t="shared" si="60"/>
        <v>-5412.5</v>
      </c>
      <c r="N128" s="442">
        <v>1250</v>
      </c>
      <c r="O128" s="442" t="s">
        <v>664</v>
      </c>
      <c r="P128" s="507">
        <v>44039</v>
      </c>
      <c r="Q128" s="393"/>
      <c r="R128" s="344" t="s">
        <v>603</v>
      </c>
      <c r="Z128" s="406"/>
      <c r="AA128" s="406"/>
      <c r="AB128" s="406"/>
      <c r="AC128" s="406"/>
      <c r="AD128" s="406"/>
      <c r="AE128" s="406"/>
      <c r="AF128" s="406"/>
      <c r="AG128" s="406"/>
      <c r="AH128" s="406"/>
    </row>
    <row r="129" spans="1:34" s="40" customFormat="1" ht="14.25">
      <c r="A129" s="504">
        <v>9</v>
      </c>
      <c r="B129" s="505">
        <v>44039</v>
      </c>
      <c r="C129" s="505"/>
      <c r="D129" s="440" t="s">
        <v>3815</v>
      </c>
      <c r="E129" s="441" t="s">
        <v>601</v>
      </c>
      <c r="F129" s="441">
        <v>7.5</v>
      </c>
      <c r="G129" s="467">
        <v>3.5</v>
      </c>
      <c r="H129" s="467">
        <v>3.5</v>
      </c>
      <c r="I129" s="506" t="s">
        <v>3816</v>
      </c>
      <c r="J129" s="442" t="s">
        <v>3833</v>
      </c>
      <c r="K129" s="442">
        <f t="shared" ref="K129" si="61">H129-F129</f>
        <v>-4</v>
      </c>
      <c r="L129" s="442">
        <v>100</v>
      </c>
      <c r="M129" s="442">
        <f t="shared" ref="M129" si="62">(K129*N129)-L129</f>
        <v>-5300</v>
      </c>
      <c r="N129" s="442">
        <v>1300</v>
      </c>
      <c r="O129" s="442" t="s">
        <v>664</v>
      </c>
      <c r="P129" s="507">
        <v>44040</v>
      </c>
      <c r="Q129" s="393"/>
      <c r="R129" s="344" t="s">
        <v>3187</v>
      </c>
      <c r="Z129" s="406"/>
      <c r="AA129" s="406"/>
      <c r="AB129" s="406"/>
      <c r="AC129" s="406"/>
      <c r="AD129" s="406"/>
      <c r="AE129" s="406"/>
      <c r="AF129" s="406"/>
      <c r="AG129" s="406"/>
      <c r="AH129" s="406"/>
    </row>
    <row r="130" spans="1:34" s="40" customFormat="1" ht="14.25">
      <c r="A130" s="547"/>
      <c r="B130" s="548"/>
      <c r="C130" s="548"/>
      <c r="D130" s="549"/>
      <c r="E130" s="550"/>
      <c r="F130" s="550"/>
      <c r="G130" s="438"/>
      <c r="H130" s="438"/>
      <c r="I130" s="551"/>
      <c r="J130" s="552"/>
      <c r="K130" s="552"/>
      <c r="L130" s="552"/>
      <c r="M130" s="552"/>
      <c r="N130" s="552"/>
      <c r="O130" s="552"/>
      <c r="P130" s="553"/>
      <c r="Q130" s="393"/>
      <c r="R130" s="344"/>
      <c r="Z130" s="406"/>
      <c r="AA130" s="406"/>
      <c r="AB130" s="406"/>
      <c r="AC130" s="406"/>
      <c r="AD130" s="406"/>
      <c r="AE130" s="406"/>
      <c r="AF130" s="406"/>
      <c r="AG130" s="406"/>
      <c r="AH130" s="406"/>
    </row>
    <row r="131" spans="1:34" s="40" customFormat="1" ht="15">
      <c r="A131" s="501"/>
      <c r="B131" s="502"/>
      <c r="C131" s="502"/>
      <c r="D131" s="392"/>
      <c r="E131" s="501"/>
      <c r="F131" s="436"/>
      <c r="G131" s="501"/>
      <c r="H131" s="501"/>
      <c r="I131" s="501"/>
      <c r="J131" s="502"/>
      <c r="K131" s="500"/>
      <c r="L131" s="501"/>
      <c r="M131" s="509"/>
      <c r="N131" s="509"/>
      <c r="O131" s="509"/>
      <c r="P131" s="503"/>
      <c r="Q131" s="393"/>
      <c r="R131" s="344"/>
      <c r="Z131" s="406"/>
      <c r="AA131" s="406"/>
      <c r="AB131" s="406"/>
      <c r="AC131" s="406"/>
      <c r="AD131" s="406"/>
      <c r="AE131" s="406"/>
      <c r="AF131" s="406"/>
      <c r="AG131" s="406"/>
      <c r="AH131" s="406"/>
    </row>
    <row r="132" spans="1:34" s="40" customFormat="1" ht="14.25">
      <c r="A132" s="380"/>
      <c r="B132" s="381"/>
      <c r="C132" s="381"/>
      <c r="D132" s="382"/>
      <c r="E132" s="380"/>
      <c r="F132" s="407"/>
      <c r="G132" s="380"/>
      <c r="H132" s="380"/>
      <c r="I132" s="380"/>
      <c r="J132" s="381"/>
      <c r="K132" s="408"/>
      <c r="L132" s="380"/>
      <c r="M132" s="380"/>
      <c r="N132" s="380"/>
      <c r="O132" s="409"/>
      <c r="P132" s="393"/>
      <c r="Q132" s="393"/>
      <c r="R132" s="344"/>
      <c r="Z132" s="406"/>
      <c r="AA132" s="406"/>
      <c r="AB132" s="406"/>
      <c r="AC132" s="406"/>
      <c r="AD132" s="406"/>
      <c r="AE132" s="406"/>
      <c r="AF132" s="406"/>
      <c r="AG132" s="406"/>
      <c r="AH132" s="406"/>
    </row>
    <row r="133" spans="1:34" ht="15">
      <c r="A133" s="100" t="s">
        <v>619</v>
      </c>
      <c r="B133" s="101"/>
      <c r="C133" s="101"/>
      <c r="D133" s="102"/>
      <c r="E133" s="34"/>
      <c r="F133" s="32"/>
      <c r="G133" s="32"/>
      <c r="H133" s="73"/>
      <c r="I133" s="120"/>
      <c r="J133" s="121"/>
      <c r="K133" s="17"/>
      <c r="L133" s="17"/>
      <c r="M133" s="17"/>
      <c r="N133" s="11"/>
      <c r="O133" s="53"/>
      <c r="Q133" s="9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34" ht="38.25">
      <c r="A134" s="20" t="s">
        <v>16</v>
      </c>
      <c r="B134" s="21" t="s">
        <v>575</v>
      </c>
      <c r="C134" s="21"/>
      <c r="D134" s="22" t="s">
        <v>588</v>
      </c>
      <c r="E134" s="21" t="s">
        <v>589</v>
      </c>
      <c r="F134" s="21" t="s">
        <v>590</v>
      </c>
      <c r="G134" s="21" t="s">
        <v>591</v>
      </c>
      <c r="H134" s="21" t="s">
        <v>592</v>
      </c>
      <c r="I134" s="21" t="s">
        <v>593</v>
      </c>
      <c r="J134" s="20" t="s">
        <v>594</v>
      </c>
      <c r="K134" s="21" t="s">
        <v>595</v>
      </c>
      <c r="L134" s="21" t="s">
        <v>596</v>
      </c>
      <c r="M134" s="21" t="s">
        <v>597</v>
      </c>
      <c r="N134" s="22" t="s">
        <v>598</v>
      </c>
      <c r="O134" s="21" t="s">
        <v>599</v>
      </c>
      <c r="P134" s="98"/>
      <c r="Q134" s="11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34" s="8" customFormat="1">
      <c r="A135" s="394"/>
      <c r="B135" s="395"/>
      <c r="C135" s="396"/>
      <c r="D135" s="397"/>
      <c r="E135" s="398"/>
      <c r="F135" s="398"/>
      <c r="G135" s="399"/>
      <c r="H135" s="399"/>
      <c r="I135" s="398"/>
      <c r="J135" s="400"/>
      <c r="K135" s="401"/>
      <c r="L135" s="402"/>
      <c r="M135" s="403"/>
      <c r="N135" s="404"/>
      <c r="O135" s="405"/>
      <c r="P135" s="124"/>
      <c r="Q135"/>
      <c r="R135" s="95"/>
      <c r="T135" s="57"/>
      <c r="U135" s="57"/>
      <c r="V135" s="57"/>
      <c r="W135" s="57"/>
      <c r="X135" s="57"/>
      <c r="Y135" s="57"/>
      <c r="Z135" s="57"/>
    </row>
    <row r="136" spans="1:34">
      <c r="A136" s="23" t="s">
        <v>604</v>
      </c>
      <c r="B136" s="23"/>
      <c r="C136" s="23"/>
      <c r="D136" s="23"/>
      <c r="E136" s="5"/>
      <c r="F136" s="30" t="s">
        <v>606</v>
      </c>
      <c r="G136" s="82"/>
      <c r="H136" s="82"/>
      <c r="I136" s="38"/>
      <c r="J136" s="85"/>
      <c r="K136" s="83"/>
      <c r="L136" s="84"/>
      <c r="M136" s="85"/>
      <c r="N136" s="86"/>
      <c r="O136" s="125"/>
      <c r="P136" s="11"/>
      <c r="Q136" s="16"/>
      <c r="R136" s="97"/>
      <c r="S136" s="16"/>
      <c r="T136" s="16"/>
      <c r="U136" s="16"/>
      <c r="V136" s="16"/>
      <c r="W136" s="16"/>
      <c r="X136" s="16"/>
      <c r="Y136" s="16"/>
    </row>
    <row r="137" spans="1:34">
      <c r="A137" s="29" t="s">
        <v>605</v>
      </c>
      <c r="B137" s="23"/>
      <c r="C137" s="23"/>
      <c r="D137" s="23"/>
      <c r="E137" s="32"/>
      <c r="F137" s="30" t="s">
        <v>608</v>
      </c>
      <c r="G137" s="12"/>
      <c r="H137" s="12"/>
      <c r="I137" s="12"/>
      <c r="J137" s="53"/>
      <c r="K137" s="12"/>
      <c r="L137" s="12"/>
      <c r="M137" s="12"/>
      <c r="N137" s="11"/>
      <c r="O137" s="53"/>
      <c r="Q137" s="7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34">
      <c r="A138" s="29"/>
      <c r="B138" s="23"/>
      <c r="C138" s="23"/>
      <c r="D138" s="23"/>
      <c r="E138" s="32"/>
      <c r="F138" s="30"/>
      <c r="G138" s="12"/>
      <c r="H138" s="12"/>
      <c r="I138" s="12"/>
      <c r="J138" s="53"/>
      <c r="K138" s="12"/>
      <c r="L138" s="12"/>
      <c r="M138" s="12"/>
      <c r="N138" s="11"/>
      <c r="O138" s="53"/>
      <c r="Q138" s="7"/>
      <c r="R138" s="82"/>
      <c r="S138" s="16"/>
      <c r="T138" s="16"/>
      <c r="U138" s="16"/>
      <c r="V138" s="16"/>
      <c r="W138" s="16"/>
      <c r="X138" s="16"/>
      <c r="Y138" s="16"/>
      <c r="Z138" s="16"/>
    </row>
    <row r="139" spans="1:34">
      <c r="A139" s="29"/>
      <c r="B139" s="23"/>
      <c r="C139" s="23"/>
      <c r="D139" s="23"/>
      <c r="E139" s="32"/>
      <c r="F139" s="30"/>
      <c r="G139" s="12"/>
      <c r="H139" s="12"/>
      <c r="I139" s="12"/>
      <c r="J139" s="53"/>
      <c r="K139" s="12"/>
      <c r="L139" s="12"/>
      <c r="M139" s="12"/>
      <c r="N139" s="11"/>
      <c r="O139" s="53"/>
      <c r="Q139" s="7"/>
      <c r="R139" s="82"/>
      <c r="S139" s="16"/>
      <c r="T139" s="16"/>
      <c r="U139" s="16"/>
      <c r="V139" s="16"/>
      <c r="W139" s="16"/>
      <c r="X139" s="16"/>
      <c r="Y139" s="16"/>
      <c r="Z139" s="16"/>
    </row>
    <row r="140" spans="1:34">
      <c r="A140" s="29"/>
      <c r="B140" s="23"/>
      <c r="C140" s="23"/>
      <c r="D140" s="23"/>
      <c r="E140" s="32"/>
      <c r="F140" s="30"/>
      <c r="G140" s="41"/>
      <c r="H140" s="42"/>
      <c r="I140" s="82"/>
      <c r="J140" s="17"/>
      <c r="K140" s="83"/>
      <c r="L140" s="84"/>
      <c r="M140" s="85"/>
      <c r="N140" s="86"/>
      <c r="O140" s="87"/>
      <c r="P140" s="5"/>
      <c r="Q140" s="11"/>
      <c r="R140" s="82"/>
      <c r="S140" s="16"/>
      <c r="T140" s="16"/>
      <c r="U140" s="16"/>
      <c r="V140" s="16"/>
      <c r="W140" s="16"/>
      <c r="X140" s="16"/>
      <c r="Y140" s="16"/>
      <c r="Z140" s="16"/>
    </row>
    <row r="141" spans="1:34">
      <c r="A141" s="37"/>
      <c r="B141" s="45"/>
      <c r="C141" s="103"/>
      <c r="D141" s="6"/>
      <c r="E141" s="38"/>
      <c r="F141" s="82"/>
      <c r="G141" s="41"/>
      <c r="H141" s="42"/>
      <c r="I141" s="82"/>
      <c r="J141" s="17"/>
      <c r="K141" s="83"/>
      <c r="L141" s="84"/>
      <c r="M141" s="85"/>
      <c r="N141" s="86"/>
      <c r="O141" s="87"/>
      <c r="P141" s="5"/>
      <c r="Q141" s="11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34" ht="15">
      <c r="A142" s="5"/>
      <c r="B142" s="104" t="s">
        <v>620</v>
      </c>
      <c r="C142" s="104"/>
      <c r="D142" s="104"/>
      <c r="E142" s="104"/>
      <c r="F142" s="17"/>
      <c r="G142" s="17"/>
      <c r="H142" s="105"/>
      <c r="I142" s="17"/>
      <c r="J142" s="74"/>
      <c r="K142" s="75"/>
      <c r="L142" s="17"/>
      <c r="M142" s="17"/>
      <c r="N142" s="16"/>
      <c r="O142" s="99"/>
      <c r="P142" s="7"/>
      <c r="Q142" s="11"/>
      <c r="R142" s="142"/>
      <c r="S142" s="16"/>
      <c r="T142" s="16"/>
      <c r="U142" s="16"/>
      <c r="V142" s="16"/>
      <c r="W142" s="16"/>
      <c r="X142" s="16"/>
      <c r="Y142" s="16"/>
      <c r="Z142" s="16"/>
    </row>
    <row r="143" spans="1:34" ht="38.25">
      <c r="A143" s="20" t="s">
        <v>16</v>
      </c>
      <c r="B143" s="21" t="s">
        <v>575</v>
      </c>
      <c r="C143" s="21"/>
      <c r="D143" s="22" t="s">
        <v>588</v>
      </c>
      <c r="E143" s="21" t="s">
        <v>589</v>
      </c>
      <c r="F143" s="21" t="s">
        <v>590</v>
      </c>
      <c r="G143" s="21" t="s">
        <v>621</v>
      </c>
      <c r="H143" s="21" t="s">
        <v>622</v>
      </c>
      <c r="I143" s="21" t="s">
        <v>593</v>
      </c>
      <c r="J143" s="61" t="s">
        <v>594</v>
      </c>
      <c r="K143" s="21" t="s">
        <v>595</v>
      </c>
      <c r="L143" s="21" t="s">
        <v>596</v>
      </c>
      <c r="M143" s="21" t="s">
        <v>597</v>
      </c>
      <c r="N143" s="22" t="s">
        <v>598</v>
      </c>
      <c r="O143" s="99"/>
      <c r="P143" s="7"/>
      <c r="Q143" s="11"/>
      <c r="R143" s="142"/>
      <c r="S143" s="16"/>
      <c r="T143" s="16"/>
      <c r="U143" s="16"/>
      <c r="V143" s="16"/>
      <c r="W143" s="16"/>
      <c r="X143" s="16"/>
      <c r="Y143" s="16"/>
      <c r="Z143" s="16"/>
    </row>
    <row r="144" spans="1:34">
      <c r="A144" s="203">
        <v>1</v>
      </c>
      <c r="B144" s="106">
        <v>41579</v>
      </c>
      <c r="C144" s="106"/>
      <c r="D144" s="107" t="s">
        <v>623</v>
      </c>
      <c r="E144" s="108" t="s">
        <v>624</v>
      </c>
      <c r="F144" s="109">
        <v>82</v>
      </c>
      <c r="G144" s="108" t="s">
        <v>625</v>
      </c>
      <c r="H144" s="108">
        <v>100</v>
      </c>
      <c r="I144" s="126">
        <v>100</v>
      </c>
      <c r="J144" s="127" t="s">
        <v>626</v>
      </c>
      <c r="K144" s="128">
        <f t="shared" ref="K144:K175" si="63">H144-F144</f>
        <v>18</v>
      </c>
      <c r="L144" s="129">
        <f t="shared" ref="L144:L175" si="64">K144/F144</f>
        <v>0.21951219512195122</v>
      </c>
      <c r="M144" s="130" t="s">
        <v>600</v>
      </c>
      <c r="N144" s="131">
        <v>42657</v>
      </c>
      <c r="O144" s="53"/>
      <c r="P144" s="11"/>
      <c r="Q144" s="16"/>
      <c r="R144" s="142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2</v>
      </c>
      <c r="B145" s="106">
        <v>41794</v>
      </c>
      <c r="C145" s="106"/>
      <c r="D145" s="107" t="s">
        <v>627</v>
      </c>
      <c r="E145" s="108" t="s">
        <v>601</v>
      </c>
      <c r="F145" s="109">
        <v>257</v>
      </c>
      <c r="G145" s="108" t="s">
        <v>625</v>
      </c>
      <c r="H145" s="108">
        <v>300</v>
      </c>
      <c r="I145" s="126">
        <v>300</v>
      </c>
      <c r="J145" s="127" t="s">
        <v>626</v>
      </c>
      <c r="K145" s="128">
        <f t="shared" si="63"/>
        <v>43</v>
      </c>
      <c r="L145" s="129">
        <f t="shared" si="64"/>
        <v>0.16731517509727625</v>
      </c>
      <c r="M145" s="130" t="s">
        <v>600</v>
      </c>
      <c r="N145" s="131">
        <v>41822</v>
      </c>
      <c r="O145" s="53"/>
      <c r="P145" s="11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3</v>
      </c>
      <c r="B146" s="106">
        <v>41828</v>
      </c>
      <c r="C146" s="106"/>
      <c r="D146" s="107" t="s">
        <v>628</v>
      </c>
      <c r="E146" s="108" t="s">
        <v>601</v>
      </c>
      <c r="F146" s="109">
        <v>393</v>
      </c>
      <c r="G146" s="108" t="s">
        <v>625</v>
      </c>
      <c r="H146" s="108">
        <v>468</v>
      </c>
      <c r="I146" s="126">
        <v>468</v>
      </c>
      <c r="J146" s="127" t="s">
        <v>626</v>
      </c>
      <c r="K146" s="128">
        <f t="shared" si="63"/>
        <v>75</v>
      </c>
      <c r="L146" s="129">
        <f t="shared" si="64"/>
        <v>0.19083969465648856</v>
      </c>
      <c r="M146" s="130" t="s">
        <v>600</v>
      </c>
      <c r="N146" s="131">
        <v>41863</v>
      </c>
      <c r="O146" s="53"/>
      <c r="P146" s="11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4</v>
      </c>
      <c r="B147" s="106">
        <v>41857</v>
      </c>
      <c r="C147" s="106"/>
      <c r="D147" s="107" t="s">
        <v>629</v>
      </c>
      <c r="E147" s="108" t="s">
        <v>601</v>
      </c>
      <c r="F147" s="109">
        <v>205</v>
      </c>
      <c r="G147" s="108" t="s">
        <v>625</v>
      </c>
      <c r="H147" s="108">
        <v>275</v>
      </c>
      <c r="I147" s="126">
        <v>250</v>
      </c>
      <c r="J147" s="127" t="s">
        <v>626</v>
      </c>
      <c r="K147" s="128">
        <f t="shared" si="63"/>
        <v>70</v>
      </c>
      <c r="L147" s="129">
        <f t="shared" si="64"/>
        <v>0.34146341463414637</v>
      </c>
      <c r="M147" s="130" t="s">
        <v>600</v>
      </c>
      <c r="N147" s="131">
        <v>41962</v>
      </c>
      <c r="O147" s="53"/>
      <c r="P147" s="11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5</v>
      </c>
      <c r="B148" s="106">
        <v>41886</v>
      </c>
      <c r="C148" s="106"/>
      <c r="D148" s="107" t="s">
        <v>630</v>
      </c>
      <c r="E148" s="108" t="s">
        <v>601</v>
      </c>
      <c r="F148" s="109">
        <v>162</v>
      </c>
      <c r="G148" s="108" t="s">
        <v>625</v>
      </c>
      <c r="H148" s="108">
        <v>190</v>
      </c>
      <c r="I148" s="126">
        <v>190</v>
      </c>
      <c r="J148" s="127" t="s">
        <v>626</v>
      </c>
      <c r="K148" s="128">
        <f t="shared" si="63"/>
        <v>28</v>
      </c>
      <c r="L148" s="129">
        <f t="shared" si="64"/>
        <v>0.1728395061728395</v>
      </c>
      <c r="M148" s="130" t="s">
        <v>600</v>
      </c>
      <c r="N148" s="131">
        <v>42006</v>
      </c>
      <c r="O148" s="53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6</v>
      </c>
      <c r="B149" s="106">
        <v>41886</v>
      </c>
      <c r="C149" s="106"/>
      <c r="D149" s="107" t="s">
        <v>631</v>
      </c>
      <c r="E149" s="108" t="s">
        <v>601</v>
      </c>
      <c r="F149" s="109">
        <v>75</v>
      </c>
      <c r="G149" s="108" t="s">
        <v>625</v>
      </c>
      <c r="H149" s="108">
        <v>91.5</v>
      </c>
      <c r="I149" s="126" t="s">
        <v>632</v>
      </c>
      <c r="J149" s="127" t="s">
        <v>633</v>
      </c>
      <c r="K149" s="128">
        <f t="shared" si="63"/>
        <v>16.5</v>
      </c>
      <c r="L149" s="129">
        <f t="shared" si="64"/>
        <v>0.22</v>
      </c>
      <c r="M149" s="130" t="s">
        <v>600</v>
      </c>
      <c r="N149" s="131">
        <v>41954</v>
      </c>
      <c r="O149" s="53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7</v>
      </c>
      <c r="B150" s="106">
        <v>41913</v>
      </c>
      <c r="C150" s="106"/>
      <c r="D150" s="107" t="s">
        <v>634</v>
      </c>
      <c r="E150" s="108" t="s">
        <v>601</v>
      </c>
      <c r="F150" s="109">
        <v>850</v>
      </c>
      <c r="G150" s="108" t="s">
        <v>625</v>
      </c>
      <c r="H150" s="108">
        <v>982.5</v>
      </c>
      <c r="I150" s="126">
        <v>1050</v>
      </c>
      <c r="J150" s="127" t="s">
        <v>635</v>
      </c>
      <c r="K150" s="128">
        <f t="shared" si="63"/>
        <v>132.5</v>
      </c>
      <c r="L150" s="129">
        <f t="shared" si="64"/>
        <v>0.15588235294117647</v>
      </c>
      <c r="M150" s="130" t="s">
        <v>600</v>
      </c>
      <c r="N150" s="131">
        <v>42039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8</v>
      </c>
      <c r="B151" s="106">
        <v>41913</v>
      </c>
      <c r="C151" s="106"/>
      <c r="D151" s="107" t="s">
        <v>636</v>
      </c>
      <c r="E151" s="108" t="s">
        <v>601</v>
      </c>
      <c r="F151" s="109">
        <v>475</v>
      </c>
      <c r="G151" s="108" t="s">
        <v>625</v>
      </c>
      <c r="H151" s="108">
        <v>515</v>
      </c>
      <c r="I151" s="126">
        <v>600</v>
      </c>
      <c r="J151" s="127" t="s">
        <v>637</v>
      </c>
      <c r="K151" s="128">
        <f t="shared" si="63"/>
        <v>40</v>
      </c>
      <c r="L151" s="129">
        <f t="shared" si="64"/>
        <v>8.4210526315789472E-2</v>
      </c>
      <c r="M151" s="130" t="s">
        <v>600</v>
      </c>
      <c r="N151" s="131">
        <v>41939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9</v>
      </c>
      <c r="B152" s="106">
        <v>41913</v>
      </c>
      <c r="C152" s="106"/>
      <c r="D152" s="107" t="s">
        <v>638</v>
      </c>
      <c r="E152" s="108" t="s">
        <v>601</v>
      </c>
      <c r="F152" s="109">
        <v>86</v>
      </c>
      <c r="G152" s="108" t="s">
        <v>625</v>
      </c>
      <c r="H152" s="108">
        <v>99</v>
      </c>
      <c r="I152" s="126">
        <v>140</v>
      </c>
      <c r="J152" s="127" t="s">
        <v>639</v>
      </c>
      <c r="K152" s="128">
        <f t="shared" si="63"/>
        <v>13</v>
      </c>
      <c r="L152" s="129">
        <f t="shared" si="64"/>
        <v>0.15116279069767441</v>
      </c>
      <c r="M152" s="130" t="s">
        <v>600</v>
      </c>
      <c r="N152" s="131">
        <v>41939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10</v>
      </c>
      <c r="B153" s="106">
        <v>41926</v>
      </c>
      <c r="C153" s="106"/>
      <c r="D153" s="107" t="s">
        <v>640</v>
      </c>
      <c r="E153" s="108" t="s">
        <v>601</v>
      </c>
      <c r="F153" s="109">
        <v>496.6</v>
      </c>
      <c r="G153" s="108" t="s">
        <v>625</v>
      </c>
      <c r="H153" s="108">
        <v>621</v>
      </c>
      <c r="I153" s="126">
        <v>580</v>
      </c>
      <c r="J153" s="127" t="s">
        <v>626</v>
      </c>
      <c r="K153" s="128">
        <f t="shared" si="63"/>
        <v>124.39999999999998</v>
      </c>
      <c r="L153" s="129">
        <f t="shared" si="64"/>
        <v>0.25050342327829234</v>
      </c>
      <c r="M153" s="130" t="s">
        <v>600</v>
      </c>
      <c r="N153" s="131">
        <v>42605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11</v>
      </c>
      <c r="B154" s="106">
        <v>41926</v>
      </c>
      <c r="C154" s="106"/>
      <c r="D154" s="107" t="s">
        <v>641</v>
      </c>
      <c r="E154" s="108" t="s">
        <v>601</v>
      </c>
      <c r="F154" s="109">
        <v>2481.9</v>
      </c>
      <c r="G154" s="108" t="s">
        <v>625</v>
      </c>
      <c r="H154" s="108">
        <v>2840</v>
      </c>
      <c r="I154" s="126">
        <v>2870</v>
      </c>
      <c r="J154" s="127" t="s">
        <v>642</v>
      </c>
      <c r="K154" s="128">
        <f t="shared" si="63"/>
        <v>358.09999999999991</v>
      </c>
      <c r="L154" s="129">
        <f t="shared" si="64"/>
        <v>0.14428462065353154</v>
      </c>
      <c r="M154" s="130" t="s">
        <v>600</v>
      </c>
      <c r="N154" s="131">
        <v>42017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12</v>
      </c>
      <c r="B155" s="106">
        <v>41928</v>
      </c>
      <c r="C155" s="106"/>
      <c r="D155" s="107" t="s">
        <v>643</v>
      </c>
      <c r="E155" s="108" t="s">
        <v>601</v>
      </c>
      <c r="F155" s="109">
        <v>84.5</v>
      </c>
      <c r="G155" s="108" t="s">
        <v>625</v>
      </c>
      <c r="H155" s="108">
        <v>93</v>
      </c>
      <c r="I155" s="126">
        <v>110</v>
      </c>
      <c r="J155" s="127" t="s">
        <v>644</v>
      </c>
      <c r="K155" s="128">
        <f t="shared" si="63"/>
        <v>8.5</v>
      </c>
      <c r="L155" s="129">
        <f t="shared" si="64"/>
        <v>0.10059171597633136</v>
      </c>
      <c r="M155" s="130" t="s">
        <v>600</v>
      </c>
      <c r="N155" s="131">
        <v>41939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13</v>
      </c>
      <c r="B156" s="106">
        <v>41928</v>
      </c>
      <c r="C156" s="106"/>
      <c r="D156" s="107" t="s">
        <v>645</v>
      </c>
      <c r="E156" s="108" t="s">
        <v>601</v>
      </c>
      <c r="F156" s="109">
        <v>401</v>
      </c>
      <c r="G156" s="108" t="s">
        <v>625</v>
      </c>
      <c r="H156" s="108">
        <v>428</v>
      </c>
      <c r="I156" s="126">
        <v>450</v>
      </c>
      <c r="J156" s="127" t="s">
        <v>646</v>
      </c>
      <c r="K156" s="128">
        <f t="shared" si="63"/>
        <v>27</v>
      </c>
      <c r="L156" s="129">
        <f t="shared" si="64"/>
        <v>6.7331670822942641E-2</v>
      </c>
      <c r="M156" s="130" t="s">
        <v>600</v>
      </c>
      <c r="N156" s="131">
        <v>42020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14</v>
      </c>
      <c r="B157" s="106">
        <v>41928</v>
      </c>
      <c r="C157" s="106"/>
      <c r="D157" s="107" t="s">
        <v>647</v>
      </c>
      <c r="E157" s="108" t="s">
        <v>601</v>
      </c>
      <c r="F157" s="109">
        <v>101</v>
      </c>
      <c r="G157" s="108" t="s">
        <v>625</v>
      </c>
      <c r="H157" s="108">
        <v>112</v>
      </c>
      <c r="I157" s="126">
        <v>120</v>
      </c>
      <c r="J157" s="127" t="s">
        <v>648</v>
      </c>
      <c r="K157" s="128">
        <f t="shared" si="63"/>
        <v>11</v>
      </c>
      <c r="L157" s="129">
        <f t="shared" si="64"/>
        <v>0.10891089108910891</v>
      </c>
      <c r="M157" s="130" t="s">
        <v>600</v>
      </c>
      <c r="N157" s="131">
        <v>41939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15</v>
      </c>
      <c r="B158" s="106">
        <v>41954</v>
      </c>
      <c r="C158" s="106"/>
      <c r="D158" s="107" t="s">
        <v>649</v>
      </c>
      <c r="E158" s="108" t="s">
        <v>601</v>
      </c>
      <c r="F158" s="109">
        <v>59</v>
      </c>
      <c r="G158" s="108" t="s">
        <v>625</v>
      </c>
      <c r="H158" s="108">
        <v>76</v>
      </c>
      <c r="I158" s="126">
        <v>76</v>
      </c>
      <c r="J158" s="127" t="s">
        <v>626</v>
      </c>
      <c r="K158" s="128">
        <f t="shared" si="63"/>
        <v>17</v>
      </c>
      <c r="L158" s="129">
        <f t="shared" si="64"/>
        <v>0.28813559322033899</v>
      </c>
      <c r="M158" s="130" t="s">
        <v>600</v>
      </c>
      <c r="N158" s="131">
        <v>43032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16</v>
      </c>
      <c r="B159" s="106">
        <v>41954</v>
      </c>
      <c r="C159" s="106"/>
      <c r="D159" s="107" t="s">
        <v>638</v>
      </c>
      <c r="E159" s="108" t="s">
        <v>601</v>
      </c>
      <c r="F159" s="109">
        <v>99</v>
      </c>
      <c r="G159" s="108" t="s">
        <v>625</v>
      </c>
      <c r="H159" s="108">
        <v>120</v>
      </c>
      <c r="I159" s="126">
        <v>120</v>
      </c>
      <c r="J159" s="127" t="s">
        <v>650</v>
      </c>
      <c r="K159" s="128">
        <f t="shared" si="63"/>
        <v>21</v>
      </c>
      <c r="L159" s="129">
        <f t="shared" si="64"/>
        <v>0.21212121212121213</v>
      </c>
      <c r="M159" s="130" t="s">
        <v>600</v>
      </c>
      <c r="N159" s="131">
        <v>41960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17</v>
      </c>
      <c r="B160" s="106">
        <v>41956</v>
      </c>
      <c r="C160" s="106"/>
      <c r="D160" s="107" t="s">
        <v>651</v>
      </c>
      <c r="E160" s="108" t="s">
        <v>601</v>
      </c>
      <c r="F160" s="109">
        <v>22</v>
      </c>
      <c r="G160" s="108" t="s">
        <v>625</v>
      </c>
      <c r="H160" s="108">
        <v>33.549999999999997</v>
      </c>
      <c r="I160" s="126">
        <v>32</v>
      </c>
      <c r="J160" s="127" t="s">
        <v>652</v>
      </c>
      <c r="K160" s="128">
        <f t="shared" si="63"/>
        <v>11.549999999999997</v>
      </c>
      <c r="L160" s="129">
        <f t="shared" si="64"/>
        <v>0.52499999999999991</v>
      </c>
      <c r="M160" s="130" t="s">
        <v>600</v>
      </c>
      <c r="N160" s="131">
        <v>42188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18</v>
      </c>
      <c r="B161" s="106">
        <v>41976</v>
      </c>
      <c r="C161" s="106"/>
      <c r="D161" s="107" t="s">
        <v>653</v>
      </c>
      <c r="E161" s="108" t="s">
        <v>601</v>
      </c>
      <c r="F161" s="109">
        <v>440</v>
      </c>
      <c r="G161" s="108" t="s">
        <v>625</v>
      </c>
      <c r="H161" s="108">
        <v>520</v>
      </c>
      <c r="I161" s="126">
        <v>520</v>
      </c>
      <c r="J161" s="127" t="s">
        <v>654</v>
      </c>
      <c r="K161" s="128">
        <f t="shared" si="63"/>
        <v>80</v>
      </c>
      <c r="L161" s="129">
        <f t="shared" si="64"/>
        <v>0.18181818181818182</v>
      </c>
      <c r="M161" s="130" t="s">
        <v>600</v>
      </c>
      <c r="N161" s="131">
        <v>42208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19</v>
      </c>
      <c r="B162" s="106">
        <v>41976</v>
      </c>
      <c r="C162" s="106"/>
      <c r="D162" s="107" t="s">
        <v>655</v>
      </c>
      <c r="E162" s="108" t="s">
        <v>601</v>
      </c>
      <c r="F162" s="109">
        <v>360</v>
      </c>
      <c r="G162" s="108" t="s">
        <v>625</v>
      </c>
      <c r="H162" s="108">
        <v>427</v>
      </c>
      <c r="I162" s="126">
        <v>425</v>
      </c>
      <c r="J162" s="127" t="s">
        <v>656</v>
      </c>
      <c r="K162" s="128">
        <f t="shared" si="63"/>
        <v>67</v>
      </c>
      <c r="L162" s="129">
        <f t="shared" si="64"/>
        <v>0.18611111111111112</v>
      </c>
      <c r="M162" s="130" t="s">
        <v>600</v>
      </c>
      <c r="N162" s="131">
        <v>42058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20</v>
      </c>
      <c r="B163" s="106">
        <v>42012</v>
      </c>
      <c r="C163" s="106"/>
      <c r="D163" s="107" t="s">
        <v>657</v>
      </c>
      <c r="E163" s="108" t="s">
        <v>601</v>
      </c>
      <c r="F163" s="109">
        <v>360</v>
      </c>
      <c r="G163" s="108" t="s">
        <v>625</v>
      </c>
      <c r="H163" s="108">
        <v>455</v>
      </c>
      <c r="I163" s="126">
        <v>420</v>
      </c>
      <c r="J163" s="127" t="s">
        <v>658</v>
      </c>
      <c r="K163" s="128">
        <f t="shared" si="63"/>
        <v>95</v>
      </c>
      <c r="L163" s="129">
        <f t="shared" si="64"/>
        <v>0.2638888888888889</v>
      </c>
      <c r="M163" s="130" t="s">
        <v>600</v>
      </c>
      <c r="N163" s="131">
        <v>42024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21</v>
      </c>
      <c r="B164" s="106">
        <v>42012</v>
      </c>
      <c r="C164" s="106"/>
      <c r="D164" s="107" t="s">
        <v>659</v>
      </c>
      <c r="E164" s="108" t="s">
        <v>601</v>
      </c>
      <c r="F164" s="109">
        <v>130</v>
      </c>
      <c r="G164" s="108"/>
      <c r="H164" s="108">
        <v>175.5</v>
      </c>
      <c r="I164" s="126">
        <v>165</v>
      </c>
      <c r="J164" s="127" t="s">
        <v>660</v>
      </c>
      <c r="K164" s="128">
        <f t="shared" si="63"/>
        <v>45.5</v>
      </c>
      <c r="L164" s="129">
        <f t="shared" si="64"/>
        <v>0.35</v>
      </c>
      <c r="M164" s="130" t="s">
        <v>600</v>
      </c>
      <c r="N164" s="131">
        <v>43088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22</v>
      </c>
      <c r="B165" s="106">
        <v>42040</v>
      </c>
      <c r="C165" s="106"/>
      <c r="D165" s="107" t="s">
        <v>390</v>
      </c>
      <c r="E165" s="108" t="s">
        <v>624</v>
      </c>
      <c r="F165" s="109">
        <v>98</v>
      </c>
      <c r="G165" s="108"/>
      <c r="H165" s="108">
        <v>120</v>
      </c>
      <c r="I165" s="126">
        <v>120</v>
      </c>
      <c r="J165" s="127" t="s">
        <v>626</v>
      </c>
      <c r="K165" s="128">
        <f t="shared" si="63"/>
        <v>22</v>
      </c>
      <c r="L165" s="129">
        <f t="shared" si="64"/>
        <v>0.22448979591836735</v>
      </c>
      <c r="M165" s="130" t="s">
        <v>600</v>
      </c>
      <c r="N165" s="131">
        <v>42753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23</v>
      </c>
      <c r="B166" s="106">
        <v>42040</v>
      </c>
      <c r="C166" s="106"/>
      <c r="D166" s="107" t="s">
        <v>661</v>
      </c>
      <c r="E166" s="108" t="s">
        <v>624</v>
      </c>
      <c r="F166" s="109">
        <v>196</v>
      </c>
      <c r="G166" s="108"/>
      <c r="H166" s="108">
        <v>262</v>
      </c>
      <c r="I166" s="126">
        <v>255</v>
      </c>
      <c r="J166" s="127" t="s">
        <v>626</v>
      </c>
      <c r="K166" s="128">
        <f t="shared" si="63"/>
        <v>66</v>
      </c>
      <c r="L166" s="129">
        <f t="shared" si="64"/>
        <v>0.33673469387755101</v>
      </c>
      <c r="M166" s="130" t="s">
        <v>600</v>
      </c>
      <c r="N166" s="131">
        <v>42599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24</v>
      </c>
      <c r="B167" s="110">
        <v>42067</v>
      </c>
      <c r="C167" s="110"/>
      <c r="D167" s="111" t="s">
        <v>389</v>
      </c>
      <c r="E167" s="112" t="s">
        <v>624</v>
      </c>
      <c r="F167" s="113">
        <v>235</v>
      </c>
      <c r="G167" s="113"/>
      <c r="H167" s="114">
        <v>77</v>
      </c>
      <c r="I167" s="132" t="s">
        <v>662</v>
      </c>
      <c r="J167" s="133" t="s">
        <v>663</v>
      </c>
      <c r="K167" s="134">
        <f t="shared" si="63"/>
        <v>-158</v>
      </c>
      <c r="L167" s="135">
        <f t="shared" si="64"/>
        <v>-0.67234042553191486</v>
      </c>
      <c r="M167" s="136" t="s">
        <v>664</v>
      </c>
      <c r="N167" s="137">
        <v>43522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25</v>
      </c>
      <c r="B168" s="106">
        <v>42067</v>
      </c>
      <c r="C168" s="106"/>
      <c r="D168" s="107" t="s">
        <v>481</v>
      </c>
      <c r="E168" s="108" t="s">
        <v>624</v>
      </c>
      <c r="F168" s="109">
        <v>185</v>
      </c>
      <c r="G168" s="108"/>
      <c r="H168" s="108">
        <v>224</v>
      </c>
      <c r="I168" s="126" t="s">
        <v>665</v>
      </c>
      <c r="J168" s="127" t="s">
        <v>626</v>
      </c>
      <c r="K168" s="128">
        <f t="shared" si="63"/>
        <v>39</v>
      </c>
      <c r="L168" s="129">
        <f t="shared" si="64"/>
        <v>0.21081081081081082</v>
      </c>
      <c r="M168" s="130" t="s">
        <v>600</v>
      </c>
      <c r="N168" s="131">
        <v>42647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364">
        <v>26</v>
      </c>
      <c r="B169" s="115">
        <v>42090</v>
      </c>
      <c r="C169" s="115"/>
      <c r="D169" s="116" t="s">
        <v>666</v>
      </c>
      <c r="E169" s="117" t="s">
        <v>624</v>
      </c>
      <c r="F169" s="118">
        <v>49.5</v>
      </c>
      <c r="G169" s="119"/>
      <c r="H169" s="119">
        <v>15.85</v>
      </c>
      <c r="I169" s="119">
        <v>67</v>
      </c>
      <c r="J169" s="138" t="s">
        <v>667</v>
      </c>
      <c r="K169" s="119">
        <f t="shared" si="63"/>
        <v>-33.65</v>
      </c>
      <c r="L169" s="139">
        <f t="shared" si="64"/>
        <v>-0.67979797979797973</v>
      </c>
      <c r="M169" s="136" t="s">
        <v>664</v>
      </c>
      <c r="N169" s="140">
        <v>43627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27</v>
      </c>
      <c r="B170" s="106">
        <v>42093</v>
      </c>
      <c r="C170" s="106"/>
      <c r="D170" s="107" t="s">
        <v>668</v>
      </c>
      <c r="E170" s="108" t="s">
        <v>624</v>
      </c>
      <c r="F170" s="109">
        <v>183.5</v>
      </c>
      <c r="G170" s="108"/>
      <c r="H170" s="108">
        <v>219</v>
      </c>
      <c r="I170" s="126">
        <v>218</v>
      </c>
      <c r="J170" s="127" t="s">
        <v>669</v>
      </c>
      <c r="K170" s="128">
        <f t="shared" si="63"/>
        <v>35.5</v>
      </c>
      <c r="L170" s="129">
        <f t="shared" si="64"/>
        <v>0.19346049046321526</v>
      </c>
      <c r="M170" s="130" t="s">
        <v>600</v>
      </c>
      <c r="N170" s="131">
        <v>42103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28</v>
      </c>
      <c r="B171" s="106">
        <v>42114</v>
      </c>
      <c r="C171" s="106"/>
      <c r="D171" s="107" t="s">
        <v>670</v>
      </c>
      <c r="E171" s="108" t="s">
        <v>624</v>
      </c>
      <c r="F171" s="109">
        <f>(227+237)/2</f>
        <v>232</v>
      </c>
      <c r="G171" s="108"/>
      <c r="H171" s="108">
        <v>298</v>
      </c>
      <c r="I171" s="126">
        <v>298</v>
      </c>
      <c r="J171" s="127" t="s">
        <v>626</v>
      </c>
      <c r="K171" s="128">
        <f t="shared" si="63"/>
        <v>66</v>
      </c>
      <c r="L171" s="129">
        <f t="shared" si="64"/>
        <v>0.28448275862068967</v>
      </c>
      <c r="M171" s="130" t="s">
        <v>600</v>
      </c>
      <c r="N171" s="131">
        <v>42823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29</v>
      </c>
      <c r="B172" s="106">
        <v>42128</v>
      </c>
      <c r="C172" s="106"/>
      <c r="D172" s="107" t="s">
        <v>671</v>
      </c>
      <c r="E172" s="108" t="s">
        <v>601</v>
      </c>
      <c r="F172" s="109">
        <v>385</v>
      </c>
      <c r="G172" s="108"/>
      <c r="H172" s="108">
        <f>212.5+331</f>
        <v>543.5</v>
      </c>
      <c r="I172" s="126">
        <v>510</v>
      </c>
      <c r="J172" s="127" t="s">
        <v>672</v>
      </c>
      <c r="K172" s="128">
        <f t="shared" si="63"/>
        <v>158.5</v>
      </c>
      <c r="L172" s="129">
        <f t="shared" si="64"/>
        <v>0.41168831168831171</v>
      </c>
      <c r="M172" s="130" t="s">
        <v>600</v>
      </c>
      <c r="N172" s="131">
        <v>42235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30</v>
      </c>
      <c r="B173" s="106">
        <v>42128</v>
      </c>
      <c r="C173" s="106"/>
      <c r="D173" s="107" t="s">
        <v>673</v>
      </c>
      <c r="E173" s="108" t="s">
        <v>601</v>
      </c>
      <c r="F173" s="109">
        <v>115.5</v>
      </c>
      <c r="G173" s="108"/>
      <c r="H173" s="108">
        <v>146</v>
      </c>
      <c r="I173" s="126">
        <v>142</v>
      </c>
      <c r="J173" s="127" t="s">
        <v>674</v>
      </c>
      <c r="K173" s="128">
        <f t="shared" si="63"/>
        <v>30.5</v>
      </c>
      <c r="L173" s="129">
        <f t="shared" si="64"/>
        <v>0.26406926406926406</v>
      </c>
      <c r="M173" s="130" t="s">
        <v>600</v>
      </c>
      <c r="N173" s="131">
        <v>42202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31</v>
      </c>
      <c r="B174" s="106">
        <v>42151</v>
      </c>
      <c r="C174" s="106"/>
      <c r="D174" s="107" t="s">
        <v>675</v>
      </c>
      <c r="E174" s="108" t="s">
        <v>601</v>
      </c>
      <c r="F174" s="109">
        <v>237.5</v>
      </c>
      <c r="G174" s="108"/>
      <c r="H174" s="108">
        <v>279.5</v>
      </c>
      <c r="I174" s="126">
        <v>278</v>
      </c>
      <c r="J174" s="127" t="s">
        <v>626</v>
      </c>
      <c r="K174" s="128">
        <f t="shared" si="63"/>
        <v>42</v>
      </c>
      <c r="L174" s="129">
        <f t="shared" si="64"/>
        <v>0.17684210526315788</v>
      </c>
      <c r="M174" s="130" t="s">
        <v>600</v>
      </c>
      <c r="N174" s="131">
        <v>42222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32</v>
      </c>
      <c r="B175" s="106">
        <v>42174</v>
      </c>
      <c r="C175" s="106"/>
      <c r="D175" s="107" t="s">
        <v>645</v>
      </c>
      <c r="E175" s="108" t="s">
        <v>624</v>
      </c>
      <c r="F175" s="109">
        <v>340</v>
      </c>
      <c r="G175" s="108"/>
      <c r="H175" s="108">
        <v>448</v>
      </c>
      <c r="I175" s="126">
        <v>448</v>
      </c>
      <c r="J175" s="127" t="s">
        <v>626</v>
      </c>
      <c r="K175" s="128">
        <f t="shared" si="63"/>
        <v>108</v>
      </c>
      <c r="L175" s="129">
        <f t="shared" si="64"/>
        <v>0.31764705882352939</v>
      </c>
      <c r="M175" s="130" t="s">
        <v>600</v>
      </c>
      <c r="N175" s="131">
        <v>43018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33</v>
      </c>
      <c r="B176" s="106">
        <v>42191</v>
      </c>
      <c r="C176" s="106"/>
      <c r="D176" s="107" t="s">
        <v>676</v>
      </c>
      <c r="E176" s="108" t="s">
        <v>624</v>
      </c>
      <c r="F176" s="109">
        <v>390</v>
      </c>
      <c r="G176" s="108"/>
      <c r="H176" s="108">
        <v>460</v>
      </c>
      <c r="I176" s="126">
        <v>460</v>
      </c>
      <c r="J176" s="127" t="s">
        <v>626</v>
      </c>
      <c r="K176" s="128">
        <f t="shared" ref="K176:K196" si="65">H176-F176</f>
        <v>70</v>
      </c>
      <c r="L176" s="129">
        <f t="shared" ref="L176:L196" si="66">K176/F176</f>
        <v>0.17948717948717949</v>
      </c>
      <c r="M176" s="130" t="s">
        <v>600</v>
      </c>
      <c r="N176" s="131">
        <v>42478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34</v>
      </c>
      <c r="B177" s="110">
        <v>42195</v>
      </c>
      <c r="C177" s="110"/>
      <c r="D177" s="111" t="s">
        <v>677</v>
      </c>
      <c r="E177" s="112" t="s">
        <v>624</v>
      </c>
      <c r="F177" s="113">
        <v>122.5</v>
      </c>
      <c r="G177" s="113"/>
      <c r="H177" s="114">
        <v>61</v>
      </c>
      <c r="I177" s="132">
        <v>172</v>
      </c>
      <c r="J177" s="133" t="s">
        <v>678</v>
      </c>
      <c r="K177" s="134">
        <f t="shared" si="65"/>
        <v>-61.5</v>
      </c>
      <c r="L177" s="135">
        <f t="shared" si="66"/>
        <v>-0.50204081632653064</v>
      </c>
      <c r="M177" s="136" t="s">
        <v>664</v>
      </c>
      <c r="N177" s="137">
        <v>43333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35</v>
      </c>
      <c r="B178" s="106">
        <v>42219</v>
      </c>
      <c r="C178" s="106"/>
      <c r="D178" s="107" t="s">
        <v>679</v>
      </c>
      <c r="E178" s="108" t="s">
        <v>624</v>
      </c>
      <c r="F178" s="109">
        <v>297.5</v>
      </c>
      <c r="G178" s="108"/>
      <c r="H178" s="108">
        <v>350</v>
      </c>
      <c r="I178" s="126">
        <v>360</v>
      </c>
      <c r="J178" s="127" t="s">
        <v>680</v>
      </c>
      <c r="K178" s="128">
        <f t="shared" si="65"/>
        <v>52.5</v>
      </c>
      <c r="L178" s="129">
        <f t="shared" si="66"/>
        <v>0.17647058823529413</v>
      </c>
      <c r="M178" s="130" t="s">
        <v>600</v>
      </c>
      <c r="N178" s="131">
        <v>42232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36</v>
      </c>
      <c r="B179" s="106">
        <v>42219</v>
      </c>
      <c r="C179" s="106"/>
      <c r="D179" s="107" t="s">
        <v>681</v>
      </c>
      <c r="E179" s="108" t="s">
        <v>624</v>
      </c>
      <c r="F179" s="109">
        <v>115.5</v>
      </c>
      <c r="G179" s="108"/>
      <c r="H179" s="108">
        <v>149</v>
      </c>
      <c r="I179" s="126">
        <v>140</v>
      </c>
      <c r="J179" s="141" t="s">
        <v>682</v>
      </c>
      <c r="K179" s="128">
        <f t="shared" si="65"/>
        <v>33.5</v>
      </c>
      <c r="L179" s="129">
        <f t="shared" si="66"/>
        <v>0.29004329004329005</v>
      </c>
      <c r="M179" s="130" t="s">
        <v>600</v>
      </c>
      <c r="N179" s="131">
        <v>42740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37</v>
      </c>
      <c r="B180" s="106">
        <v>42251</v>
      </c>
      <c r="C180" s="106"/>
      <c r="D180" s="107" t="s">
        <v>675</v>
      </c>
      <c r="E180" s="108" t="s">
        <v>624</v>
      </c>
      <c r="F180" s="109">
        <v>226</v>
      </c>
      <c r="G180" s="108"/>
      <c r="H180" s="108">
        <v>292</v>
      </c>
      <c r="I180" s="126">
        <v>292</v>
      </c>
      <c r="J180" s="127" t="s">
        <v>683</v>
      </c>
      <c r="K180" s="128">
        <f t="shared" si="65"/>
        <v>66</v>
      </c>
      <c r="L180" s="129">
        <f t="shared" si="66"/>
        <v>0.29203539823008851</v>
      </c>
      <c r="M180" s="130" t="s">
        <v>600</v>
      </c>
      <c r="N180" s="131">
        <v>42286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38</v>
      </c>
      <c r="B181" s="106">
        <v>42254</v>
      </c>
      <c r="C181" s="106"/>
      <c r="D181" s="107" t="s">
        <v>670</v>
      </c>
      <c r="E181" s="108" t="s">
        <v>624</v>
      </c>
      <c r="F181" s="109">
        <v>232.5</v>
      </c>
      <c r="G181" s="108"/>
      <c r="H181" s="108">
        <v>312.5</v>
      </c>
      <c r="I181" s="126">
        <v>310</v>
      </c>
      <c r="J181" s="127" t="s">
        <v>626</v>
      </c>
      <c r="K181" s="128">
        <f t="shared" si="65"/>
        <v>80</v>
      </c>
      <c r="L181" s="129">
        <f t="shared" si="66"/>
        <v>0.34408602150537637</v>
      </c>
      <c r="M181" s="130" t="s">
        <v>600</v>
      </c>
      <c r="N181" s="131">
        <v>42823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39</v>
      </c>
      <c r="B182" s="106">
        <v>42268</v>
      </c>
      <c r="C182" s="106"/>
      <c r="D182" s="107" t="s">
        <v>684</v>
      </c>
      <c r="E182" s="108" t="s">
        <v>624</v>
      </c>
      <c r="F182" s="109">
        <v>196.5</v>
      </c>
      <c r="G182" s="108"/>
      <c r="H182" s="108">
        <v>238</v>
      </c>
      <c r="I182" s="126">
        <v>238</v>
      </c>
      <c r="J182" s="127" t="s">
        <v>683</v>
      </c>
      <c r="K182" s="128">
        <f t="shared" si="65"/>
        <v>41.5</v>
      </c>
      <c r="L182" s="129">
        <f t="shared" si="66"/>
        <v>0.21119592875318066</v>
      </c>
      <c r="M182" s="130" t="s">
        <v>600</v>
      </c>
      <c r="N182" s="131">
        <v>42291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40</v>
      </c>
      <c r="B183" s="106">
        <v>42271</v>
      </c>
      <c r="C183" s="106"/>
      <c r="D183" s="107" t="s">
        <v>623</v>
      </c>
      <c r="E183" s="108" t="s">
        <v>624</v>
      </c>
      <c r="F183" s="109">
        <v>65</v>
      </c>
      <c r="G183" s="108"/>
      <c r="H183" s="108">
        <v>82</v>
      </c>
      <c r="I183" s="126">
        <v>82</v>
      </c>
      <c r="J183" s="127" t="s">
        <v>683</v>
      </c>
      <c r="K183" s="128">
        <f t="shared" si="65"/>
        <v>17</v>
      </c>
      <c r="L183" s="129">
        <f t="shared" si="66"/>
        <v>0.26153846153846155</v>
      </c>
      <c r="M183" s="130" t="s">
        <v>600</v>
      </c>
      <c r="N183" s="131">
        <v>42578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41</v>
      </c>
      <c r="B184" s="106">
        <v>42291</v>
      </c>
      <c r="C184" s="106"/>
      <c r="D184" s="107" t="s">
        <v>685</v>
      </c>
      <c r="E184" s="108" t="s">
        <v>624</v>
      </c>
      <c r="F184" s="109">
        <v>144</v>
      </c>
      <c r="G184" s="108"/>
      <c r="H184" s="108">
        <v>182.5</v>
      </c>
      <c r="I184" s="126">
        <v>181</v>
      </c>
      <c r="J184" s="127" t="s">
        <v>683</v>
      </c>
      <c r="K184" s="128">
        <f t="shared" si="65"/>
        <v>38.5</v>
      </c>
      <c r="L184" s="129">
        <f t="shared" si="66"/>
        <v>0.2673611111111111</v>
      </c>
      <c r="M184" s="130" t="s">
        <v>600</v>
      </c>
      <c r="N184" s="131">
        <v>42817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42</v>
      </c>
      <c r="B185" s="106">
        <v>42291</v>
      </c>
      <c r="C185" s="106"/>
      <c r="D185" s="107" t="s">
        <v>686</v>
      </c>
      <c r="E185" s="108" t="s">
        <v>624</v>
      </c>
      <c r="F185" s="109">
        <v>264</v>
      </c>
      <c r="G185" s="108"/>
      <c r="H185" s="108">
        <v>311</v>
      </c>
      <c r="I185" s="126">
        <v>311</v>
      </c>
      <c r="J185" s="127" t="s">
        <v>683</v>
      </c>
      <c r="K185" s="128">
        <f t="shared" si="65"/>
        <v>47</v>
      </c>
      <c r="L185" s="129">
        <f t="shared" si="66"/>
        <v>0.17803030303030304</v>
      </c>
      <c r="M185" s="130" t="s">
        <v>600</v>
      </c>
      <c r="N185" s="131">
        <v>42604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43</v>
      </c>
      <c r="B186" s="106">
        <v>42318</v>
      </c>
      <c r="C186" s="106"/>
      <c r="D186" s="107" t="s">
        <v>687</v>
      </c>
      <c r="E186" s="108" t="s">
        <v>601</v>
      </c>
      <c r="F186" s="109">
        <v>549.5</v>
      </c>
      <c r="G186" s="108"/>
      <c r="H186" s="108">
        <v>630</v>
      </c>
      <c r="I186" s="126">
        <v>630</v>
      </c>
      <c r="J186" s="127" t="s">
        <v>683</v>
      </c>
      <c r="K186" s="128">
        <f t="shared" si="65"/>
        <v>80.5</v>
      </c>
      <c r="L186" s="129">
        <f t="shared" si="66"/>
        <v>0.1464968152866242</v>
      </c>
      <c r="M186" s="130" t="s">
        <v>600</v>
      </c>
      <c r="N186" s="131">
        <v>42419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44</v>
      </c>
      <c r="B187" s="106">
        <v>42342</v>
      </c>
      <c r="C187" s="106"/>
      <c r="D187" s="107" t="s">
        <v>688</v>
      </c>
      <c r="E187" s="108" t="s">
        <v>624</v>
      </c>
      <c r="F187" s="109">
        <v>1027.5</v>
      </c>
      <c r="G187" s="108"/>
      <c r="H187" s="108">
        <v>1315</v>
      </c>
      <c r="I187" s="126">
        <v>1250</v>
      </c>
      <c r="J187" s="127" t="s">
        <v>683</v>
      </c>
      <c r="K187" s="128">
        <f t="shared" si="65"/>
        <v>287.5</v>
      </c>
      <c r="L187" s="129">
        <f t="shared" si="66"/>
        <v>0.27980535279805352</v>
      </c>
      <c r="M187" s="130" t="s">
        <v>600</v>
      </c>
      <c r="N187" s="131">
        <v>43244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45</v>
      </c>
      <c r="B188" s="106">
        <v>42367</v>
      </c>
      <c r="C188" s="106"/>
      <c r="D188" s="107" t="s">
        <v>689</v>
      </c>
      <c r="E188" s="108" t="s">
        <v>624</v>
      </c>
      <c r="F188" s="109">
        <v>465</v>
      </c>
      <c r="G188" s="108"/>
      <c r="H188" s="108">
        <v>540</v>
      </c>
      <c r="I188" s="126">
        <v>540</v>
      </c>
      <c r="J188" s="127" t="s">
        <v>683</v>
      </c>
      <c r="K188" s="128">
        <f t="shared" si="65"/>
        <v>75</v>
      </c>
      <c r="L188" s="129">
        <f t="shared" si="66"/>
        <v>0.16129032258064516</v>
      </c>
      <c r="M188" s="130" t="s">
        <v>600</v>
      </c>
      <c r="N188" s="131">
        <v>42530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46</v>
      </c>
      <c r="B189" s="106">
        <v>42380</v>
      </c>
      <c r="C189" s="106"/>
      <c r="D189" s="107" t="s">
        <v>390</v>
      </c>
      <c r="E189" s="108" t="s">
        <v>601</v>
      </c>
      <c r="F189" s="109">
        <v>81</v>
      </c>
      <c r="G189" s="108"/>
      <c r="H189" s="108">
        <v>110</v>
      </c>
      <c r="I189" s="126">
        <v>110</v>
      </c>
      <c r="J189" s="127" t="s">
        <v>683</v>
      </c>
      <c r="K189" s="128">
        <f t="shared" si="65"/>
        <v>29</v>
      </c>
      <c r="L189" s="129">
        <f t="shared" si="66"/>
        <v>0.35802469135802467</v>
      </c>
      <c r="M189" s="130" t="s">
        <v>600</v>
      </c>
      <c r="N189" s="131">
        <v>42745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47</v>
      </c>
      <c r="B190" s="106">
        <v>42382</v>
      </c>
      <c r="C190" s="106"/>
      <c r="D190" s="107" t="s">
        <v>690</v>
      </c>
      <c r="E190" s="108" t="s">
        <v>601</v>
      </c>
      <c r="F190" s="109">
        <v>417.5</v>
      </c>
      <c r="G190" s="108"/>
      <c r="H190" s="108">
        <v>547</v>
      </c>
      <c r="I190" s="126">
        <v>535</v>
      </c>
      <c r="J190" s="127" t="s">
        <v>683</v>
      </c>
      <c r="K190" s="128">
        <f t="shared" si="65"/>
        <v>129.5</v>
      </c>
      <c r="L190" s="129">
        <f t="shared" si="66"/>
        <v>0.31017964071856285</v>
      </c>
      <c r="M190" s="130" t="s">
        <v>600</v>
      </c>
      <c r="N190" s="131">
        <v>42578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48</v>
      </c>
      <c r="B191" s="106">
        <v>42408</v>
      </c>
      <c r="C191" s="106"/>
      <c r="D191" s="107" t="s">
        <v>691</v>
      </c>
      <c r="E191" s="108" t="s">
        <v>624</v>
      </c>
      <c r="F191" s="109">
        <v>650</v>
      </c>
      <c r="G191" s="108"/>
      <c r="H191" s="108">
        <v>800</v>
      </c>
      <c r="I191" s="126">
        <v>800</v>
      </c>
      <c r="J191" s="127" t="s">
        <v>683</v>
      </c>
      <c r="K191" s="128">
        <f t="shared" si="65"/>
        <v>150</v>
      </c>
      <c r="L191" s="129">
        <f t="shared" si="66"/>
        <v>0.23076923076923078</v>
      </c>
      <c r="M191" s="130" t="s">
        <v>600</v>
      </c>
      <c r="N191" s="131">
        <v>43154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49</v>
      </c>
      <c r="B192" s="106">
        <v>42433</v>
      </c>
      <c r="C192" s="106"/>
      <c r="D192" s="107" t="s">
        <v>197</v>
      </c>
      <c r="E192" s="108" t="s">
        <v>624</v>
      </c>
      <c r="F192" s="109">
        <v>437.5</v>
      </c>
      <c r="G192" s="108"/>
      <c r="H192" s="108">
        <v>504.5</v>
      </c>
      <c r="I192" s="126">
        <v>522</v>
      </c>
      <c r="J192" s="127" t="s">
        <v>692</v>
      </c>
      <c r="K192" s="128">
        <f t="shared" si="65"/>
        <v>67</v>
      </c>
      <c r="L192" s="129">
        <f t="shared" si="66"/>
        <v>0.15314285714285714</v>
      </c>
      <c r="M192" s="130" t="s">
        <v>600</v>
      </c>
      <c r="N192" s="131">
        <v>42480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50</v>
      </c>
      <c r="B193" s="106">
        <v>42438</v>
      </c>
      <c r="C193" s="106"/>
      <c r="D193" s="107" t="s">
        <v>693</v>
      </c>
      <c r="E193" s="108" t="s">
        <v>624</v>
      </c>
      <c r="F193" s="109">
        <v>189.5</v>
      </c>
      <c r="G193" s="108"/>
      <c r="H193" s="108">
        <v>218</v>
      </c>
      <c r="I193" s="126">
        <v>218</v>
      </c>
      <c r="J193" s="127" t="s">
        <v>683</v>
      </c>
      <c r="K193" s="128">
        <f t="shared" si="65"/>
        <v>28.5</v>
      </c>
      <c r="L193" s="129">
        <f t="shared" si="66"/>
        <v>0.15039577836411611</v>
      </c>
      <c r="M193" s="130" t="s">
        <v>600</v>
      </c>
      <c r="N193" s="131">
        <v>43034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64">
        <v>51</v>
      </c>
      <c r="B194" s="115">
        <v>42471</v>
      </c>
      <c r="C194" s="115"/>
      <c r="D194" s="116" t="s">
        <v>694</v>
      </c>
      <c r="E194" s="117" t="s">
        <v>624</v>
      </c>
      <c r="F194" s="118">
        <v>36.5</v>
      </c>
      <c r="G194" s="119"/>
      <c r="H194" s="119">
        <v>15.85</v>
      </c>
      <c r="I194" s="119">
        <v>60</v>
      </c>
      <c r="J194" s="138" t="s">
        <v>695</v>
      </c>
      <c r="K194" s="134">
        <f t="shared" si="65"/>
        <v>-20.65</v>
      </c>
      <c r="L194" s="168">
        <f t="shared" si="66"/>
        <v>-0.5657534246575342</v>
      </c>
      <c r="M194" s="136" t="s">
        <v>664</v>
      </c>
      <c r="N194" s="169">
        <v>43627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52</v>
      </c>
      <c r="B195" s="106">
        <v>42472</v>
      </c>
      <c r="C195" s="106"/>
      <c r="D195" s="107" t="s">
        <v>696</v>
      </c>
      <c r="E195" s="108" t="s">
        <v>624</v>
      </c>
      <c r="F195" s="109">
        <v>93</v>
      </c>
      <c r="G195" s="108"/>
      <c r="H195" s="108">
        <v>149</v>
      </c>
      <c r="I195" s="126">
        <v>140</v>
      </c>
      <c r="J195" s="141" t="s">
        <v>697</v>
      </c>
      <c r="K195" s="128">
        <f t="shared" si="65"/>
        <v>56</v>
      </c>
      <c r="L195" s="129">
        <f t="shared" si="66"/>
        <v>0.60215053763440862</v>
      </c>
      <c r="M195" s="130" t="s">
        <v>600</v>
      </c>
      <c r="N195" s="131">
        <v>42740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53</v>
      </c>
      <c r="B196" s="106">
        <v>42472</v>
      </c>
      <c r="C196" s="106"/>
      <c r="D196" s="107" t="s">
        <v>698</v>
      </c>
      <c r="E196" s="108" t="s">
        <v>624</v>
      </c>
      <c r="F196" s="109">
        <v>130</v>
      </c>
      <c r="G196" s="108"/>
      <c r="H196" s="108">
        <v>150</v>
      </c>
      <c r="I196" s="126" t="s">
        <v>699</v>
      </c>
      <c r="J196" s="127" t="s">
        <v>683</v>
      </c>
      <c r="K196" s="128">
        <f t="shared" si="65"/>
        <v>20</v>
      </c>
      <c r="L196" s="129">
        <f t="shared" si="66"/>
        <v>0.15384615384615385</v>
      </c>
      <c r="M196" s="130" t="s">
        <v>600</v>
      </c>
      <c r="N196" s="131">
        <v>42564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54</v>
      </c>
      <c r="B197" s="106">
        <v>42473</v>
      </c>
      <c r="C197" s="106"/>
      <c r="D197" s="107" t="s">
        <v>354</v>
      </c>
      <c r="E197" s="108" t="s">
        <v>624</v>
      </c>
      <c r="F197" s="109">
        <v>196</v>
      </c>
      <c r="G197" s="108"/>
      <c r="H197" s="108">
        <v>299</v>
      </c>
      <c r="I197" s="126">
        <v>299</v>
      </c>
      <c r="J197" s="127" t="s">
        <v>683</v>
      </c>
      <c r="K197" s="128">
        <v>103</v>
      </c>
      <c r="L197" s="129">
        <v>0.52551020408163296</v>
      </c>
      <c r="M197" s="130" t="s">
        <v>600</v>
      </c>
      <c r="N197" s="131">
        <v>42620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55</v>
      </c>
      <c r="B198" s="106">
        <v>42473</v>
      </c>
      <c r="C198" s="106"/>
      <c r="D198" s="107" t="s">
        <v>757</v>
      </c>
      <c r="E198" s="108" t="s">
        <v>624</v>
      </c>
      <c r="F198" s="109">
        <v>88</v>
      </c>
      <c r="G198" s="108"/>
      <c r="H198" s="108">
        <v>103</v>
      </c>
      <c r="I198" s="126">
        <v>103</v>
      </c>
      <c r="J198" s="127" t="s">
        <v>683</v>
      </c>
      <c r="K198" s="128">
        <v>15</v>
      </c>
      <c r="L198" s="129">
        <v>0.170454545454545</v>
      </c>
      <c r="M198" s="130" t="s">
        <v>600</v>
      </c>
      <c r="N198" s="131">
        <v>42530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56</v>
      </c>
      <c r="B199" s="106">
        <v>42492</v>
      </c>
      <c r="C199" s="106"/>
      <c r="D199" s="107" t="s">
        <v>700</v>
      </c>
      <c r="E199" s="108" t="s">
        <v>624</v>
      </c>
      <c r="F199" s="109">
        <v>127.5</v>
      </c>
      <c r="G199" s="108"/>
      <c r="H199" s="108">
        <v>148</v>
      </c>
      <c r="I199" s="126" t="s">
        <v>701</v>
      </c>
      <c r="J199" s="127" t="s">
        <v>683</v>
      </c>
      <c r="K199" s="128">
        <f>H199-F199</f>
        <v>20.5</v>
      </c>
      <c r="L199" s="129">
        <f>K199/F199</f>
        <v>0.16078431372549021</v>
      </c>
      <c r="M199" s="130" t="s">
        <v>600</v>
      </c>
      <c r="N199" s="131">
        <v>42564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57</v>
      </c>
      <c r="B200" s="106">
        <v>42493</v>
      </c>
      <c r="C200" s="106"/>
      <c r="D200" s="107" t="s">
        <v>702</v>
      </c>
      <c r="E200" s="108" t="s">
        <v>624</v>
      </c>
      <c r="F200" s="109">
        <v>675</v>
      </c>
      <c r="G200" s="108"/>
      <c r="H200" s="108">
        <v>815</v>
      </c>
      <c r="I200" s="126" t="s">
        <v>703</v>
      </c>
      <c r="J200" s="127" t="s">
        <v>683</v>
      </c>
      <c r="K200" s="128">
        <f>H200-F200</f>
        <v>140</v>
      </c>
      <c r="L200" s="129">
        <f>K200/F200</f>
        <v>0.2074074074074074</v>
      </c>
      <c r="M200" s="130" t="s">
        <v>600</v>
      </c>
      <c r="N200" s="131">
        <v>43154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58</v>
      </c>
      <c r="B201" s="110">
        <v>42522</v>
      </c>
      <c r="C201" s="110"/>
      <c r="D201" s="111" t="s">
        <v>758</v>
      </c>
      <c r="E201" s="112" t="s">
        <v>624</v>
      </c>
      <c r="F201" s="113">
        <v>500</v>
      </c>
      <c r="G201" s="113"/>
      <c r="H201" s="114">
        <v>232.5</v>
      </c>
      <c r="I201" s="132" t="s">
        <v>759</v>
      </c>
      <c r="J201" s="133" t="s">
        <v>760</v>
      </c>
      <c r="K201" s="134">
        <f>H201-F201</f>
        <v>-267.5</v>
      </c>
      <c r="L201" s="135">
        <f>K201/F201</f>
        <v>-0.53500000000000003</v>
      </c>
      <c r="M201" s="136" t="s">
        <v>664</v>
      </c>
      <c r="N201" s="137">
        <v>43735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59</v>
      </c>
      <c r="B202" s="106">
        <v>42527</v>
      </c>
      <c r="C202" s="106"/>
      <c r="D202" s="107" t="s">
        <v>704</v>
      </c>
      <c r="E202" s="108" t="s">
        <v>624</v>
      </c>
      <c r="F202" s="109">
        <v>110</v>
      </c>
      <c r="G202" s="108"/>
      <c r="H202" s="108">
        <v>126.5</v>
      </c>
      <c r="I202" s="126">
        <v>125</v>
      </c>
      <c r="J202" s="127" t="s">
        <v>633</v>
      </c>
      <c r="K202" s="128">
        <f>H202-F202</f>
        <v>16.5</v>
      </c>
      <c r="L202" s="129">
        <f>K202/F202</f>
        <v>0.15</v>
      </c>
      <c r="M202" s="130" t="s">
        <v>600</v>
      </c>
      <c r="N202" s="131">
        <v>42552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60</v>
      </c>
      <c r="B203" s="106">
        <v>42538</v>
      </c>
      <c r="C203" s="106"/>
      <c r="D203" s="107" t="s">
        <v>705</v>
      </c>
      <c r="E203" s="108" t="s">
        <v>624</v>
      </c>
      <c r="F203" s="109">
        <v>44</v>
      </c>
      <c r="G203" s="108"/>
      <c r="H203" s="108">
        <v>69.5</v>
      </c>
      <c r="I203" s="126">
        <v>69.5</v>
      </c>
      <c r="J203" s="127" t="s">
        <v>706</v>
      </c>
      <c r="K203" s="128">
        <f>H203-F203</f>
        <v>25.5</v>
      </c>
      <c r="L203" s="129">
        <f>K203/F203</f>
        <v>0.57954545454545459</v>
      </c>
      <c r="M203" s="130" t="s">
        <v>600</v>
      </c>
      <c r="N203" s="131">
        <v>42977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61</v>
      </c>
      <c r="B204" s="106">
        <v>42549</v>
      </c>
      <c r="C204" s="106"/>
      <c r="D204" s="148" t="s">
        <v>761</v>
      </c>
      <c r="E204" s="108" t="s">
        <v>624</v>
      </c>
      <c r="F204" s="109">
        <v>262.5</v>
      </c>
      <c r="G204" s="108"/>
      <c r="H204" s="108">
        <v>340</v>
      </c>
      <c r="I204" s="126">
        <v>333</v>
      </c>
      <c r="J204" s="127" t="s">
        <v>762</v>
      </c>
      <c r="K204" s="128">
        <v>77.5</v>
      </c>
      <c r="L204" s="129">
        <v>0.29523809523809502</v>
      </c>
      <c r="M204" s="130" t="s">
        <v>600</v>
      </c>
      <c r="N204" s="131">
        <v>43017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62</v>
      </c>
      <c r="B205" s="106">
        <v>42549</v>
      </c>
      <c r="C205" s="106"/>
      <c r="D205" s="148" t="s">
        <v>763</v>
      </c>
      <c r="E205" s="108" t="s">
        <v>624</v>
      </c>
      <c r="F205" s="109">
        <v>840</v>
      </c>
      <c r="G205" s="108"/>
      <c r="H205" s="108">
        <v>1230</v>
      </c>
      <c r="I205" s="126">
        <v>1230</v>
      </c>
      <c r="J205" s="127" t="s">
        <v>683</v>
      </c>
      <c r="K205" s="128">
        <v>390</v>
      </c>
      <c r="L205" s="129">
        <v>0.46428571428571402</v>
      </c>
      <c r="M205" s="130" t="s">
        <v>600</v>
      </c>
      <c r="N205" s="131">
        <v>42649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65">
        <v>63</v>
      </c>
      <c r="B206" s="143">
        <v>42556</v>
      </c>
      <c r="C206" s="143"/>
      <c r="D206" s="144" t="s">
        <v>707</v>
      </c>
      <c r="E206" s="145" t="s">
        <v>624</v>
      </c>
      <c r="F206" s="146">
        <v>395</v>
      </c>
      <c r="G206" s="147"/>
      <c r="H206" s="147">
        <f>(468.5+342.5)/2</f>
        <v>405.5</v>
      </c>
      <c r="I206" s="147">
        <v>510</v>
      </c>
      <c r="J206" s="170" t="s">
        <v>708</v>
      </c>
      <c r="K206" s="171">
        <f t="shared" ref="K206:K212" si="67">H206-F206</f>
        <v>10.5</v>
      </c>
      <c r="L206" s="172">
        <f t="shared" ref="L206:L212" si="68">K206/F206</f>
        <v>2.6582278481012658E-2</v>
      </c>
      <c r="M206" s="173" t="s">
        <v>709</v>
      </c>
      <c r="N206" s="174">
        <v>43606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64</v>
      </c>
      <c r="B207" s="110">
        <v>42584</v>
      </c>
      <c r="C207" s="110"/>
      <c r="D207" s="111" t="s">
        <v>710</v>
      </c>
      <c r="E207" s="112" t="s">
        <v>601</v>
      </c>
      <c r="F207" s="113">
        <f>169.5-12.8</f>
        <v>156.69999999999999</v>
      </c>
      <c r="G207" s="113"/>
      <c r="H207" s="114">
        <v>77</v>
      </c>
      <c r="I207" s="132" t="s">
        <v>711</v>
      </c>
      <c r="J207" s="386" t="s">
        <v>3402</v>
      </c>
      <c r="K207" s="134">
        <f t="shared" si="67"/>
        <v>-79.699999999999989</v>
      </c>
      <c r="L207" s="135">
        <f t="shared" si="68"/>
        <v>-0.50861518825781749</v>
      </c>
      <c r="M207" s="136" t="s">
        <v>664</v>
      </c>
      <c r="N207" s="137">
        <v>43522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65</v>
      </c>
      <c r="B208" s="110">
        <v>42586</v>
      </c>
      <c r="C208" s="110"/>
      <c r="D208" s="111" t="s">
        <v>712</v>
      </c>
      <c r="E208" s="112" t="s">
        <v>624</v>
      </c>
      <c r="F208" s="113">
        <v>400</v>
      </c>
      <c r="G208" s="113"/>
      <c r="H208" s="114">
        <v>305</v>
      </c>
      <c r="I208" s="132">
        <v>475</v>
      </c>
      <c r="J208" s="133" t="s">
        <v>713</v>
      </c>
      <c r="K208" s="134">
        <f t="shared" si="67"/>
        <v>-95</v>
      </c>
      <c r="L208" s="135">
        <f t="shared" si="68"/>
        <v>-0.23749999999999999</v>
      </c>
      <c r="M208" s="136" t="s">
        <v>664</v>
      </c>
      <c r="N208" s="137">
        <v>43606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66</v>
      </c>
      <c r="B209" s="106">
        <v>42593</v>
      </c>
      <c r="C209" s="106"/>
      <c r="D209" s="107" t="s">
        <v>714</v>
      </c>
      <c r="E209" s="108" t="s">
        <v>624</v>
      </c>
      <c r="F209" s="109">
        <v>86.5</v>
      </c>
      <c r="G209" s="108"/>
      <c r="H209" s="108">
        <v>130</v>
      </c>
      <c r="I209" s="126">
        <v>130</v>
      </c>
      <c r="J209" s="141" t="s">
        <v>715</v>
      </c>
      <c r="K209" s="128">
        <f t="shared" si="67"/>
        <v>43.5</v>
      </c>
      <c r="L209" s="129">
        <f t="shared" si="68"/>
        <v>0.50289017341040465</v>
      </c>
      <c r="M209" s="130" t="s">
        <v>600</v>
      </c>
      <c r="N209" s="131">
        <v>43091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67</v>
      </c>
      <c r="B210" s="110">
        <v>42600</v>
      </c>
      <c r="C210" s="110"/>
      <c r="D210" s="111" t="s">
        <v>381</v>
      </c>
      <c r="E210" s="112" t="s">
        <v>624</v>
      </c>
      <c r="F210" s="113">
        <v>133.5</v>
      </c>
      <c r="G210" s="113"/>
      <c r="H210" s="114">
        <v>126.5</v>
      </c>
      <c r="I210" s="132">
        <v>178</v>
      </c>
      <c r="J210" s="133" t="s">
        <v>716</v>
      </c>
      <c r="K210" s="134">
        <f t="shared" si="67"/>
        <v>-7</v>
      </c>
      <c r="L210" s="135">
        <f t="shared" si="68"/>
        <v>-5.2434456928838954E-2</v>
      </c>
      <c r="M210" s="136" t="s">
        <v>664</v>
      </c>
      <c r="N210" s="137">
        <v>42615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68</v>
      </c>
      <c r="B211" s="106">
        <v>42613</v>
      </c>
      <c r="C211" s="106"/>
      <c r="D211" s="107" t="s">
        <v>717</v>
      </c>
      <c r="E211" s="108" t="s">
        <v>624</v>
      </c>
      <c r="F211" s="109">
        <v>560</v>
      </c>
      <c r="G211" s="108"/>
      <c r="H211" s="108">
        <v>725</v>
      </c>
      <c r="I211" s="126">
        <v>725</v>
      </c>
      <c r="J211" s="127" t="s">
        <v>626</v>
      </c>
      <c r="K211" s="128">
        <f t="shared" si="67"/>
        <v>165</v>
      </c>
      <c r="L211" s="129">
        <f t="shared" si="68"/>
        <v>0.29464285714285715</v>
      </c>
      <c r="M211" s="130" t="s">
        <v>600</v>
      </c>
      <c r="N211" s="131">
        <v>42456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69</v>
      </c>
      <c r="B212" s="106">
        <v>42614</v>
      </c>
      <c r="C212" s="106"/>
      <c r="D212" s="107" t="s">
        <v>718</v>
      </c>
      <c r="E212" s="108" t="s">
        <v>624</v>
      </c>
      <c r="F212" s="109">
        <v>160.5</v>
      </c>
      <c r="G212" s="108"/>
      <c r="H212" s="108">
        <v>210</v>
      </c>
      <c r="I212" s="126">
        <v>210</v>
      </c>
      <c r="J212" s="127" t="s">
        <v>626</v>
      </c>
      <c r="K212" s="128">
        <f t="shared" si="67"/>
        <v>49.5</v>
      </c>
      <c r="L212" s="129">
        <f t="shared" si="68"/>
        <v>0.30841121495327101</v>
      </c>
      <c r="M212" s="130" t="s">
        <v>600</v>
      </c>
      <c r="N212" s="131">
        <v>42871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70</v>
      </c>
      <c r="B213" s="106">
        <v>42646</v>
      </c>
      <c r="C213" s="106"/>
      <c r="D213" s="148" t="s">
        <v>405</v>
      </c>
      <c r="E213" s="108" t="s">
        <v>624</v>
      </c>
      <c r="F213" s="109">
        <v>430</v>
      </c>
      <c r="G213" s="108"/>
      <c r="H213" s="108">
        <v>596</v>
      </c>
      <c r="I213" s="126">
        <v>575</v>
      </c>
      <c r="J213" s="127" t="s">
        <v>764</v>
      </c>
      <c r="K213" s="128">
        <v>166</v>
      </c>
      <c r="L213" s="129">
        <v>0.38604651162790699</v>
      </c>
      <c r="M213" s="130" t="s">
        <v>600</v>
      </c>
      <c r="N213" s="131">
        <v>42769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71</v>
      </c>
      <c r="B214" s="106">
        <v>42657</v>
      </c>
      <c r="C214" s="106"/>
      <c r="D214" s="107" t="s">
        <v>719</v>
      </c>
      <c r="E214" s="108" t="s">
        <v>624</v>
      </c>
      <c r="F214" s="109">
        <v>280</v>
      </c>
      <c r="G214" s="108"/>
      <c r="H214" s="108">
        <v>345</v>
      </c>
      <c r="I214" s="126">
        <v>345</v>
      </c>
      <c r="J214" s="127" t="s">
        <v>626</v>
      </c>
      <c r="K214" s="128">
        <f t="shared" ref="K214:K219" si="69">H214-F214</f>
        <v>65</v>
      </c>
      <c r="L214" s="129">
        <f>K214/F214</f>
        <v>0.23214285714285715</v>
      </c>
      <c r="M214" s="130" t="s">
        <v>600</v>
      </c>
      <c r="N214" s="131">
        <v>42814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72</v>
      </c>
      <c r="B215" s="106">
        <v>42657</v>
      </c>
      <c r="C215" s="106"/>
      <c r="D215" s="107" t="s">
        <v>720</v>
      </c>
      <c r="E215" s="108" t="s">
        <v>624</v>
      </c>
      <c r="F215" s="109">
        <v>245</v>
      </c>
      <c r="G215" s="108"/>
      <c r="H215" s="108">
        <v>325.5</v>
      </c>
      <c r="I215" s="126">
        <v>330</v>
      </c>
      <c r="J215" s="127" t="s">
        <v>721</v>
      </c>
      <c r="K215" s="128">
        <f t="shared" si="69"/>
        <v>80.5</v>
      </c>
      <c r="L215" s="129">
        <f>K215/F215</f>
        <v>0.32857142857142857</v>
      </c>
      <c r="M215" s="130" t="s">
        <v>600</v>
      </c>
      <c r="N215" s="131">
        <v>42769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73</v>
      </c>
      <c r="B216" s="106">
        <v>42660</v>
      </c>
      <c r="C216" s="106"/>
      <c r="D216" s="107" t="s">
        <v>349</v>
      </c>
      <c r="E216" s="108" t="s">
        <v>624</v>
      </c>
      <c r="F216" s="109">
        <v>125</v>
      </c>
      <c r="G216" s="108"/>
      <c r="H216" s="108">
        <v>160</v>
      </c>
      <c r="I216" s="126">
        <v>160</v>
      </c>
      <c r="J216" s="127" t="s">
        <v>683</v>
      </c>
      <c r="K216" s="128">
        <f t="shared" si="69"/>
        <v>35</v>
      </c>
      <c r="L216" s="129">
        <v>0.28000000000000003</v>
      </c>
      <c r="M216" s="130" t="s">
        <v>600</v>
      </c>
      <c r="N216" s="131">
        <v>42803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74</v>
      </c>
      <c r="B217" s="106">
        <v>42660</v>
      </c>
      <c r="C217" s="106"/>
      <c r="D217" s="107" t="s">
        <v>483</v>
      </c>
      <c r="E217" s="108" t="s">
        <v>624</v>
      </c>
      <c r="F217" s="109">
        <v>114</v>
      </c>
      <c r="G217" s="108"/>
      <c r="H217" s="108">
        <v>145</v>
      </c>
      <c r="I217" s="126">
        <v>145</v>
      </c>
      <c r="J217" s="127" t="s">
        <v>683</v>
      </c>
      <c r="K217" s="128">
        <f t="shared" si="69"/>
        <v>31</v>
      </c>
      <c r="L217" s="129">
        <f>K217/F217</f>
        <v>0.27192982456140352</v>
      </c>
      <c r="M217" s="130" t="s">
        <v>600</v>
      </c>
      <c r="N217" s="131">
        <v>42859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75</v>
      </c>
      <c r="B218" s="106">
        <v>42660</v>
      </c>
      <c r="C218" s="106"/>
      <c r="D218" s="107" t="s">
        <v>722</v>
      </c>
      <c r="E218" s="108" t="s">
        <v>624</v>
      </c>
      <c r="F218" s="109">
        <v>212</v>
      </c>
      <c r="G218" s="108"/>
      <c r="H218" s="108">
        <v>280</v>
      </c>
      <c r="I218" s="126">
        <v>276</v>
      </c>
      <c r="J218" s="127" t="s">
        <v>723</v>
      </c>
      <c r="K218" s="128">
        <f t="shared" si="69"/>
        <v>68</v>
      </c>
      <c r="L218" s="129">
        <f>K218/F218</f>
        <v>0.32075471698113206</v>
      </c>
      <c r="M218" s="130" t="s">
        <v>600</v>
      </c>
      <c r="N218" s="131">
        <v>42858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76</v>
      </c>
      <c r="B219" s="106">
        <v>42678</v>
      </c>
      <c r="C219" s="106"/>
      <c r="D219" s="107" t="s">
        <v>151</v>
      </c>
      <c r="E219" s="108" t="s">
        <v>624</v>
      </c>
      <c r="F219" s="109">
        <v>155</v>
      </c>
      <c r="G219" s="108"/>
      <c r="H219" s="108">
        <v>210</v>
      </c>
      <c r="I219" s="126">
        <v>210</v>
      </c>
      <c r="J219" s="127" t="s">
        <v>724</v>
      </c>
      <c r="K219" s="128">
        <f t="shared" si="69"/>
        <v>55</v>
      </c>
      <c r="L219" s="129">
        <f>K219/F219</f>
        <v>0.35483870967741937</v>
      </c>
      <c r="M219" s="130" t="s">
        <v>600</v>
      </c>
      <c r="N219" s="131">
        <v>42944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77</v>
      </c>
      <c r="B220" s="110">
        <v>42710</v>
      </c>
      <c r="C220" s="110"/>
      <c r="D220" s="111" t="s">
        <v>765</v>
      </c>
      <c r="E220" s="112" t="s">
        <v>624</v>
      </c>
      <c r="F220" s="113">
        <v>150.5</v>
      </c>
      <c r="G220" s="113"/>
      <c r="H220" s="114">
        <v>72.5</v>
      </c>
      <c r="I220" s="132">
        <v>174</v>
      </c>
      <c r="J220" s="133" t="s">
        <v>766</v>
      </c>
      <c r="K220" s="134">
        <v>-78</v>
      </c>
      <c r="L220" s="135">
        <v>-0.51827242524916906</v>
      </c>
      <c r="M220" s="136" t="s">
        <v>664</v>
      </c>
      <c r="N220" s="137">
        <v>43333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78</v>
      </c>
      <c r="B221" s="106">
        <v>42712</v>
      </c>
      <c r="C221" s="106"/>
      <c r="D221" s="107" t="s">
        <v>125</v>
      </c>
      <c r="E221" s="108" t="s">
        <v>624</v>
      </c>
      <c r="F221" s="109">
        <v>380</v>
      </c>
      <c r="G221" s="108"/>
      <c r="H221" s="108">
        <v>478</v>
      </c>
      <c r="I221" s="126">
        <v>468</v>
      </c>
      <c r="J221" s="127" t="s">
        <v>683</v>
      </c>
      <c r="K221" s="128">
        <f>H221-F221</f>
        <v>98</v>
      </c>
      <c r="L221" s="129">
        <f>K221/F221</f>
        <v>0.25789473684210529</v>
      </c>
      <c r="M221" s="130" t="s">
        <v>600</v>
      </c>
      <c r="N221" s="131">
        <v>43025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79</v>
      </c>
      <c r="B222" s="106">
        <v>42734</v>
      </c>
      <c r="C222" s="106"/>
      <c r="D222" s="107" t="s">
        <v>248</v>
      </c>
      <c r="E222" s="108" t="s">
        <v>624</v>
      </c>
      <c r="F222" s="109">
        <v>305</v>
      </c>
      <c r="G222" s="108"/>
      <c r="H222" s="108">
        <v>375</v>
      </c>
      <c r="I222" s="126">
        <v>375</v>
      </c>
      <c r="J222" s="127" t="s">
        <v>683</v>
      </c>
      <c r="K222" s="128">
        <f>H222-F222</f>
        <v>70</v>
      </c>
      <c r="L222" s="129">
        <f>K222/F222</f>
        <v>0.22950819672131148</v>
      </c>
      <c r="M222" s="130" t="s">
        <v>600</v>
      </c>
      <c r="N222" s="131">
        <v>42768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80</v>
      </c>
      <c r="B223" s="106">
        <v>42739</v>
      </c>
      <c r="C223" s="106"/>
      <c r="D223" s="107" t="s">
        <v>351</v>
      </c>
      <c r="E223" s="108" t="s">
        <v>624</v>
      </c>
      <c r="F223" s="109">
        <v>99.5</v>
      </c>
      <c r="G223" s="108"/>
      <c r="H223" s="108">
        <v>158</v>
      </c>
      <c r="I223" s="126">
        <v>158</v>
      </c>
      <c r="J223" s="127" t="s">
        <v>683</v>
      </c>
      <c r="K223" s="128">
        <f>H223-F223</f>
        <v>58.5</v>
      </c>
      <c r="L223" s="129">
        <f>K223/F223</f>
        <v>0.5879396984924623</v>
      </c>
      <c r="M223" s="130" t="s">
        <v>600</v>
      </c>
      <c r="N223" s="131">
        <v>42898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81</v>
      </c>
      <c r="B224" s="106">
        <v>42739</v>
      </c>
      <c r="C224" s="106"/>
      <c r="D224" s="107" t="s">
        <v>351</v>
      </c>
      <c r="E224" s="108" t="s">
        <v>624</v>
      </c>
      <c r="F224" s="109">
        <v>99.5</v>
      </c>
      <c r="G224" s="108"/>
      <c r="H224" s="108">
        <v>158</v>
      </c>
      <c r="I224" s="126">
        <v>158</v>
      </c>
      <c r="J224" s="127" t="s">
        <v>683</v>
      </c>
      <c r="K224" s="128">
        <v>58.5</v>
      </c>
      <c r="L224" s="129">
        <v>0.58793969849246197</v>
      </c>
      <c r="M224" s="130" t="s">
        <v>600</v>
      </c>
      <c r="N224" s="131">
        <v>42898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82</v>
      </c>
      <c r="B225" s="106">
        <v>42786</v>
      </c>
      <c r="C225" s="106"/>
      <c r="D225" s="107" t="s">
        <v>169</v>
      </c>
      <c r="E225" s="108" t="s">
        <v>624</v>
      </c>
      <c r="F225" s="109">
        <v>140.5</v>
      </c>
      <c r="G225" s="108"/>
      <c r="H225" s="108">
        <v>220</v>
      </c>
      <c r="I225" s="126">
        <v>220</v>
      </c>
      <c r="J225" s="127" t="s">
        <v>683</v>
      </c>
      <c r="K225" s="128">
        <f>H225-F225</f>
        <v>79.5</v>
      </c>
      <c r="L225" s="129">
        <f>K225/F225</f>
        <v>0.5658362989323843</v>
      </c>
      <c r="M225" s="130" t="s">
        <v>600</v>
      </c>
      <c r="N225" s="131">
        <v>42864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83</v>
      </c>
      <c r="B226" s="106">
        <v>42786</v>
      </c>
      <c r="C226" s="106"/>
      <c r="D226" s="107" t="s">
        <v>767</v>
      </c>
      <c r="E226" s="108" t="s">
        <v>624</v>
      </c>
      <c r="F226" s="109">
        <v>202.5</v>
      </c>
      <c r="G226" s="108"/>
      <c r="H226" s="108">
        <v>234</v>
      </c>
      <c r="I226" s="126">
        <v>234</v>
      </c>
      <c r="J226" s="127" t="s">
        <v>683</v>
      </c>
      <c r="K226" s="128">
        <v>31.5</v>
      </c>
      <c r="L226" s="129">
        <v>0.155555555555556</v>
      </c>
      <c r="M226" s="130" t="s">
        <v>600</v>
      </c>
      <c r="N226" s="131">
        <v>42836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84</v>
      </c>
      <c r="B227" s="106">
        <v>42818</v>
      </c>
      <c r="C227" s="106"/>
      <c r="D227" s="107" t="s">
        <v>557</v>
      </c>
      <c r="E227" s="108" t="s">
        <v>624</v>
      </c>
      <c r="F227" s="109">
        <v>300.5</v>
      </c>
      <c r="G227" s="108"/>
      <c r="H227" s="108">
        <v>417.5</v>
      </c>
      <c r="I227" s="126">
        <v>420</v>
      </c>
      <c r="J227" s="127" t="s">
        <v>725</v>
      </c>
      <c r="K227" s="128">
        <f>H227-F227</f>
        <v>117</v>
      </c>
      <c r="L227" s="129">
        <f>K227/F227</f>
        <v>0.38935108153078202</v>
      </c>
      <c r="M227" s="130" t="s">
        <v>600</v>
      </c>
      <c r="N227" s="131">
        <v>43070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85</v>
      </c>
      <c r="B228" s="106">
        <v>42818</v>
      </c>
      <c r="C228" s="106"/>
      <c r="D228" s="107" t="s">
        <v>763</v>
      </c>
      <c r="E228" s="108" t="s">
        <v>624</v>
      </c>
      <c r="F228" s="109">
        <v>850</v>
      </c>
      <c r="G228" s="108"/>
      <c r="H228" s="108">
        <v>1042.5</v>
      </c>
      <c r="I228" s="126">
        <v>1023</v>
      </c>
      <c r="J228" s="127" t="s">
        <v>768</v>
      </c>
      <c r="K228" s="128">
        <v>192.5</v>
      </c>
      <c r="L228" s="129">
        <v>0.22647058823529401</v>
      </c>
      <c r="M228" s="130" t="s">
        <v>600</v>
      </c>
      <c r="N228" s="131">
        <v>42830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86</v>
      </c>
      <c r="B229" s="106">
        <v>42830</v>
      </c>
      <c r="C229" s="106"/>
      <c r="D229" s="107" t="s">
        <v>501</v>
      </c>
      <c r="E229" s="108" t="s">
        <v>624</v>
      </c>
      <c r="F229" s="109">
        <v>785</v>
      </c>
      <c r="G229" s="108"/>
      <c r="H229" s="108">
        <v>930</v>
      </c>
      <c r="I229" s="126">
        <v>920</v>
      </c>
      <c r="J229" s="127" t="s">
        <v>726</v>
      </c>
      <c r="K229" s="128">
        <f>H229-F229</f>
        <v>145</v>
      </c>
      <c r="L229" s="129">
        <f>K229/F229</f>
        <v>0.18471337579617833</v>
      </c>
      <c r="M229" s="130" t="s">
        <v>600</v>
      </c>
      <c r="N229" s="131">
        <v>42976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87</v>
      </c>
      <c r="B230" s="110">
        <v>42831</v>
      </c>
      <c r="C230" s="110"/>
      <c r="D230" s="111" t="s">
        <v>769</v>
      </c>
      <c r="E230" s="112" t="s">
        <v>624</v>
      </c>
      <c r="F230" s="113">
        <v>40</v>
      </c>
      <c r="G230" s="113"/>
      <c r="H230" s="114">
        <v>13.1</v>
      </c>
      <c r="I230" s="132">
        <v>60</v>
      </c>
      <c r="J230" s="138" t="s">
        <v>770</v>
      </c>
      <c r="K230" s="134">
        <v>-26.9</v>
      </c>
      <c r="L230" s="135">
        <v>-0.67249999999999999</v>
      </c>
      <c r="M230" s="136" t="s">
        <v>664</v>
      </c>
      <c r="N230" s="137">
        <v>43138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88</v>
      </c>
      <c r="B231" s="106">
        <v>42837</v>
      </c>
      <c r="C231" s="106"/>
      <c r="D231" s="107" t="s">
        <v>88</v>
      </c>
      <c r="E231" s="108" t="s">
        <v>624</v>
      </c>
      <c r="F231" s="109">
        <v>289.5</v>
      </c>
      <c r="G231" s="108"/>
      <c r="H231" s="108">
        <v>354</v>
      </c>
      <c r="I231" s="126">
        <v>360</v>
      </c>
      <c r="J231" s="127" t="s">
        <v>727</v>
      </c>
      <c r="K231" s="128">
        <f t="shared" ref="K231:K239" si="70">H231-F231</f>
        <v>64.5</v>
      </c>
      <c r="L231" s="129">
        <f t="shared" ref="L231:L239" si="71">K231/F231</f>
        <v>0.22279792746113988</v>
      </c>
      <c r="M231" s="130" t="s">
        <v>600</v>
      </c>
      <c r="N231" s="131">
        <v>43040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89</v>
      </c>
      <c r="B232" s="106">
        <v>42845</v>
      </c>
      <c r="C232" s="106"/>
      <c r="D232" s="107" t="s">
        <v>438</v>
      </c>
      <c r="E232" s="108" t="s">
        <v>624</v>
      </c>
      <c r="F232" s="109">
        <v>700</v>
      </c>
      <c r="G232" s="108"/>
      <c r="H232" s="108">
        <v>840</v>
      </c>
      <c r="I232" s="126">
        <v>840</v>
      </c>
      <c r="J232" s="127" t="s">
        <v>728</v>
      </c>
      <c r="K232" s="128">
        <f t="shared" si="70"/>
        <v>140</v>
      </c>
      <c r="L232" s="129">
        <f t="shared" si="71"/>
        <v>0.2</v>
      </c>
      <c r="M232" s="130" t="s">
        <v>600</v>
      </c>
      <c r="N232" s="131">
        <v>42893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90</v>
      </c>
      <c r="B233" s="106">
        <v>42887</v>
      </c>
      <c r="C233" s="106"/>
      <c r="D233" s="148" t="s">
        <v>363</v>
      </c>
      <c r="E233" s="108" t="s">
        <v>624</v>
      </c>
      <c r="F233" s="109">
        <v>130</v>
      </c>
      <c r="G233" s="108"/>
      <c r="H233" s="108">
        <v>144.25</v>
      </c>
      <c r="I233" s="126">
        <v>170</v>
      </c>
      <c r="J233" s="127" t="s">
        <v>729</v>
      </c>
      <c r="K233" s="128">
        <f t="shared" si="70"/>
        <v>14.25</v>
      </c>
      <c r="L233" s="129">
        <f t="shared" si="71"/>
        <v>0.10961538461538461</v>
      </c>
      <c r="M233" s="130" t="s">
        <v>600</v>
      </c>
      <c r="N233" s="131">
        <v>43675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91</v>
      </c>
      <c r="B234" s="106">
        <v>42901</v>
      </c>
      <c r="C234" s="106"/>
      <c r="D234" s="148" t="s">
        <v>730</v>
      </c>
      <c r="E234" s="108" t="s">
        <v>624</v>
      </c>
      <c r="F234" s="109">
        <v>214.5</v>
      </c>
      <c r="G234" s="108"/>
      <c r="H234" s="108">
        <v>262</v>
      </c>
      <c r="I234" s="126">
        <v>262</v>
      </c>
      <c r="J234" s="127" t="s">
        <v>731</v>
      </c>
      <c r="K234" s="128">
        <f t="shared" si="70"/>
        <v>47.5</v>
      </c>
      <c r="L234" s="129">
        <f t="shared" si="71"/>
        <v>0.22144522144522144</v>
      </c>
      <c r="M234" s="130" t="s">
        <v>600</v>
      </c>
      <c r="N234" s="131">
        <v>42977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5">
        <v>92</v>
      </c>
      <c r="B235" s="154">
        <v>42933</v>
      </c>
      <c r="C235" s="154"/>
      <c r="D235" s="155" t="s">
        <v>732</v>
      </c>
      <c r="E235" s="156" t="s">
        <v>624</v>
      </c>
      <c r="F235" s="157">
        <v>370</v>
      </c>
      <c r="G235" s="156"/>
      <c r="H235" s="156">
        <v>447.5</v>
      </c>
      <c r="I235" s="178">
        <v>450</v>
      </c>
      <c r="J235" s="231" t="s">
        <v>683</v>
      </c>
      <c r="K235" s="128">
        <f t="shared" si="70"/>
        <v>77.5</v>
      </c>
      <c r="L235" s="180">
        <f t="shared" si="71"/>
        <v>0.20945945945945946</v>
      </c>
      <c r="M235" s="181" t="s">
        <v>600</v>
      </c>
      <c r="N235" s="182">
        <v>43035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5">
        <v>93</v>
      </c>
      <c r="B236" s="154">
        <v>42943</v>
      </c>
      <c r="C236" s="154"/>
      <c r="D236" s="155" t="s">
        <v>167</v>
      </c>
      <c r="E236" s="156" t="s">
        <v>624</v>
      </c>
      <c r="F236" s="157">
        <v>657.5</v>
      </c>
      <c r="G236" s="156"/>
      <c r="H236" s="156">
        <v>825</v>
      </c>
      <c r="I236" s="178">
        <v>820</v>
      </c>
      <c r="J236" s="231" t="s">
        <v>683</v>
      </c>
      <c r="K236" s="128">
        <f t="shared" si="70"/>
        <v>167.5</v>
      </c>
      <c r="L236" s="180">
        <f t="shared" si="71"/>
        <v>0.25475285171102663</v>
      </c>
      <c r="M236" s="181" t="s">
        <v>600</v>
      </c>
      <c r="N236" s="182">
        <v>43090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94</v>
      </c>
      <c r="B237" s="106">
        <v>42964</v>
      </c>
      <c r="C237" s="106"/>
      <c r="D237" s="107" t="s">
        <v>368</v>
      </c>
      <c r="E237" s="108" t="s">
        <v>624</v>
      </c>
      <c r="F237" s="109">
        <v>605</v>
      </c>
      <c r="G237" s="108"/>
      <c r="H237" s="108">
        <v>750</v>
      </c>
      <c r="I237" s="126">
        <v>750</v>
      </c>
      <c r="J237" s="127" t="s">
        <v>726</v>
      </c>
      <c r="K237" s="128">
        <f t="shared" si="70"/>
        <v>145</v>
      </c>
      <c r="L237" s="129">
        <f t="shared" si="71"/>
        <v>0.23966942148760331</v>
      </c>
      <c r="M237" s="130" t="s">
        <v>600</v>
      </c>
      <c r="N237" s="131">
        <v>43027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66">
        <v>95</v>
      </c>
      <c r="B238" s="149">
        <v>42979</v>
      </c>
      <c r="C238" s="149"/>
      <c r="D238" s="150" t="s">
        <v>509</v>
      </c>
      <c r="E238" s="151" t="s">
        <v>624</v>
      </c>
      <c r="F238" s="152">
        <v>255</v>
      </c>
      <c r="G238" s="153"/>
      <c r="H238" s="153">
        <v>217.25</v>
      </c>
      <c r="I238" s="153">
        <v>320</v>
      </c>
      <c r="J238" s="175" t="s">
        <v>733</v>
      </c>
      <c r="K238" s="134">
        <f t="shared" si="70"/>
        <v>-37.75</v>
      </c>
      <c r="L238" s="176">
        <f t="shared" si="71"/>
        <v>-0.14803921568627451</v>
      </c>
      <c r="M238" s="136" t="s">
        <v>664</v>
      </c>
      <c r="N238" s="177">
        <v>43661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96</v>
      </c>
      <c r="B239" s="106">
        <v>42997</v>
      </c>
      <c r="C239" s="106"/>
      <c r="D239" s="107" t="s">
        <v>734</v>
      </c>
      <c r="E239" s="108" t="s">
        <v>624</v>
      </c>
      <c r="F239" s="109">
        <v>215</v>
      </c>
      <c r="G239" s="108"/>
      <c r="H239" s="108">
        <v>258</v>
      </c>
      <c r="I239" s="126">
        <v>258</v>
      </c>
      <c r="J239" s="127" t="s">
        <v>683</v>
      </c>
      <c r="K239" s="128">
        <f t="shared" si="70"/>
        <v>43</v>
      </c>
      <c r="L239" s="129">
        <f t="shared" si="71"/>
        <v>0.2</v>
      </c>
      <c r="M239" s="130" t="s">
        <v>600</v>
      </c>
      <c r="N239" s="131">
        <v>43040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97</v>
      </c>
      <c r="B240" s="106">
        <v>42997</v>
      </c>
      <c r="C240" s="106"/>
      <c r="D240" s="107" t="s">
        <v>734</v>
      </c>
      <c r="E240" s="108" t="s">
        <v>624</v>
      </c>
      <c r="F240" s="109">
        <v>215</v>
      </c>
      <c r="G240" s="108"/>
      <c r="H240" s="108">
        <v>258</v>
      </c>
      <c r="I240" s="126">
        <v>258</v>
      </c>
      <c r="J240" s="231" t="s">
        <v>683</v>
      </c>
      <c r="K240" s="128">
        <v>43</v>
      </c>
      <c r="L240" s="129">
        <v>0.2</v>
      </c>
      <c r="M240" s="130" t="s">
        <v>600</v>
      </c>
      <c r="N240" s="131">
        <v>43040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6">
        <v>98</v>
      </c>
      <c r="B241" s="207">
        <v>42998</v>
      </c>
      <c r="C241" s="207"/>
      <c r="D241" s="375" t="s">
        <v>2980</v>
      </c>
      <c r="E241" s="208" t="s">
        <v>624</v>
      </c>
      <c r="F241" s="209">
        <v>75</v>
      </c>
      <c r="G241" s="208"/>
      <c r="H241" s="208">
        <v>90</v>
      </c>
      <c r="I241" s="232">
        <v>90</v>
      </c>
      <c r="J241" s="127" t="s">
        <v>735</v>
      </c>
      <c r="K241" s="128">
        <f t="shared" ref="K241:K246" si="72">H241-F241</f>
        <v>15</v>
      </c>
      <c r="L241" s="129">
        <f t="shared" ref="L241:L246" si="73">K241/F241</f>
        <v>0.2</v>
      </c>
      <c r="M241" s="130" t="s">
        <v>600</v>
      </c>
      <c r="N241" s="131">
        <v>43019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99</v>
      </c>
      <c r="B242" s="154">
        <v>43011</v>
      </c>
      <c r="C242" s="154"/>
      <c r="D242" s="155" t="s">
        <v>736</v>
      </c>
      <c r="E242" s="156" t="s">
        <v>624</v>
      </c>
      <c r="F242" s="157">
        <v>315</v>
      </c>
      <c r="G242" s="156"/>
      <c r="H242" s="156">
        <v>392</v>
      </c>
      <c r="I242" s="178">
        <v>384</v>
      </c>
      <c r="J242" s="231" t="s">
        <v>737</v>
      </c>
      <c r="K242" s="128">
        <f t="shared" si="72"/>
        <v>77</v>
      </c>
      <c r="L242" s="180">
        <f t="shared" si="73"/>
        <v>0.24444444444444444</v>
      </c>
      <c r="M242" s="181" t="s">
        <v>600</v>
      </c>
      <c r="N242" s="182">
        <v>43017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5">
        <v>100</v>
      </c>
      <c r="B243" s="154">
        <v>43013</v>
      </c>
      <c r="C243" s="154"/>
      <c r="D243" s="155" t="s">
        <v>738</v>
      </c>
      <c r="E243" s="156" t="s">
        <v>624</v>
      </c>
      <c r="F243" s="157">
        <v>145</v>
      </c>
      <c r="G243" s="156"/>
      <c r="H243" s="156">
        <v>179</v>
      </c>
      <c r="I243" s="178">
        <v>180</v>
      </c>
      <c r="J243" s="231" t="s">
        <v>614</v>
      </c>
      <c r="K243" s="128">
        <f t="shared" si="72"/>
        <v>34</v>
      </c>
      <c r="L243" s="180">
        <f t="shared" si="73"/>
        <v>0.23448275862068965</v>
      </c>
      <c r="M243" s="181" t="s">
        <v>600</v>
      </c>
      <c r="N243" s="182">
        <v>43025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5">
        <v>101</v>
      </c>
      <c r="B244" s="154">
        <v>43014</v>
      </c>
      <c r="C244" s="154"/>
      <c r="D244" s="155" t="s">
        <v>339</v>
      </c>
      <c r="E244" s="156" t="s">
        <v>624</v>
      </c>
      <c r="F244" s="157">
        <v>256</v>
      </c>
      <c r="G244" s="156"/>
      <c r="H244" s="156">
        <v>323</v>
      </c>
      <c r="I244" s="178">
        <v>320</v>
      </c>
      <c r="J244" s="231" t="s">
        <v>683</v>
      </c>
      <c r="K244" s="128">
        <f t="shared" si="72"/>
        <v>67</v>
      </c>
      <c r="L244" s="180">
        <f t="shared" si="73"/>
        <v>0.26171875</v>
      </c>
      <c r="M244" s="181" t="s">
        <v>600</v>
      </c>
      <c r="N244" s="182">
        <v>43067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5">
        <v>102</v>
      </c>
      <c r="B245" s="154">
        <v>43017</v>
      </c>
      <c r="C245" s="154"/>
      <c r="D245" s="155" t="s">
        <v>360</v>
      </c>
      <c r="E245" s="156" t="s">
        <v>624</v>
      </c>
      <c r="F245" s="157">
        <v>137.5</v>
      </c>
      <c r="G245" s="156"/>
      <c r="H245" s="156">
        <v>184</v>
      </c>
      <c r="I245" s="178">
        <v>183</v>
      </c>
      <c r="J245" s="179" t="s">
        <v>739</v>
      </c>
      <c r="K245" s="128">
        <f t="shared" si="72"/>
        <v>46.5</v>
      </c>
      <c r="L245" s="180">
        <f t="shared" si="73"/>
        <v>0.33818181818181819</v>
      </c>
      <c r="M245" s="181" t="s">
        <v>600</v>
      </c>
      <c r="N245" s="182">
        <v>43108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5">
        <v>103</v>
      </c>
      <c r="B246" s="154">
        <v>43018</v>
      </c>
      <c r="C246" s="154"/>
      <c r="D246" s="155" t="s">
        <v>740</v>
      </c>
      <c r="E246" s="156" t="s">
        <v>624</v>
      </c>
      <c r="F246" s="157">
        <v>125.5</v>
      </c>
      <c r="G246" s="156"/>
      <c r="H246" s="156">
        <v>158</v>
      </c>
      <c r="I246" s="178">
        <v>155</v>
      </c>
      <c r="J246" s="179" t="s">
        <v>741</v>
      </c>
      <c r="K246" s="128">
        <f t="shared" si="72"/>
        <v>32.5</v>
      </c>
      <c r="L246" s="180">
        <f t="shared" si="73"/>
        <v>0.25896414342629481</v>
      </c>
      <c r="M246" s="181" t="s">
        <v>600</v>
      </c>
      <c r="N246" s="182">
        <v>43067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5">
        <v>104</v>
      </c>
      <c r="B247" s="154">
        <v>43018</v>
      </c>
      <c r="C247" s="154"/>
      <c r="D247" s="155" t="s">
        <v>771</v>
      </c>
      <c r="E247" s="156" t="s">
        <v>624</v>
      </c>
      <c r="F247" s="157">
        <v>895</v>
      </c>
      <c r="G247" s="156"/>
      <c r="H247" s="156">
        <v>1122.5</v>
      </c>
      <c r="I247" s="178">
        <v>1078</v>
      </c>
      <c r="J247" s="179" t="s">
        <v>772</v>
      </c>
      <c r="K247" s="128">
        <v>227.5</v>
      </c>
      <c r="L247" s="180">
        <v>0.25418994413407803</v>
      </c>
      <c r="M247" s="181" t="s">
        <v>600</v>
      </c>
      <c r="N247" s="182">
        <v>43117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5">
        <v>105</v>
      </c>
      <c r="B248" s="154">
        <v>43020</v>
      </c>
      <c r="C248" s="154"/>
      <c r="D248" s="155" t="s">
        <v>347</v>
      </c>
      <c r="E248" s="156" t="s">
        <v>624</v>
      </c>
      <c r="F248" s="157">
        <v>525</v>
      </c>
      <c r="G248" s="156"/>
      <c r="H248" s="156">
        <v>629</v>
      </c>
      <c r="I248" s="178">
        <v>629</v>
      </c>
      <c r="J248" s="231" t="s">
        <v>683</v>
      </c>
      <c r="K248" s="128">
        <v>104</v>
      </c>
      <c r="L248" s="180">
        <v>0.19809523809523799</v>
      </c>
      <c r="M248" s="181" t="s">
        <v>600</v>
      </c>
      <c r="N248" s="182">
        <v>43119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5">
        <v>106</v>
      </c>
      <c r="B249" s="154">
        <v>43046</v>
      </c>
      <c r="C249" s="154"/>
      <c r="D249" s="155" t="s">
        <v>393</v>
      </c>
      <c r="E249" s="156" t="s">
        <v>624</v>
      </c>
      <c r="F249" s="157">
        <v>740</v>
      </c>
      <c r="G249" s="156"/>
      <c r="H249" s="156">
        <v>892.5</v>
      </c>
      <c r="I249" s="178">
        <v>900</v>
      </c>
      <c r="J249" s="179" t="s">
        <v>742</v>
      </c>
      <c r="K249" s="128">
        <f>H249-F249</f>
        <v>152.5</v>
      </c>
      <c r="L249" s="180">
        <f>K249/F249</f>
        <v>0.20608108108108109</v>
      </c>
      <c r="M249" s="181" t="s">
        <v>600</v>
      </c>
      <c r="N249" s="182">
        <v>43052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3">
        <v>107</v>
      </c>
      <c r="B250" s="106">
        <v>43073</v>
      </c>
      <c r="C250" s="106"/>
      <c r="D250" s="107" t="s">
        <v>743</v>
      </c>
      <c r="E250" s="108" t="s">
        <v>624</v>
      </c>
      <c r="F250" s="109">
        <v>118.5</v>
      </c>
      <c r="G250" s="108"/>
      <c r="H250" s="108">
        <v>143.5</v>
      </c>
      <c r="I250" s="126">
        <v>145</v>
      </c>
      <c r="J250" s="141" t="s">
        <v>744</v>
      </c>
      <c r="K250" s="128">
        <f>H250-F250</f>
        <v>25</v>
      </c>
      <c r="L250" s="129">
        <f>K250/F250</f>
        <v>0.2109704641350211</v>
      </c>
      <c r="M250" s="130" t="s">
        <v>600</v>
      </c>
      <c r="N250" s="131">
        <v>43097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108</v>
      </c>
      <c r="B251" s="110">
        <v>43090</v>
      </c>
      <c r="C251" s="110"/>
      <c r="D251" s="158" t="s">
        <v>443</v>
      </c>
      <c r="E251" s="112" t="s">
        <v>624</v>
      </c>
      <c r="F251" s="113">
        <v>715</v>
      </c>
      <c r="G251" s="113"/>
      <c r="H251" s="114">
        <v>500</v>
      </c>
      <c r="I251" s="132">
        <v>872</v>
      </c>
      <c r="J251" s="138" t="s">
        <v>745</v>
      </c>
      <c r="K251" s="134">
        <f>H251-F251</f>
        <v>-215</v>
      </c>
      <c r="L251" s="135">
        <f>K251/F251</f>
        <v>-0.30069930069930068</v>
      </c>
      <c r="M251" s="136" t="s">
        <v>664</v>
      </c>
      <c r="N251" s="137">
        <v>43670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109</v>
      </c>
      <c r="B252" s="106">
        <v>43098</v>
      </c>
      <c r="C252" s="106"/>
      <c r="D252" s="107" t="s">
        <v>736</v>
      </c>
      <c r="E252" s="108" t="s">
        <v>624</v>
      </c>
      <c r="F252" s="109">
        <v>435</v>
      </c>
      <c r="G252" s="108"/>
      <c r="H252" s="108">
        <v>542.5</v>
      </c>
      <c r="I252" s="126">
        <v>539</v>
      </c>
      <c r="J252" s="141" t="s">
        <v>683</v>
      </c>
      <c r="K252" s="128">
        <v>107.5</v>
      </c>
      <c r="L252" s="129">
        <v>0.247126436781609</v>
      </c>
      <c r="M252" s="130" t="s">
        <v>600</v>
      </c>
      <c r="N252" s="131">
        <v>43206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3">
        <v>110</v>
      </c>
      <c r="B253" s="106">
        <v>43098</v>
      </c>
      <c r="C253" s="106"/>
      <c r="D253" s="107" t="s">
        <v>571</v>
      </c>
      <c r="E253" s="108" t="s">
        <v>624</v>
      </c>
      <c r="F253" s="109">
        <v>885</v>
      </c>
      <c r="G253" s="108"/>
      <c r="H253" s="108">
        <v>1090</v>
      </c>
      <c r="I253" s="126">
        <v>1084</v>
      </c>
      <c r="J253" s="141" t="s">
        <v>683</v>
      </c>
      <c r="K253" s="128">
        <v>205</v>
      </c>
      <c r="L253" s="129">
        <v>0.23163841807909599</v>
      </c>
      <c r="M253" s="130" t="s">
        <v>600</v>
      </c>
      <c r="N253" s="131">
        <v>43213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7">
        <v>111</v>
      </c>
      <c r="B254" s="348">
        <v>43192</v>
      </c>
      <c r="C254" s="348"/>
      <c r="D254" s="116" t="s">
        <v>753</v>
      </c>
      <c r="E254" s="351" t="s">
        <v>624</v>
      </c>
      <c r="F254" s="354">
        <v>478.5</v>
      </c>
      <c r="G254" s="351"/>
      <c r="H254" s="351">
        <v>442</v>
      </c>
      <c r="I254" s="357">
        <v>613</v>
      </c>
      <c r="J254" s="386" t="s">
        <v>3404</v>
      </c>
      <c r="K254" s="134">
        <f>H254-F254</f>
        <v>-36.5</v>
      </c>
      <c r="L254" s="135">
        <f>K254/F254</f>
        <v>-7.6280041797283177E-2</v>
      </c>
      <c r="M254" s="136" t="s">
        <v>664</v>
      </c>
      <c r="N254" s="137">
        <v>43762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112</v>
      </c>
      <c r="B255" s="110">
        <v>43194</v>
      </c>
      <c r="C255" s="110"/>
      <c r="D255" s="374" t="s">
        <v>2979</v>
      </c>
      <c r="E255" s="112" t="s">
        <v>624</v>
      </c>
      <c r="F255" s="113">
        <f>141.5-7.3</f>
        <v>134.19999999999999</v>
      </c>
      <c r="G255" s="113"/>
      <c r="H255" s="114">
        <v>77</v>
      </c>
      <c r="I255" s="132">
        <v>180</v>
      </c>
      <c r="J255" s="386" t="s">
        <v>3403</v>
      </c>
      <c r="K255" s="134">
        <f>H255-F255</f>
        <v>-57.199999999999989</v>
      </c>
      <c r="L255" s="135">
        <f>K255/F255</f>
        <v>-0.42622950819672129</v>
      </c>
      <c r="M255" s="136" t="s">
        <v>664</v>
      </c>
      <c r="N255" s="137">
        <v>43522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4">
        <v>113</v>
      </c>
      <c r="B256" s="110">
        <v>43209</v>
      </c>
      <c r="C256" s="110"/>
      <c r="D256" s="111" t="s">
        <v>746</v>
      </c>
      <c r="E256" s="112" t="s">
        <v>624</v>
      </c>
      <c r="F256" s="113">
        <v>430</v>
      </c>
      <c r="G256" s="113"/>
      <c r="H256" s="114">
        <v>220</v>
      </c>
      <c r="I256" s="132">
        <v>537</v>
      </c>
      <c r="J256" s="138" t="s">
        <v>747</v>
      </c>
      <c r="K256" s="134">
        <f>H256-F256</f>
        <v>-210</v>
      </c>
      <c r="L256" s="135">
        <f>K256/F256</f>
        <v>-0.48837209302325579</v>
      </c>
      <c r="M256" s="136" t="s">
        <v>664</v>
      </c>
      <c r="N256" s="137">
        <v>43252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68">
        <v>114</v>
      </c>
      <c r="B257" s="159">
        <v>43220</v>
      </c>
      <c r="C257" s="159"/>
      <c r="D257" s="160" t="s">
        <v>394</v>
      </c>
      <c r="E257" s="161" t="s">
        <v>624</v>
      </c>
      <c r="F257" s="163">
        <v>153.5</v>
      </c>
      <c r="G257" s="163"/>
      <c r="H257" s="163">
        <v>196</v>
      </c>
      <c r="I257" s="163">
        <v>196</v>
      </c>
      <c r="J257" s="359" t="s">
        <v>3495</v>
      </c>
      <c r="K257" s="183">
        <f>H257-F257</f>
        <v>42.5</v>
      </c>
      <c r="L257" s="184">
        <f>K257/F257</f>
        <v>0.27687296416938112</v>
      </c>
      <c r="M257" s="162" t="s">
        <v>600</v>
      </c>
      <c r="N257" s="185">
        <v>43605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115</v>
      </c>
      <c r="B258" s="110">
        <v>43306</v>
      </c>
      <c r="C258" s="110"/>
      <c r="D258" s="111" t="s">
        <v>769</v>
      </c>
      <c r="E258" s="112" t="s">
        <v>624</v>
      </c>
      <c r="F258" s="113">
        <v>27.5</v>
      </c>
      <c r="G258" s="113"/>
      <c r="H258" s="114">
        <v>13.1</v>
      </c>
      <c r="I258" s="132">
        <v>60</v>
      </c>
      <c r="J258" s="138" t="s">
        <v>773</v>
      </c>
      <c r="K258" s="134">
        <v>-14.4</v>
      </c>
      <c r="L258" s="135">
        <v>-0.52363636363636401</v>
      </c>
      <c r="M258" s="136" t="s">
        <v>664</v>
      </c>
      <c r="N258" s="137">
        <v>43138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67">
        <v>116</v>
      </c>
      <c r="B259" s="348">
        <v>43318</v>
      </c>
      <c r="C259" s="348"/>
      <c r="D259" s="116" t="s">
        <v>748</v>
      </c>
      <c r="E259" s="351" t="s">
        <v>624</v>
      </c>
      <c r="F259" s="351">
        <v>148.5</v>
      </c>
      <c r="G259" s="351"/>
      <c r="H259" s="351">
        <v>102</v>
      </c>
      <c r="I259" s="357">
        <v>182</v>
      </c>
      <c r="J259" s="138" t="s">
        <v>3494</v>
      </c>
      <c r="K259" s="134">
        <f>H259-F259</f>
        <v>-46.5</v>
      </c>
      <c r="L259" s="135">
        <f>K259/F259</f>
        <v>-0.31313131313131315</v>
      </c>
      <c r="M259" s="136" t="s">
        <v>664</v>
      </c>
      <c r="N259" s="137">
        <v>43661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3">
        <v>117</v>
      </c>
      <c r="B260" s="106">
        <v>43335</v>
      </c>
      <c r="C260" s="106"/>
      <c r="D260" s="107" t="s">
        <v>774</v>
      </c>
      <c r="E260" s="108" t="s">
        <v>624</v>
      </c>
      <c r="F260" s="156">
        <v>285</v>
      </c>
      <c r="G260" s="108"/>
      <c r="H260" s="108">
        <v>355</v>
      </c>
      <c r="I260" s="126">
        <v>364</v>
      </c>
      <c r="J260" s="141" t="s">
        <v>775</v>
      </c>
      <c r="K260" s="128">
        <v>70</v>
      </c>
      <c r="L260" s="129">
        <v>0.24561403508771901</v>
      </c>
      <c r="M260" s="130" t="s">
        <v>600</v>
      </c>
      <c r="N260" s="131">
        <v>43455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118</v>
      </c>
      <c r="B261" s="106">
        <v>43341</v>
      </c>
      <c r="C261" s="106"/>
      <c r="D261" s="107" t="s">
        <v>384</v>
      </c>
      <c r="E261" s="108" t="s">
        <v>624</v>
      </c>
      <c r="F261" s="156">
        <v>525</v>
      </c>
      <c r="G261" s="108"/>
      <c r="H261" s="108">
        <v>585</v>
      </c>
      <c r="I261" s="126">
        <v>635</v>
      </c>
      <c r="J261" s="141" t="s">
        <v>749</v>
      </c>
      <c r="K261" s="128">
        <f t="shared" ref="K261:K273" si="74">H261-F261</f>
        <v>60</v>
      </c>
      <c r="L261" s="129">
        <f t="shared" ref="L261:L273" si="75">K261/F261</f>
        <v>0.11428571428571428</v>
      </c>
      <c r="M261" s="130" t="s">
        <v>600</v>
      </c>
      <c r="N261" s="131">
        <v>43662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3">
        <v>119</v>
      </c>
      <c r="B262" s="106">
        <v>43395</v>
      </c>
      <c r="C262" s="106"/>
      <c r="D262" s="107" t="s">
        <v>368</v>
      </c>
      <c r="E262" s="108" t="s">
        <v>624</v>
      </c>
      <c r="F262" s="156">
        <v>475</v>
      </c>
      <c r="G262" s="108"/>
      <c r="H262" s="108">
        <v>574</v>
      </c>
      <c r="I262" s="126">
        <v>570</v>
      </c>
      <c r="J262" s="141" t="s">
        <v>683</v>
      </c>
      <c r="K262" s="128">
        <f t="shared" si="74"/>
        <v>99</v>
      </c>
      <c r="L262" s="129">
        <f t="shared" si="75"/>
        <v>0.20842105263157895</v>
      </c>
      <c r="M262" s="130" t="s">
        <v>600</v>
      </c>
      <c r="N262" s="131">
        <v>43403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5">
        <v>120</v>
      </c>
      <c r="B263" s="154">
        <v>43397</v>
      </c>
      <c r="C263" s="154"/>
      <c r="D263" s="415" t="s">
        <v>391</v>
      </c>
      <c r="E263" s="156" t="s">
        <v>624</v>
      </c>
      <c r="F263" s="156">
        <v>707.5</v>
      </c>
      <c r="G263" s="156"/>
      <c r="H263" s="156">
        <v>872</v>
      </c>
      <c r="I263" s="178">
        <v>872</v>
      </c>
      <c r="J263" s="179" t="s">
        <v>683</v>
      </c>
      <c r="K263" s="128">
        <f t="shared" si="74"/>
        <v>164.5</v>
      </c>
      <c r="L263" s="180">
        <f t="shared" si="75"/>
        <v>0.23250883392226149</v>
      </c>
      <c r="M263" s="181" t="s">
        <v>600</v>
      </c>
      <c r="N263" s="182">
        <v>43482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5">
        <v>121</v>
      </c>
      <c r="B264" s="154">
        <v>43398</v>
      </c>
      <c r="C264" s="154"/>
      <c r="D264" s="415" t="s">
        <v>348</v>
      </c>
      <c r="E264" s="156" t="s">
        <v>624</v>
      </c>
      <c r="F264" s="156">
        <v>162</v>
      </c>
      <c r="G264" s="156"/>
      <c r="H264" s="156">
        <v>204</v>
      </c>
      <c r="I264" s="178">
        <v>209</v>
      </c>
      <c r="J264" s="179" t="s">
        <v>3493</v>
      </c>
      <c r="K264" s="128">
        <f t="shared" si="74"/>
        <v>42</v>
      </c>
      <c r="L264" s="180">
        <f t="shared" si="75"/>
        <v>0.25925925925925924</v>
      </c>
      <c r="M264" s="181" t="s">
        <v>600</v>
      </c>
      <c r="N264" s="182">
        <v>43539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6">
        <v>122</v>
      </c>
      <c r="B265" s="207">
        <v>43399</v>
      </c>
      <c r="C265" s="207"/>
      <c r="D265" s="155" t="s">
        <v>495</v>
      </c>
      <c r="E265" s="208" t="s">
        <v>624</v>
      </c>
      <c r="F265" s="208">
        <v>240</v>
      </c>
      <c r="G265" s="208"/>
      <c r="H265" s="208">
        <v>297</v>
      </c>
      <c r="I265" s="232">
        <v>297</v>
      </c>
      <c r="J265" s="179" t="s">
        <v>683</v>
      </c>
      <c r="K265" s="233">
        <f t="shared" si="74"/>
        <v>57</v>
      </c>
      <c r="L265" s="234">
        <f t="shared" si="75"/>
        <v>0.23749999999999999</v>
      </c>
      <c r="M265" s="235" t="s">
        <v>600</v>
      </c>
      <c r="N265" s="236">
        <v>43417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3">
        <v>123</v>
      </c>
      <c r="B266" s="106">
        <v>43439</v>
      </c>
      <c r="C266" s="106"/>
      <c r="D266" s="148" t="s">
        <v>750</v>
      </c>
      <c r="E266" s="108" t="s">
        <v>624</v>
      </c>
      <c r="F266" s="108">
        <v>202.5</v>
      </c>
      <c r="G266" s="108"/>
      <c r="H266" s="108">
        <v>255</v>
      </c>
      <c r="I266" s="126">
        <v>252</v>
      </c>
      <c r="J266" s="141" t="s">
        <v>683</v>
      </c>
      <c r="K266" s="128">
        <f t="shared" si="74"/>
        <v>52.5</v>
      </c>
      <c r="L266" s="129">
        <f t="shared" si="75"/>
        <v>0.25925925925925924</v>
      </c>
      <c r="M266" s="130" t="s">
        <v>600</v>
      </c>
      <c r="N266" s="131">
        <v>43542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6">
        <v>124</v>
      </c>
      <c r="B267" s="207">
        <v>43465</v>
      </c>
      <c r="C267" s="106"/>
      <c r="D267" s="415" t="s">
        <v>423</v>
      </c>
      <c r="E267" s="208" t="s">
        <v>624</v>
      </c>
      <c r="F267" s="208">
        <v>710</v>
      </c>
      <c r="G267" s="208"/>
      <c r="H267" s="208">
        <v>866</v>
      </c>
      <c r="I267" s="232">
        <v>866</v>
      </c>
      <c r="J267" s="179" t="s">
        <v>683</v>
      </c>
      <c r="K267" s="128">
        <f t="shared" si="74"/>
        <v>156</v>
      </c>
      <c r="L267" s="129">
        <f t="shared" si="75"/>
        <v>0.21971830985915494</v>
      </c>
      <c r="M267" s="130" t="s">
        <v>600</v>
      </c>
      <c r="N267" s="362">
        <v>43553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6">
        <v>125</v>
      </c>
      <c r="B268" s="207">
        <v>43522</v>
      </c>
      <c r="C268" s="207"/>
      <c r="D268" s="415" t="s">
        <v>141</v>
      </c>
      <c r="E268" s="208" t="s">
        <v>624</v>
      </c>
      <c r="F268" s="208">
        <v>337.25</v>
      </c>
      <c r="G268" s="208"/>
      <c r="H268" s="208">
        <v>398.5</v>
      </c>
      <c r="I268" s="232">
        <v>411</v>
      </c>
      <c r="J268" s="141" t="s">
        <v>3492</v>
      </c>
      <c r="K268" s="128">
        <f t="shared" si="74"/>
        <v>61.25</v>
      </c>
      <c r="L268" s="129">
        <f t="shared" si="75"/>
        <v>0.1816160118606375</v>
      </c>
      <c r="M268" s="130" t="s">
        <v>600</v>
      </c>
      <c r="N268" s="362">
        <v>43760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69">
        <v>126</v>
      </c>
      <c r="B269" s="164">
        <v>43559</v>
      </c>
      <c r="C269" s="164"/>
      <c r="D269" s="165" t="s">
        <v>410</v>
      </c>
      <c r="E269" s="166" t="s">
        <v>624</v>
      </c>
      <c r="F269" s="166">
        <v>130</v>
      </c>
      <c r="G269" s="166"/>
      <c r="H269" s="166">
        <v>65</v>
      </c>
      <c r="I269" s="186">
        <v>158</v>
      </c>
      <c r="J269" s="138" t="s">
        <v>751</v>
      </c>
      <c r="K269" s="134">
        <f t="shared" si="74"/>
        <v>-65</v>
      </c>
      <c r="L269" s="135">
        <f t="shared" si="75"/>
        <v>-0.5</v>
      </c>
      <c r="M269" s="136" t="s">
        <v>664</v>
      </c>
      <c r="N269" s="137">
        <v>43726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70">
        <v>127</v>
      </c>
      <c r="B270" s="187">
        <v>43017</v>
      </c>
      <c r="C270" s="187"/>
      <c r="D270" s="188" t="s">
        <v>169</v>
      </c>
      <c r="E270" s="189" t="s">
        <v>624</v>
      </c>
      <c r="F270" s="190">
        <v>141.5</v>
      </c>
      <c r="G270" s="191"/>
      <c r="H270" s="191">
        <v>183.5</v>
      </c>
      <c r="I270" s="191">
        <v>210</v>
      </c>
      <c r="J270" s="218" t="s">
        <v>3441</v>
      </c>
      <c r="K270" s="219">
        <f t="shared" si="74"/>
        <v>42</v>
      </c>
      <c r="L270" s="220">
        <f t="shared" si="75"/>
        <v>0.29681978798586572</v>
      </c>
      <c r="M270" s="190" t="s">
        <v>600</v>
      </c>
      <c r="N270" s="221">
        <v>43042</v>
      </c>
      <c r="O270" s="57"/>
      <c r="P270" s="16"/>
      <c r="Q270" s="16"/>
      <c r="R270" s="94" t="s">
        <v>752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69">
        <v>128</v>
      </c>
      <c r="B271" s="164">
        <v>43074</v>
      </c>
      <c r="C271" s="164"/>
      <c r="D271" s="165" t="s">
        <v>303</v>
      </c>
      <c r="E271" s="166" t="s">
        <v>624</v>
      </c>
      <c r="F271" s="167">
        <v>172</v>
      </c>
      <c r="G271" s="166"/>
      <c r="H271" s="166">
        <v>155.25</v>
      </c>
      <c r="I271" s="186">
        <v>230</v>
      </c>
      <c r="J271" s="386" t="s">
        <v>3401</v>
      </c>
      <c r="K271" s="134">
        <f t="shared" ref="K271" si="76">H271-F271</f>
        <v>-16.75</v>
      </c>
      <c r="L271" s="135">
        <f t="shared" ref="L271" si="77">K271/F271</f>
        <v>-9.7383720930232565E-2</v>
      </c>
      <c r="M271" s="136" t="s">
        <v>664</v>
      </c>
      <c r="N271" s="137">
        <v>43787</v>
      </c>
      <c r="O271" s="57"/>
      <c r="P271" s="16"/>
      <c r="Q271" s="16"/>
      <c r="R271" s="17" t="s">
        <v>752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0">
        <v>129</v>
      </c>
      <c r="B272" s="187">
        <v>43398</v>
      </c>
      <c r="C272" s="187"/>
      <c r="D272" s="188" t="s">
        <v>104</v>
      </c>
      <c r="E272" s="189" t="s">
        <v>624</v>
      </c>
      <c r="F272" s="191">
        <v>698.5</v>
      </c>
      <c r="G272" s="191"/>
      <c r="H272" s="191">
        <v>850</v>
      </c>
      <c r="I272" s="191">
        <v>890</v>
      </c>
      <c r="J272" s="222" t="s">
        <v>3489</v>
      </c>
      <c r="K272" s="219">
        <f t="shared" si="74"/>
        <v>151.5</v>
      </c>
      <c r="L272" s="220">
        <f t="shared" si="75"/>
        <v>0.21689334287759485</v>
      </c>
      <c r="M272" s="190" t="s">
        <v>600</v>
      </c>
      <c r="N272" s="221">
        <v>43453</v>
      </c>
      <c r="O272" s="57"/>
      <c r="P272" s="16"/>
      <c r="Q272" s="16"/>
      <c r="R272" s="94" t="s">
        <v>752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6">
        <v>130</v>
      </c>
      <c r="B273" s="159">
        <v>42877</v>
      </c>
      <c r="C273" s="159"/>
      <c r="D273" s="160" t="s">
        <v>383</v>
      </c>
      <c r="E273" s="161" t="s">
        <v>624</v>
      </c>
      <c r="F273" s="162">
        <v>127.6</v>
      </c>
      <c r="G273" s="163"/>
      <c r="H273" s="163">
        <v>138</v>
      </c>
      <c r="I273" s="163">
        <v>190</v>
      </c>
      <c r="J273" s="387" t="s">
        <v>3405</v>
      </c>
      <c r="K273" s="183">
        <f t="shared" si="74"/>
        <v>10.400000000000006</v>
      </c>
      <c r="L273" s="184">
        <f t="shared" si="75"/>
        <v>8.1504702194357417E-2</v>
      </c>
      <c r="M273" s="162" t="s">
        <v>600</v>
      </c>
      <c r="N273" s="185">
        <v>43774</v>
      </c>
      <c r="O273" s="57"/>
      <c r="P273" s="16"/>
      <c r="Q273" s="16"/>
      <c r="R273" s="17" t="s">
        <v>754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71">
        <v>131</v>
      </c>
      <c r="B274" s="195">
        <v>43158</v>
      </c>
      <c r="C274" s="195"/>
      <c r="D274" s="192" t="s">
        <v>755</v>
      </c>
      <c r="E274" s="196" t="s">
        <v>624</v>
      </c>
      <c r="F274" s="197">
        <v>317</v>
      </c>
      <c r="G274" s="196"/>
      <c r="H274" s="196"/>
      <c r="I274" s="225">
        <v>398</v>
      </c>
      <c r="J274" s="238" t="s">
        <v>602</v>
      </c>
      <c r="K274" s="194"/>
      <c r="L274" s="193"/>
      <c r="M274" s="224" t="s">
        <v>602</v>
      </c>
      <c r="N274" s="223"/>
      <c r="O274" s="57"/>
      <c r="P274" s="16"/>
      <c r="Q274" s="16"/>
      <c r="R274" s="94" t="s">
        <v>754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69">
        <v>132</v>
      </c>
      <c r="B275" s="164">
        <v>43164</v>
      </c>
      <c r="C275" s="164"/>
      <c r="D275" s="165" t="s">
        <v>135</v>
      </c>
      <c r="E275" s="166" t="s">
        <v>624</v>
      </c>
      <c r="F275" s="167">
        <f>510-14.4</f>
        <v>495.6</v>
      </c>
      <c r="G275" s="166"/>
      <c r="H275" s="166">
        <v>350</v>
      </c>
      <c r="I275" s="186">
        <v>672</v>
      </c>
      <c r="J275" s="386" t="s">
        <v>3462</v>
      </c>
      <c r="K275" s="134">
        <f t="shared" ref="K275" si="78">H275-F275</f>
        <v>-145.60000000000002</v>
      </c>
      <c r="L275" s="135">
        <f t="shared" ref="L275" si="79">K275/F275</f>
        <v>-0.29378531073446329</v>
      </c>
      <c r="M275" s="136" t="s">
        <v>664</v>
      </c>
      <c r="N275" s="137">
        <v>43887</v>
      </c>
      <c r="O275" s="57"/>
      <c r="P275" s="16"/>
      <c r="Q275" s="16"/>
      <c r="R275" s="17" t="s">
        <v>754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69">
        <v>133</v>
      </c>
      <c r="B276" s="164">
        <v>43237</v>
      </c>
      <c r="C276" s="164"/>
      <c r="D276" s="165" t="s">
        <v>489</v>
      </c>
      <c r="E276" s="166" t="s">
        <v>624</v>
      </c>
      <c r="F276" s="167">
        <v>230.3</v>
      </c>
      <c r="G276" s="166"/>
      <c r="H276" s="166">
        <v>102.5</v>
      </c>
      <c r="I276" s="186">
        <v>348</v>
      </c>
      <c r="J276" s="386" t="s">
        <v>3483</v>
      </c>
      <c r="K276" s="134">
        <f t="shared" ref="K276" si="80">H276-F276</f>
        <v>-127.80000000000001</v>
      </c>
      <c r="L276" s="135">
        <f t="shared" ref="L276" si="81">K276/F276</f>
        <v>-0.55492835432045162</v>
      </c>
      <c r="M276" s="136" t="s">
        <v>664</v>
      </c>
      <c r="N276" s="137">
        <v>43896</v>
      </c>
      <c r="O276" s="57"/>
      <c r="P276" s="16"/>
      <c r="Q276" s="16"/>
      <c r="R276" s="17" t="s">
        <v>752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5">
        <v>134</v>
      </c>
      <c r="B277" s="198">
        <v>43258</v>
      </c>
      <c r="C277" s="198"/>
      <c r="D277" s="201" t="s">
        <v>449</v>
      </c>
      <c r="E277" s="199" t="s">
        <v>624</v>
      </c>
      <c r="F277" s="197">
        <f>342.5-5.1</f>
        <v>337.4</v>
      </c>
      <c r="G277" s="199"/>
      <c r="H277" s="199"/>
      <c r="I277" s="226">
        <v>439</v>
      </c>
      <c r="J277" s="238" t="s">
        <v>602</v>
      </c>
      <c r="K277" s="228"/>
      <c r="L277" s="229"/>
      <c r="M277" s="227" t="s">
        <v>602</v>
      </c>
      <c r="N277" s="230"/>
      <c r="O277" s="57"/>
      <c r="P277" s="16"/>
      <c r="Q277" s="16"/>
      <c r="R277" s="94" t="s">
        <v>754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15">
        <v>135</v>
      </c>
      <c r="B278" s="198">
        <v>43285</v>
      </c>
      <c r="C278" s="198"/>
      <c r="D278" s="202" t="s">
        <v>49</v>
      </c>
      <c r="E278" s="199" t="s">
        <v>624</v>
      </c>
      <c r="F278" s="197">
        <f>127.5-5.53</f>
        <v>121.97</v>
      </c>
      <c r="G278" s="199"/>
      <c r="H278" s="199"/>
      <c r="I278" s="226">
        <v>170</v>
      </c>
      <c r="J278" s="238" t="s">
        <v>602</v>
      </c>
      <c r="K278" s="228"/>
      <c r="L278" s="229"/>
      <c r="M278" s="227" t="s">
        <v>602</v>
      </c>
      <c r="N278" s="230"/>
      <c r="O278" s="57"/>
      <c r="P278" s="16"/>
      <c r="Q278" s="16"/>
      <c r="R278" s="342" t="s">
        <v>754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69">
        <v>136</v>
      </c>
      <c r="B279" s="164">
        <v>43294</v>
      </c>
      <c r="C279" s="164"/>
      <c r="D279" s="165" t="s">
        <v>243</v>
      </c>
      <c r="E279" s="166" t="s">
        <v>624</v>
      </c>
      <c r="F279" s="167">
        <v>46.5</v>
      </c>
      <c r="G279" s="166"/>
      <c r="H279" s="166">
        <v>17</v>
      </c>
      <c r="I279" s="186">
        <v>59</v>
      </c>
      <c r="J279" s="386" t="s">
        <v>3461</v>
      </c>
      <c r="K279" s="134">
        <f t="shared" ref="K279" si="82">H279-F279</f>
        <v>-29.5</v>
      </c>
      <c r="L279" s="135">
        <f t="shared" ref="L279" si="83">K279/F279</f>
        <v>-0.63440860215053763</v>
      </c>
      <c r="M279" s="136" t="s">
        <v>664</v>
      </c>
      <c r="N279" s="137">
        <v>43887</v>
      </c>
      <c r="O279" s="57"/>
      <c r="P279" s="16"/>
      <c r="Q279" s="16"/>
      <c r="R279" s="17" t="s">
        <v>752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71">
        <v>137</v>
      </c>
      <c r="B280" s="195">
        <v>43396</v>
      </c>
      <c r="C280" s="195"/>
      <c r="D280" s="202" t="s">
        <v>425</v>
      </c>
      <c r="E280" s="199" t="s">
        <v>624</v>
      </c>
      <c r="F280" s="200">
        <v>156.5</v>
      </c>
      <c r="G280" s="199"/>
      <c r="H280" s="199"/>
      <c r="I280" s="226">
        <v>191</v>
      </c>
      <c r="J280" s="238" t="s">
        <v>602</v>
      </c>
      <c r="K280" s="228"/>
      <c r="L280" s="229"/>
      <c r="M280" s="227" t="s">
        <v>602</v>
      </c>
      <c r="N280" s="230"/>
      <c r="O280" s="57"/>
      <c r="P280" s="16"/>
      <c r="Q280" s="16"/>
      <c r="R280" s="344" t="s">
        <v>752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71">
        <v>138</v>
      </c>
      <c r="B281" s="195">
        <v>43439</v>
      </c>
      <c r="C281" s="195"/>
      <c r="D281" s="202" t="s">
        <v>330</v>
      </c>
      <c r="E281" s="199" t="s">
        <v>624</v>
      </c>
      <c r="F281" s="200">
        <v>259.5</v>
      </c>
      <c r="G281" s="199"/>
      <c r="H281" s="199"/>
      <c r="I281" s="226">
        <v>321</v>
      </c>
      <c r="J281" s="238" t="s">
        <v>602</v>
      </c>
      <c r="K281" s="228"/>
      <c r="L281" s="229"/>
      <c r="M281" s="227" t="s">
        <v>602</v>
      </c>
      <c r="N281" s="230"/>
      <c r="O281" s="16"/>
      <c r="P281" s="16"/>
      <c r="Q281" s="16"/>
      <c r="R281" s="342" t="s">
        <v>754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69">
        <v>139</v>
      </c>
      <c r="B282" s="164">
        <v>43439</v>
      </c>
      <c r="C282" s="164"/>
      <c r="D282" s="165" t="s">
        <v>776</v>
      </c>
      <c r="E282" s="166" t="s">
        <v>624</v>
      </c>
      <c r="F282" s="166">
        <v>715</v>
      </c>
      <c r="G282" s="166"/>
      <c r="H282" s="166">
        <v>445</v>
      </c>
      <c r="I282" s="186">
        <v>840</v>
      </c>
      <c r="J282" s="138" t="s">
        <v>2995</v>
      </c>
      <c r="K282" s="134">
        <f t="shared" ref="K282:K285" si="84">H282-F282</f>
        <v>-270</v>
      </c>
      <c r="L282" s="135">
        <f t="shared" ref="L282:L285" si="85">K282/F282</f>
        <v>-0.3776223776223776</v>
      </c>
      <c r="M282" s="136" t="s">
        <v>664</v>
      </c>
      <c r="N282" s="137">
        <v>43800</v>
      </c>
      <c r="O282" s="57"/>
      <c r="P282" s="16"/>
      <c r="Q282" s="16"/>
      <c r="R282" s="17" t="s">
        <v>752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6">
        <v>140</v>
      </c>
      <c r="B283" s="207">
        <v>43469</v>
      </c>
      <c r="C283" s="207"/>
      <c r="D283" s="155" t="s">
        <v>145</v>
      </c>
      <c r="E283" s="208" t="s">
        <v>624</v>
      </c>
      <c r="F283" s="208">
        <v>875</v>
      </c>
      <c r="G283" s="208"/>
      <c r="H283" s="208">
        <v>1165</v>
      </c>
      <c r="I283" s="232">
        <v>1185</v>
      </c>
      <c r="J283" s="141" t="s">
        <v>3490</v>
      </c>
      <c r="K283" s="128">
        <f t="shared" si="84"/>
        <v>290</v>
      </c>
      <c r="L283" s="129">
        <f t="shared" si="85"/>
        <v>0.33142857142857141</v>
      </c>
      <c r="M283" s="130" t="s">
        <v>600</v>
      </c>
      <c r="N283" s="362">
        <v>43847</v>
      </c>
      <c r="O283" s="57"/>
      <c r="P283" s="16"/>
      <c r="Q283" s="16"/>
      <c r="R283" s="17" t="s">
        <v>752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6">
        <v>141</v>
      </c>
      <c r="B284" s="207">
        <v>43559</v>
      </c>
      <c r="C284" s="207"/>
      <c r="D284" s="415" t="s">
        <v>345</v>
      </c>
      <c r="E284" s="208" t="s">
        <v>624</v>
      </c>
      <c r="F284" s="208">
        <f>387-14.63</f>
        <v>372.37</v>
      </c>
      <c r="G284" s="208"/>
      <c r="H284" s="208">
        <v>490</v>
      </c>
      <c r="I284" s="232">
        <v>490</v>
      </c>
      <c r="J284" s="141" t="s">
        <v>683</v>
      </c>
      <c r="K284" s="128">
        <f t="shared" si="84"/>
        <v>117.63</v>
      </c>
      <c r="L284" s="129">
        <f t="shared" si="85"/>
        <v>0.31589548030185027</v>
      </c>
      <c r="M284" s="130" t="s">
        <v>600</v>
      </c>
      <c r="N284" s="362">
        <v>43850</v>
      </c>
      <c r="O284" s="57"/>
      <c r="P284" s="16"/>
      <c r="Q284" s="16"/>
      <c r="R284" s="17" t="s">
        <v>752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369">
        <v>142</v>
      </c>
      <c r="B285" s="164">
        <v>43578</v>
      </c>
      <c r="C285" s="164"/>
      <c r="D285" s="165" t="s">
        <v>777</v>
      </c>
      <c r="E285" s="166" t="s">
        <v>601</v>
      </c>
      <c r="F285" s="166">
        <v>220</v>
      </c>
      <c r="G285" s="166"/>
      <c r="H285" s="166">
        <v>127.5</v>
      </c>
      <c r="I285" s="186">
        <v>284</v>
      </c>
      <c r="J285" s="386" t="s">
        <v>3484</v>
      </c>
      <c r="K285" s="134">
        <f t="shared" si="84"/>
        <v>-92.5</v>
      </c>
      <c r="L285" s="135">
        <f t="shared" si="85"/>
        <v>-0.42045454545454547</v>
      </c>
      <c r="M285" s="136" t="s">
        <v>664</v>
      </c>
      <c r="N285" s="137">
        <v>43896</v>
      </c>
      <c r="O285" s="57"/>
      <c r="P285" s="16"/>
      <c r="Q285" s="16"/>
      <c r="R285" s="17" t="s">
        <v>752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6">
        <v>143</v>
      </c>
      <c r="B286" s="207">
        <v>43622</v>
      </c>
      <c r="C286" s="207"/>
      <c r="D286" s="415" t="s">
        <v>496</v>
      </c>
      <c r="E286" s="208" t="s">
        <v>601</v>
      </c>
      <c r="F286" s="208">
        <v>332.8</v>
      </c>
      <c r="G286" s="208"/>
      <c r="H286" s="208">
        <v>405</v>
      </c>
      <c r="I286" s="232">
        <v>419</v>
      </c>
      <c r="J286" s="141" t="s">
        <v>3491</v>
      </c>
      <c r="K286" s="128">
        <f t="shared" ref="K286" si="86">H286-F286</f>
        <v>72.199999999999989</v>
      </c>
      <c r="L286" s="129">
        <f t="shared" ref="L286" si="87">K286/F286</f>
        <v>0.21694711538461534</v>
      </c>
      <c r="M286" s="130" t="s">
        <v>600</v>
      </c>
      <c r="N286" s="362">
        <v>43860</v>
      </c>
      <c r="O286" s="57"/>
      <c r="P286" s="16"/>
      <c r="Q286" s="16"/>
      <c r="R286" s="17" t="s">
        <v>752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144">
        <v>144</v>
      </c>
      <c r="B287" s="143">
        <v>43641</v>
      </c>
      <c r="C287" s="143"/>
      <c r="D287" s="144" t="s">
        <v>139</v>
      </c>
      <c r="E287" s="145" t="s">
        <v>624</v>
      </c>
      <c r="F287" s="146">
        <v>386</v>
      </c>
      <c r="G287" s="147"/>
      <c r="H287" s="147">
        <v>395</v>
      </c>
      <c r="I287" s="147">
        <v>452</v>
      </c>
      <c r="J287" s="170" t="s">
        <v>3406</v>
      </c>
      <c r="K287" s="171">
        <f t="shared" ref="K287" si="88">H287-F287</f>
        <v>9</v>
      </c>
      <c r="L287" s="172">
        <f t="shared" ref="L287" si="89">K287/F287</f>
        <v>2.3316062176165803E-2</v>
      </c>
      <c r="M287" s="173" t="s">
        <v>709</v>
      </c>
      <c r="N287" s="174">
        <v>43868</v>
      </c>
      <c r="O287" s="16"/>
      <c r="P287" s="16"/>
      <c r="Q287" s="16"/>
      <c r="R287" s="344" t="s">
        <v>752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72">
        <v>145</v>
      </c>
      <c r="B288" s="195">
        <v>43707</v>
      </c>
      <c r="C288" s="195"/>
      <c r="D288" s="202" t="s">
        <v>260</v>
      </c>
      <c r="E288" s="199" t="s">
        <v>624</v>
      </c>
      <c r="F288" s="199" t="s">
        <v>756</v>
      </c>
      <c r="G288" s="199"/>
      <c r="H288" s="199"/>
      <c r="I288" s="226">
        <v>190</v>
      </c>
      <c r="J288" s="238" t="s">
        <v>602</v>
      </c>
      <c r="K288" s="228"/>
      <c r="L288" s="229"/>
      <c r="M288" s="358" t="s">
        <v>602</v>
      </c>
      <c r="N288" s="230"/>
      <c r="O288" s="16"/>
      <c r="P288" s="16"/>
      <c r="Q288" s="16"/>
      <c r="R288" s="344" t="s">
        <v>752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6">
        <v>146</v>
      </c>
      <c r="B289" s="207">
        <v>43731</v>
      </c>
      <c r="C289" s="207"/>
      <c r="D289" s="155" t="s">
        <v>440</v>
      </c>
      <c r="E289" s="208" t="s">
        <v>624</v>
      </c>
      <c r="F289" s="208">
        <v>235</v>
      </c>
      <c r="G289" s="208"/>
      <c r="H289" s="208">
        <v>295</v>
      </c>
      <c r="I289" s="232">
        <v>296</v>
      </c>
      <c r="J289" s="141" t="s">
        <v>3148</v>
      </c>
      <c r="K289" s="128">
        <f t="shared" ref="K289" si="90">H289-F289</f>
        <v>60</v>
      </c>
      <c r="L289" s="129">
        <f t="shared" ref="L289" si="91">K289/F289</f>
        <v>0.25531914893617019</v>
      </c>
      <c r="M289" s="130" t="s">
        <v>600</v>
      </c>
      <c r="N289" s="362">
        <v>43844</v>
      </c>
      <c r="O289" s="57"/>
      <c r="P289" s="16"/>
      <c r="Q289" s="16"/>
      <c r="R289" s="17" t="s">
        <v>752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6">
        <v>147</v>
      </c>
      <c r="B290" s="207">
        <v>43752</v>
      </c>
      <c r="C290" s="207"/>
      <c r="D290" s="155" t="s">
        <v>2978</v>
      </c>
      <c r="E290" s="208" t="s">
        <v>624</v>
      </c>
      <c r="F290" s="208">
        <v>277.5</v>
      </c>
      <c r="G290" s="208"/>
      <c r="H290" s="208">
        <v>333</v>
      </c>
      <c r="I290" s="232">
        <v>333</v>
      </c>
      <c r="J290" s="141" t="s">
        <v>3149</v>
      </c>
      <c r="K290" s="128">
        <f t="shared" ref="K290" si="92">H290-F290</f>
        <v>55.5</v>
      </c>
      <c r="L290" s="129">
        <f t="shared" ref="L290" si="93">K290/F290</f>
        <v>0.2</v>
      </c>
      <c r="M290" s="130" t="s">
        <v>600</v>
      </c>
      <c r="N290" s="362">
        <v>43846</v>
      </c>
      <c r="O290" s="57"/>
      <c r="P290" s="16"/>
      <c r="Q290" s="16"/>
      <c r="R290" s="17" t="s">
        <v>754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6">
        <v>148</v>
      </c>
      <c r="B291" s="207">
        <v>43752</v>
      </c>
      <c r="C291" s="207"/>
      <c r="D291" s="155" t="s">
        <v>2977</v>
      </c>
      <c r="E291" s="208" t="s">
        <v>624</v>
      </c>
      <c r="F291" s="208">
        <v>930</v>
      </c>
      <c r="G291" s="208"/>
      <c r="H291" s="208">
        <v>1165</v>
      </c>
      <c r="I291" s="232">
        <v>1200</v>
      </c>
      <c r="J291" s="141" t="s">
        <v>3151</v>
      </c>
      <c r="K291" s="128">
        <f t="shared" ref="K291" si="94">H291-F291</f>
        <v>235</v>
      </c>
      <c r="L291" s="129">
        <f t="shared" ref="L291" si="95">K291/F291</f>
        <v>0.25268817204301075</v>
      </c>
      <c r="M291" s="130" t="s">
        <v>600</v>
      </c>
      <c r="N291" s="362">
        <v>43847</v>
      </c>
      <c r="O291" s="57"/>
      <c r="P291" s="16"/>
      <c r="Q291" s="16"/>
      <c r="R291" s="17" t="s">
        <v>754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71">
        <v>149</v>
      </c>
      <c r="B292" s="347">
        <v>43753</v>
      </c>
      <c r="C292" s="212"/>
      <c r="D292" s="373" t="s">
        <v>2976</v>
      </c>
      <c r="E292" s="350" t="s">
        <v>624</v>
      </c>
      <c r="F292" s="353">
        <v>111</v>
      </c>
      <c r="G292" s="350"/>
      <c r="H292" s="350"/>
      <c r="I292" s="356">
        <v>141</v>
      </c>
      <c r="J292" s="238" t="s">
        <v>602</v>
      </c>
      <c r="K292" s="238"/>
      <c r="L292" s="123"/>
      <c r="M292" s="361" t="s">
        <v>602</v>
      </c>
      <c r="N292" s="240"/>
      <c r="O292" s="16"/>
      <c r="P292" s="16"/>
      <c r="Q292" s="16"/>
      <c r="R292" s="344" t="s">
        <v>752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6">
        <v>150</v>
      </c>
      <c r="B293" s="207">
        <v>43753</v>
      </c>
      <c r="C293" s="207"/>
      <c r="D293" s="155" t="s">
        <v>2975</v>
      </c>
      <c r="E293" s="208" t="s">
        <v>624</v>
      </c>
      <c r="F293" s="209">
        <v>296</v>
      </c>
      <c r="G293" s="208"/>
      <c r="H293" s="208">
        <v>370</v>
      </c>
      <c r="I293" s="232">
        <v>370</v>
      </c>
      <c r="J293" s="141" t="s">
        <v>683</v>
      </c>
      <c r="K293" s="128">
        <f t="shared" ref="K293" si="96">H293-F293</f>
        <v>74</v>
      </c>
      <c r="L293" s="129">
        <f t="shared" ref="L293" si="97">K293/F293</f>
        <v>0.25</v>
      </c>
      <c r="M293" s="130" t="s">
        <v>600</v>
      </c>
      <c r="N293" s="362">
        <v>43853</v>
      </c>
      <c r="O293" s="57"/>
      <c r="P293" s="16"/>
      <c r="Q293" s="16"/>
      <c r="R293" s="17" t="s">
        <v>754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72">
        <v>151</v>
      </c>
      <c r="B294" s="211">
        <v>43754</v>
      </c>
      <c r="C294" s="211"/>
      <c r="D294" s="192" t="s">
        <v>2974</v>
      </c>
      <c r="E294" s="349" t="s">
        <v>624</v>
      </c>
      <c r="F294" s="352" t="s">
        <v>2940</v>
      </c>
      <c r="G294" s="349"/>
      <c r="H294" s="349"/>
      <c r="I294" s="355">
        <v>344</v>
      </c>
      <c r="J294" s="238" t="s">
        <v>602</v>
      </c>
      <c r="K294" s="241"/>
      <c r="L294" s="360"/>
      <c r="M294" s="343" t="s">
        <v>602</v>
      </c>
      <c r="N294" s="363"/>
      <c r="O294" s="16"/>
      <c r="P294" s="16"/>
      <c r="Q294" s="16"/>
      <c r="R294" s="344" t="s">
        <v>752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346">
        <v>152</v>
      </c>
      <c r="B295" s="212">
        <v>43832</v>
      </c>
      <c r="C295" s="212"/>
      <c r="D295" s="216" t="s">
        <v>2254</v>
      </c>
      <c r="E295" s="213" t="s">
        <v>624</v>
      </c>
      <c r="F295" s="214" t="s">
        <v>3136</v>
      </c>
      <c r="G295" s="213"/>
      <c r="H295" s="213"/>
      <c r="I295" s="237">
        <v>590</v>
      </c>
      <c r="J295" s="238" t="s">
        <v>602</v>
      </c>
      <c r="K295" s="238"/>
      <c r="L295" s="123"/>
      <c r="M295" s="343" t="s">
        <v>602</v>
      </c>
      <c r="N295" s="240"/>
      <c r="O295" s="16"/>
      <c r="P295" s="16"/>
      <c r="Q295" s="16"/>
      <c r="R295" s="344" t="s">
        <v>754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6">
        <v>153</v>
      </c>
      <c r="B296" s="207">
        <v>43966</v>
      </c>
      <c r="C296" s="207"/>
      <c r="D296" s="155" t="s">
        <v>65</v>
      </c>
      <c r="E296" s="208" t="s">
        <v>624</v>
      </c>
      <c r="F296" s="209">
        <v>67.5</v>
      </c>
      <c r="G296" s="208"/>
      <c r="H296" s="208">
        <v>86</v>
      </c>
      <c r="I296" s="232">
        <v>86</v>
      </c>
      <c r="J296" s="141" t="s">
        <v>3643</v>
      </c>
      <c r="K296" s="128">
        <f t="shared" ref="K296" si="98">H296-F296</f>
        <v>18.5</v>
      </c>
      <c r="L296" s="129">
        <f t="shared" ref="L296" si="99">K296/F296</f>
        <v>0.27407407407407408</v>
      </c>
      <c r="M296" s="130" t="s">
        <v>600</v>
      </c>
      <c r="N296" s="362">
        <v>44008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10">
        <v>154</v>
      </c>
      <c r="B297" s="3">
        <v>44035</v>
      </c>
      <c r="C297" s="212"/>
      <c r="D297" s="216" t="s">
        <v>495</v>
      </c>
      <c r="E297" s="213" t="s">
        <v>624</v>
      </c>
      <c r="F297" s="214" t="s">
        <v>3806</v>
      </c>
      <c r="G297" s="213"/>
      <c r="H297" s="213"/>
      <c r="I297" s="237">
        <v>296</v>
      </c>
      <c r="J297" s="238" t="s">
        <v>602</v>
      </c>
      <c r="K297" s="238"/>
      <c r="L297" s="123"/>
      <c r="M297" s="239"/>
      <c r="N297" s="240"/>
      <c r="O297" s="16"/>
      <c r="P297" s="16"/>
      <c r="Q297" s="16"/>
      <c r="R297" s="344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10"/>
      <c r="B298" s="212"/>
      <c r="C298" s="212"/>
      <c r="D298" s="216"/>
      <c r="E298" s="213"/>
      <c r="F298" s="214"/>
      <c r="G298" s="213"/>
      <c r="H298" s="213"/>
      <c r="I298" s="237"/>
      <c r="J298" s="238"/>
      <c r="K298" s="238"/>
      <c r="L298" s="123"/>
      <c r="M298" s="239"/>
      <c r="N298" s="240"/>
      <c r="O298" s="16"/>
      <c r="P298" s="16"/>
      <c r="Q298" s="16"/>
      <c r="R298" s="344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10"/>
      <c r="B299" s="212"/>
      <c r="C299" s="212"/>
      <c r="D299" s="216"/>
      <c r="E299" s="213"/>
      <c r="F299" s="214"/>
      <c r="G299" s="213"/>
      <c r="H299" s="213"/>
      <c r="I299" s="237"/>
      <c r="J299" s="238"/>
      <c r="K299" s="238"/>
      <c r="L299" s="123"/>
      <c r="M299" s="239"/>
      <c r="N299" s="240"/>
      <c r="O299" s="16"/>
      <c r="P299" s="16"/>
      <c r="Q299" s="16"/>
      <c r="R299" s="344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10"/>
      <c r="B300" s="212"/>
      <c r="C300" s="212"/>
      <c r="D300" s="216"/>
      <c r="E300" s="213"/>
      <c r="F300" s="214"/>
      <c r="G300" s="213"/>
      <c r="H300" s="213"/>
      <c r="I300" s="237"/>
      <c r="J300" s="238"/>
      <c r="K300" s="238"/>
      <c r="L300" s="123"/>
      <c r="M300" s="239"/>
      <c r="N300" s="240"/>
      <c r="O300" s="16"/>
      <c r="P300" s="16"/>
      <c r="Q300" s="16"/>
      <c r="R300" s="344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10"/>
      <c r="B301" s="212"/>
      <c r="C301" s="212"/>
      <c r="D301" s="216"/>
      <c r="E301" s="213"/>
      <c r="F301" s="214"/>
      <c r="G301" s="213"/>
      <c r="H301" s="213"/>
      <c r="I301" s="237"/>
      <c r="J301" s="238"/>
      <c r="K301" s="238"/>
      <c r="L301" s="123"/>
      <c r="M301" s="239"/>
      <c r="N301" s="240"/>
      <c r="O301" s="16"/>
      <c r="P301" s="16"/>
      <c r="Q301" s="16"/>
      <c r="R301" s="344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10"/>
      <c r="B302" s="212"/>
      <c r="C302" s="212"/>
      <c r="D302" s="216"/>
      <c r="E302" s="213"/>
      <c r="F302" s="214"/>
      <c r="G302" s="213"/>
      <c r="H302" s="213"/>
      <c r="I302" s="237"/>
      <c r="J302" s="238"/>
      <c r="K302" s="238"/>
      <c r="L302" s="123"/>
      <c r="M302" s="239"/>
      <c r="N302" s="240"/>
      <c r="O302" s="16"/>
      <c r="P302" s="16"/>
      <c r="Q302" s="16"/>
      <c r="R302" s="344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10"/>
      <c r="B303" s="212"/>
      <c r="C303" s="212"/>
      <c r="D303" s="216"/>
      <c r="E303" s="213"/>
      <c r="F303" s="214"/>
      <c r="G303" s="213"/>
      <c r="H303" s="213"/>
      <c r="I303" s="237"/>
      <c r="J303" s="238"/>
      <c r="K303" s="238"/>
      <c r="L303" s="123"/>
      <c r="M303" s="239"/>
      <c r="N303" s="240"/>
      <c r="O303" s="16"/>
      <c r="P303" s="16"/>
      <c r="Q303" s="16"/>
      <c r="R303" s="344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10"/>
      <c r="B304" s="212"/>
      <c r="C304" s="212"/>
      <c r="D304" s="216"/>
      <c r="E304" s="213"/>
      <c r="F304" s="214"/>
      <c r="G304" s="213"/>
      <c r="H304" s="213"/>
      <c r="I304" s="237"/>
      <c r="J304" s="238"/>
      <c r="K304" s="238"/>
      <c r="L304" s="123"/>
      <c r="M304" s="239"/>
      <c r="N304" s="240"/>
      <c r="O304" s="16"/>
      <c r="P304" s="16"/>
      <c r="Q304" s="16"/>
      <c r="R304" s="344"/>
      <c r="S304" s="16"/>
      <c r="T304" s="16"/>
      <c r="U304" s="16"/>
      <c r="V304" s="16"/>
      <c r="W304" s="16"/>
      <c r="X304" s="16"/>
      <c r="Y304" s="16"/>
      <c r="Z304" s="16"/>
    </row>
    <row r="305" spans="1:18">
      <c r="A305" s="210"/>
      <c r="B305" s="212"/>
      <c r="C305" s="212"/>
      <c r="D305" s="216"/>
      <c r="E305" s="213"/>
      <c r="F305" s="214"/>
      <c r="G305" s="213"/>
      <c r="H305" s="213"/>
      <c r="I305" s="237"/>
      <c r="J305" s="238"/>
      <c r="K305" s="238"/>
      <c r="L305" s="123"/>
      <c r="M305" s="239"/>
      <c r="N305" s="240"/>
      <c r="O305" s="16"/>
      <c r="P305" s="16"/>
      <c r="R305" s="344"/>
    </row>
    <row r="306" spans="1:18">
      <c r="A306" s="210"/>
      <c r="B306" s="212"/>
      <c r="C306" s="212"/>
      <c r="D306" s="216"/>
      <c r="E306" s="213"/>
      <c r="F306" s="214"/>
      <c r="G306" s="213"/>
      <c r="H306" s="213"/>
      <c r="I306" s="237"/>
      <c r="J306" s="238"/>
      <c r="K306" s="238"/>
      <c r="L306" s="123"/>
      <c r="M306" s="239"/>
      <c r="N306" s="240"/>
      <c r="O306" s="16"/>
      <c r="P306" s="16"/>
      <c r="R306" s="344"/>
    </row>
    <row r="307" spans="1:18">
      <c r="A307" s="210"/>
      <c r="B307" s="212"/>
      <c r="C307" s="212"/>
      <c r="D307" s="216"/>
      <c r="E307" s="213"/>
      <c r="F307" s="214"/>
      <c r="G307" s="213"/>
      <c r="H307" s="213"/>
      <c r="I307" s="237"/>
      <c r="J307" s="238"/>
      <c r="K307" s="238"/>
      <c r="L307" s="123"/>
      <c r="M307" s="239"/>
      <c r="N307" s="240"/>
      <c r="O307" s="16"/>
      <c r="P307" s="16"/>
      <c r="R307" s="344"/>
    </row>
    <row r="308" spans="1:18">
      <c r="A308" s="210"/>
      <c r="B308" s="212"/>
      <c r="C308" s="212"/>
      <c r="D308" s="216"/>
      <c r="E308" s="213"/>
      <c r="F308" s="214"/>
      <c r="G308" s="213"/>
      <c r="H308" s="213"/>
      <c r="I308" s="237"/>
      <c r="J308" s="238"/>
      <c r="K308" s="238"/>
      <c r="L308" s="123"/>
      <c r="M308" s="239"/>
      <c r="N308" s="240"/>
      <c r="O308" s="16"/>
      <c r="P308" s="16"/>
      <c r="R308" s="344"/>
    </row>
    <row r="309" spans="1:18">
      <c r="A309" s="210"/>
      <c r="B309" s="200" t="s">
        <v>2981</v>
      </c>
      <c r="O309" s="16"/>
      <c r="P309" s="16"/>
      <c r="R309" s="344"/>
    </row>
    <row r="310" spans="1:18">
      <c r="R310" s="242"/>
    </row>
    <row r="311" spans="1:18">
      <c r="R311" s="242"/>
    </row>
    <row r="312" spans="1:18">
      <c r="R312" s="242"/>
    </row>
    <row r="313" spans="1:18">
      <c r="R313" s="242"/>
    </row>
    <row r="314" spans="1:18">
      <c r="R314" s="242"/>
    </row>
    <row r="315" spans="1:18">
      <c r="R315" s="242"/>
    </row>
    <row r="316" spans="1:18">
      <c r="R316" s="242"/>
    </row>
    <row r="317" spans="1:18">
      <c r="R317" s="242"/>
    </row>
    <row r="318" spans="1:18">
      <c r="R318" s="242"/>
    </row>
    <row r="319" spans="1:18">
      <c r="R319" s="242"/>
    </row>
    <row r="320" spans="1:18">
      <c r="R320" s="242"/>
    </row>
    <row r="326" spans="1:1">
      <c r="A326" s="217"/>
    </row>
    <row r="327" spans="1:1">
      <c r="A327" s="217"/>
    </row>
    <row r="328" spans="1:1">
      <c r="A328" s="213"/>
    </row>
  </sheetData>
  <autoFilter ref="R1:R328"/>
  <mergeCells count="64">
    <mergeCell ref="O113:O114"/>
    <mergeCell ref="P113:P114"/>
    <mergeCell ref="A108:A109"/>
    <mergeCell ref="B108:B109"/>
    <mergeCell ref="J108:J109"/>
    <mergeCell ref="L108:L109"/>
    <mergeCell ref="M108:M109"/>
    <mergeCell ref="A113:A114"/>
    <mergeCell ref="B113:B114"/>
    <mergeCell ref="J113:J114"/>
    <mergeCell ref="L113:L114"/>
    <mergeCell ref="M113:M114"/>
    <mergeCell ref="A110:A111"/>
    <mergeCell ref="B110:B111"/>
    <mergeCell ref="J110:J111"/>
    <mergeCell ref="L110:L111"/>
    <mergeCell ref="N121:N122"/>
    <mergeCell ref="O121:O122"/>
    <mergeCell ref="P121:P122"/>
    <mergeCell ref="O104:O105"/>
    <mergeCell ref="N104:N105"/>
    <mergeCell ref="P104:P105"/>
    <mergeCell ref="N106:N107"/>
    <mergeCell ref="O106:O107"/>
    <mergeCell ref="P106:P107"/>
    <mergeCell ref="N108:N109"/>
    <mergeCell ref="O108:O109"/>
    <mergeCell ref="P108:P109"/>
    <mergeCell ref="N110:N111"/>
    <mergeCell ref="O110:O111"/>
    <mergeCell ref="P110:P111"/>
    <mergeCell ref="N113:N114"/>
    <mergeCell ref="O100:O101"/>
    <mergeCell ref="J102:J103"/>
    <mergeCell ref="L102:L103"/>
    <mergeCell ref="M102:M103"/>
    <mergeCell ref="P100:P101"/>
    <mergeCell ref="N100:N101"/>
    <mergeCell ref="P102:P103"/>
    <mergeCell ref="A100:A101"/>
    <mergeCell ref="B100:B101"/>
    <mergeCell ref="J100:J101"/>
    <mergeCell ref="L100:L101"/>
    <mergeCell ref="M100:M101"/>
    <mergeCell ref="A121:A122"/>
    <mergeCell ref="B121:B122"/>
    <mergeCell ref="J121:J122"/>
    <mergeCell ref="L121:L122"/>
    <mergeCell ref="M121:M122"/>
    <mergeCell ref="O102:O103"/>
    <mergeCell ref="B104:B105"/>
    <mergeCell ref="J104:J105"/>
    <mergeCell ref="L104:L105"/>
    <mergeCell ref="M104:M105"/>
    <mergeCell ref="M110:M111"/>
    <mergeCell ref="A102:A103"/>
    <mergeCell ref="B102:B103"/>
    <mergeCell ref="A104:A105"/>
    <mergeCell ref="N102:N103"/>
    <mergeCell ref="A106:A107"/>
    <mergeCell ref="B106:B107"/>
    <mergeCell ref="J106:J107"/>
    <mergeCell ref="L106:L107"/>
    <mergeCell ref="M106:M107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2020-07-29T02:14:09Z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