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55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6" l="1"/>
  <c r="L26" i="6"/>
  <c r="K26" i="6"/>
  <c r="K127" i="6"/>
  <c r="M127" i="6" s="1"/>
  <c r="K126" i="6"/>
  <c r="M126" i="6" s="1"/>
  <c r="L61" i="6"/>
  <c r="K61" i="6"/>
  <c r="M26" i="6" l="1"/>
  <c r="M61" i="6"/>
  <c r="K63" i="6"/>
  <c r="L63" i="6"/>
  <c r="K62" i="6"/>
  <c r="L62" i="6"/>
  <c r="L60" i="6"/>
  <c r="K60" i="6"/>
  <c r="M60" i="6" l="1"/>
  <c r="M63" i="6"/>
  <c r="M62" i="6"/>
  <c r="P25" i="6"/>
  <c r="K121" i="6" l="1"/>
  <c r="M121" i="6" s="1"/>
  <c r="K120" i="6"/>
  <c r="M120" i="6" s="1"/>
  <c r="L45" i="6"/>
  <c r="K45" i="6"/>
  <c r="L42" i="6"/>
  <c r="K42" i="6"/>
  <c r="M42" i="6" s="1"/>
  <c r="K124" i="6"/>
  <c r="M124" i="6" s="1"/>
  <c r="K119" i="6"/>
  <c r="M119" i="6" s="1"/>
  <c r="K123" i="6"/>
  <c r="M123" i="6" s="1"/>
  <c r="M45" i="6" l="1"/>
  <c r="K125" i="6"/>
  <c r="M125" i="6" s="1"/>
  <c r="L41" i="6"/>
  <c r="K41" i="6"/>
  <c r="M41" i="6" s="1"/>
  <c r="K109" i="6"/>
  <c r="M109" i="6" s="1"/>
  <c r="K122" i="6"/>
  <c r="M122" i="6" s="1"/>
  <c r="L20" i="6"/>
  <c r="K20" i="6"/>
  <c r="K81" i="6"/>
  <c r="M81" i="6" s="1"/>
  <c r="P24" i="6"/>
  <c r="P23" i="6"/>
  <c r="M20" i="6" l="1"/>
  <c r="L12" i="6"/>
  <c r="K12" i="6"/>
  <c r="M12" i="6" s="1"/>
  <c r="K115" i="6"/>
  <c r="M115" i="6" s="1"/>
  <c r="K116" i="6"/>
  <c r="M116" i="6" s="1"/>
  <c r="K118" i="6"/>
  <c r="M118" i="6" s="1"/>
  <c r="L44" i="6" l="1"/>
  <c r="K57" i="6" l="1"/>
  <c r="L57" i="6"/>
  <c r="L15" i="6"/>
  <c r="K15" i="6"/>
  <c r="M15" i="6" s="1"/>
  <c r="M57" i="6" l="1"/>
  <c r="K117" i="6"/>
  <c r="M117" i="6" s="1"/>
  <c r="K329" i="6"/>
  <c r="L329" i="6" s="1"/>
  <c r="L22" i="6"/>
  <c r="K22" i="6"/>
  <c r="K108" i="6"/>
  <c r="M108" i="6" s="1"/>
  <c r="K114" i="6"/>
  <c r="M114" i="6" s="1"/>
  <c r="K112" i="6"/>
  <c r="M112" i="6" s="1"/>
  <c r="L59" i="6"/>
  <c r="K59" i="6"/>
  <c r="K113" i="6"/>
  <c r="M113" i="6" s="1"/>
  <c r="K111" i="6"/>
  <c r="M111" i="6" s="1"/>
  <c r="M22" i="6" l="1"/>
  <c r="M59" i="6"/>
  <c r="P21" i="6"/>
  <c r="K107" i="6"/>
  <c r="M107" i="6" s="1"/>
  <c r="K110" i="6"/>
  <c r="M110" i="6" s="1"/>
  <c r="L58" i="6"/>
  <c r="K58" i="6"/>
  <c r="L16" i="6"/>
  <c r="K16" i="6"/>
  <c r="K44" i="6"/>
  <c r="K106" i="6"/>
  <c r="M106" i="6" s="1"/>
  <c r="K99" i="6"/>
  <c r="M99" i="6" s="1"/>
  <c r="M16" i="6" l="1"/>
  <c r="M44" i="6"/>
  <c r="M58" i="6"/>
  <c r="K105" i="6"/>
  <c r="M105" i="6" s="1"/>
  <c r="K104" i="6"/>
  <c r="M104" i="6" s="1"/>
  <c r="L43" i="6"/>
  <c r="K43" i="6"/>
  <c r="K100" i="6"/>
  <c r="M100" i="6" s="1"/>
  <c r="M43" i="6" l="1"/>
  <c r="P18" i="6"/>
  <c r="P19" i="6"/>
  <c r="K98" i="6"/>
  <c r="K97" i="6"/>
  <c r="K74" i="6"/>
  <c r="M74" i="6" s="1"/>
  <c r="K103" i="6"/>
  <c r="M103" i="6" s="1"/>
  <c r="K101" i="6"/>
  <c r="M101" i="6" s="1"/>
  <c r="K102" i="6"/>
  <c r="M102" i="6" s="1"/>
  <c r="K94" i="6"/>
  <c r="M94" i="6" s="1"/>
  <c r="K333" i="6" l="1"/>
  <c r="L333" i="6" s="1"/>
  <c r="K328" i="6"/>
  <c r="L328" i="6" s="1"/>
  <c r="K327" i="6"/>
  <c r="L327" i="6" s="1"/>
  <c r="K325" i="6"/>
  <c r="L325" i="6" s="1"/>
  <c r="H323" i="6"/>
  <c r="K323" i="6" s="1"/>
  <c r="L323" i="6" s="1"/>
  <c r="K322" i="6"/>
  <c r="L322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F291" i="6"/>
  <c r="K291" i="6" s="1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F285" i="6"/>
  <c r="K285" i="6" s="1"/>
  <c r="L285" i="6" s="1"/>
  <c r="F284" i="6"/>
  <c r="K284" i="6" s="1"/>
  <c r="L284" i="6" s="1"/>
  <c r="K283" i="6"/>
  <c r="L283" i="6" s="1"/>
  <c r="F282" i="6"/>
  <c r="K282" i="6" s="1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6" i="6"/>
  <c r="L266" i="6" s="1"/>
  <c r="K264" i="6"/>
  <c r="L264" i="6" s="1"/>
  <c r="K263" i="6"/>
  <c r="L263" i="6" s="1"/>
  <c r="F262" i="6"/>
  <c r="K262" i="6" s="1"/>
  <c r="L262" i="6" s="1"/>
  <c r="K261" i="6"/>
  <c r="L261" i="6" s="1"/>
  <c r="K258" i="6"/>
  <c r="L258" i="6" s="1"/>
  <c r="K257" i="6"/>
  <c r="L257" i="6" s="1"/>
  <c r="K256" i="6"/>
  <c r="L256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6" i="6"/>
  <c r="L236" i="6" s="1"/>
  <c r="K234" i="6"/>
  <c r="L234" i="6" s="1"/>
  <c r="K232" i="6"/>
  <c r="L232" i="6" s="1"/>
  <c r="K230" i="6"/>
  <c r="L230" i="6" s="1"/>
  <c r="K229" i="6"/>
  <c r="L229" i="6" s="1"/>
  <c r="K228" i="6"/>
  <c r="L228" i="6" s="1"/>
  <c r="K226" i="6"/>
  <c r="L226" i="6" s="1"/>
  <c r="K225" i="6"/>
  <c r="L225" i="6" s="1"/>
  <c r="K224" i="6"/>
  <c r="L224" i="6" s="1"/>
  <c r="K223" i="6"/>
  <c r="K222" i="6"/>
  <c r="L222" i="6" s="1"/>
  <c r="K221" i="6"/>
  <c r="L221" i="6" s="1"/>
  <c r="K219" i="6"/>
  <c r="L219" i="6" s="1"/>
  <c r="K218" i="6"/>
  <c r="L218" i="6" s="1"/>
  <c r="K217" i="6"/>
  <c r="L217" i="6" s="1"/>
  <c r="K216" i="6"/>
  <c r="L216" i="6" s="1"/>
  <c r="K215" i="6"/>
  <c r="L215" i="6" s="1"/>
  <c r="F214" i="6"/>
  <c r="K214" i="6" s="1"/>
  <c r="L214" i="6" s="1"/>
  <c r="H213" i="6"/>
  <c r="K213" i="6" s="1"/>
  <c r="L213" i="6" s="1"/>
  <c r="K210" i="6"/>
  <c r="L210" i="6" s="1"/>
  <c r="K209" i="6"/>
  <c r="L209" i="6" s="1"/>
  <c r="K208" i="6"/>
  <c r="L208" i="6" s="1"/>
  <c r="K207" i="6"/>
  <c r="L207" i="6" s="1"/>
  <c r="K206" i="6"/>
  <c r="L206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H179" i="6"/>
  <c r="K179" i="6" s="1"/>
  <c r="L179" i="6" s="1"/>
  <c r="F178" i="6"/>
  <c r="K178" i="6" s="1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L137" i="6"/>
  <c r="K137" i="6"/>
  <c r="L135" i="6"/>
  <c r="K135" i="6"/>
  <c r="P134" i="6"/>
  <c r="K96" i="6"/>
  <c r="M96" i="6" s="1"/>
  <c r="K95" i="6"/>
  <c r="M95" i="6" s="1"/>
  <c r="K93" i="6"/>
  <c r="M93" i="6" s="1"/>
  <c r="K92" i="6"/>
  <c r="M92" i="6" s="1"/>
  <c r="K91" i="6"/>
  <c r="M91" i="6" s="1"/>
  <c r="K90" i="6"/>
  <c r="M90" i="6" s="1"/>
  <c r="K89" i="6"/>
  <c r="M89" i="6" s="1"/>
  <c r="K88" i="6"/>
  <c r="M88" i="6" s="1"/>
  <c r="K87" i="6"/>
  <c r="M87" i="6" s="1"/>
  <c r="K86" i="6"/>
  <c r="M86" i="6" s="1"/>
  <c r="K85" i="6"/>
  <c r="M85" i="6" s="1"/>
  <c r="K84" i="6"/>
  <c r="M84" i="6" s="1"/>
  <c r="K83" i="6"/>
  <c r="M83" i="6" s="1"/>
  <c r="K82" i="6"/>
  <c r="M82" i="6" s="1"/>
  <c r="K80" i="6"/>
  <c r="M80" i="6" s="1"/>
  <c r="F79" i="6"/>
  <c r="K79" i="6" s="1"/>
  <c r="M79" i="6" s="1"/>
  <c r="K78" i="6"/>
  <c r="M78" i="6" s="1"/>
  <c r="K77" i="6"/>
  <c r="M77" i="6" s="1"/>
  <c r="K76" i="6"/>
  <c r="M76" i="6" s="1"/>
  <c r="K75" i="6"/>
  <c r="M75" i="6" s="1"/>
  <c r="K73" i="6"/>
  <c r="M73" i="6" s="1"/>
  <c r="K72" i="6"/>
  <c r="M72" i="6" s="1"/>
  <c r="K71" i="6"/>
  <c r="M71" i="6" s="1"/>
  <c r="K70" i="6"/>
  <c r="M70" i="6" s="1"/>
  <c r="K69" i="6"/>
  <c r="M69" i="6" s="1"/>
  <c r="L56" i="6"/>
  <c r="K56" i="6"/>
  <c r="L55" i="6"/>
  <c r="K55" i="6"/>
  <c r="L54" i="6"/>
  <c r="K54" i="6"/>
  <c r="L53" i="6"/>
  <c r="K53" i="6"/>
  <c r="L40" i="6"/>
  <c r="K40" i="6"/>
  <c r="L38" i="6"/>
  <c r="K38" i="6"/>
  <c r="L37" i="6"/>
  <c r="K37" i="6"/>
  <c r="P17" i="6"/>
  <c r="P14" i="6"/>
  <c r="L13" i="6"/>
  <c r="K13" i="6"/>
  <c r="L11" i="6"/>
  <c r="K11" i="6"/>
  <c r="P10" i="6"/>
  <c r="M7" i="6"/>
  <c r="D7" i="5"/>
  <c r="K6" i="4"/>
  <c r="K6" i="3"/>
  <c r="L6" i="2"/>
  <c r="M56" i="6" l="1"/>
  <c r="M40" i="6"/>
  <c r="M53" i="6"/>
  <c r="M135" i="6"/>
  <c r="M137" i="6"/>
  <c r="M38" i="6"/>
  <c r="M11" i="6"/>
  <c r="M37" i="6"/>
  <c r="M55" i="6"/>
  <c r="M13" i="6"/>
  <c r="M54" i="6"/>
</calcChain>
</file>

<file path=xl/sharedStrings.xml><?xml version="1.0" encoding="utf-8"?>
<sst xmlns="http://schemas.openxmlformats.org/spreadsheetml/2006/main" count="3298" uniqueCount="1270">
  <si>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</si>
  <si>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</si>
  <si>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</si>
  <si>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</si>
  <si>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</si>
  <si>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</si>
  <si>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</si>
  <si>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</si>
  <si>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</si>
  <si>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</si>
  <si>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</si>
  <si>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</si>
  <si>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</si>
  <si>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</si>
  <si>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</si>
  <si>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</si>
  <si>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</si>
  <si>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</si>
  <si>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</si>
  <si>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</si>
  <si>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</si>
  <si>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</si>
  <si>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</si>
  <si>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</si>
  <si>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</si>
  <si>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</si>
  <si>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</si>
  <si>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</si>
  <si>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</si>
  <si>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</si>
  <si>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</si>
  <si>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</si>
  <si>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</si>
  <si>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</si>
  <si>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</si>
  <si>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</si>
  <si>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</si>
  <si>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</si>
  <si>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</si>
  <si>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</si>
  <si>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</si>
  <si>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</si>
  <si>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</si>
  <si>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</si>
  <si>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</si>
  <si>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</si>
  <si>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</si>
  <si>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</si>
  <si>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</si>
  <si>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</si>
  <si>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</si>
  <si>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</si>
  <si>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</si>
  <si>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</si>
  <si>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</si>
  <si>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</si>
  <si>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</si>
  <si>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</si>
  <si>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</si>
  <si>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</si>
  <si>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</si>
  <si>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</si>
  <si>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</si>
  <si>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</si>
  <si>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</si>
  <si>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</si>
  <si>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</si>
  <si>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</si>
  <si>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</si>
  <si>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</si>
  <si>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</si>
  <si>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</si>
  <si>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</si>
  <si>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</si>
  <si>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</si>
  <si>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</si>
  <si>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</si>
  <si>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</si>
  <si>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</si>
  <si>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</si>
  <si>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</si>
  <si>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</si>
  <si>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</si>
  <si>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</si>
  <si>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</si>
  <si>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</si>
  <si>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</si>
  <si>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</si>
  <si>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</si>
  <si>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</si>
  <si>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</si>
  <si>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</si>
  <si>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</si>
  <si>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</si>
  <si>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</si>
  <si>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</si>
  <si>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</si>
  <si>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</si>
  <si>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</si>
  <si>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</si>
  <si>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</si>
  <si>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</si>
  <si>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</si>
  <si>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</si>
  <si>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</si>
  <si>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</si>
  <si>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</si>
  <si>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</si>
  <si>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</si>
  <si>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</si>
  <si>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</si>
  <si>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</si>
  <si>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</si>
  <si>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</si>
  <si>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</si>
  <si>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</si>
  <si>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</si>
  <si>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</si>
  <si>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</si>
  <si>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</si>
  <si>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</si>
  <si>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</si>
  <si>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</si>
  <si>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</si>
  <si>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</si>
  <si>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</si>
  <si>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</si>
  <si>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</si>
  <si>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</si>
  <si>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</si>
  <si>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</si>
  <si>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</si>
  <si>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</si>
  <si>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</si>
  <si>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</si>
  <si>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</si>
  <si>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</si>
  <si>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</si>
  <si>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</si>
  <si>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</si>
  <si>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</si>
  <si>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</si>
  <si>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</si>
  <si>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</si>
  <si>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</si>
  <si>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</si>
  <si>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</si>
  <si>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</si>
  <si>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</si>
  <si>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</si>
  <si>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</si>
  <si>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</si>
  <si>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</si>
  <si>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</si>
  <si>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</si>
  <si>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</si>
  <si>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</si>
  <si>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</si>
  <si>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</si>
  <si>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</si>
  <si>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</si>
  <si>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</si>
  <si>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</si>
  <si>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</si>
  <si>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</si>
  <si>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</si>
  <si>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</si>
  <si>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</si>
  <si>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</si>
  <si>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</si>
  <si>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</si>
  <si>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</si>
  <si>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</si>
  <si>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</si>
  <si>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</si>
  <si>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</si>
  <si>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</si>
  <si>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</si>
  <si>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</si>
  <si>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</si>
  <si>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</si>
  <si>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</si>
  <si>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</si>
  <si>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</si>
  <si>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</si>
  <si>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</si>
  <si>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</si>
  <si>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</si>
  <si>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</si>
  <si>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</si>
  <si>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</si>
  <si>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</si>
  <si>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</si>
  <si>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</si>
  <si>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</si>
  <si>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</si>
  <si>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</si>
  <si>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</si>
  <si>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</si>
  <si>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</si>
  <si>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</si>
  <si>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</si>
  <si>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</si>
  <si>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</si>
  <si>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</si>
  <si>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</si>
  <si>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</si>
  <si>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</si>
  <si>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</si>
  <si>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</si>
  <si>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</si>
  <si>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</si>
  <si>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</si>
  <si>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</si>
  <si>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</si>
  <si>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</si>
  <si>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</si>
  <si>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</si>
  <si>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</si>
  <si>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</si>
  <si>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</si>
  <si>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</si>
  <si>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</si>
  <si>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</si>
  <si>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</si>
  <si>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</si>
  <si>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</si>
  <si>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</si>
  <si>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</si>
  <si>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</si>
  <si>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</si>
  <si>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</si>
  <si>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</si>
  <si>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</si>
  <si>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</si>
  <si>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</si>
  <si>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</si>
  <si>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</si>
  <si>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</si>
  <si>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</si>
  <si>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</si>
  <si>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</si>
  <si>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</si>
  <si>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</si>
  <si>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</si>
  <si>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</si>
  <si>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</si>
  <si>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</si>
  <si>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</si>
  <si>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</si>
  <si>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</si>
  <si>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</si>
  <si>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</si>
  <si>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</si>
  <si>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</si>
  <si>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</si>
  <si>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</si>
  <si>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</si>
  <si>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</si>
  <si>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</si>
  <si>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</si>
  <si>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</si>
  <si>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</si>
  <si>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</si>
  <si>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</si>
  <si>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</si>
  <si>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</si>
  <si>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</si>
  <si>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</si>
  <si>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</si>
  <si>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</si>
  <si>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</si>
  <si>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</si>
  <si>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</si>
  <si>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</si>
  <si>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</si>
  <si>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</si>
  <si>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</si>
  <si>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</si>
  <si>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</si>
  <si>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</si>
  <si>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</si>
  <si>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</si>
  <si>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</si>
  <si>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</si>
  <si>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</si>
  <si>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</si>
  <si>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</si>
  <si>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</si>
  <si>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</si>
  <si>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</si>
  <si>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</si>
  <si>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</si>
  <si>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</si>
  <si>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</si>
  <si>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</si>
  <si>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</si>
  <si>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</si>
  <si>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</si>
  <si>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</si>
  <si>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</si>
  <si>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</si>
  <si>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</si>
  <si>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</si>
  <si>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</si>
  <si>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</si>
  <si>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</si>
  <si>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</si>
  <si>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</si>
  <si>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</si>
  <si>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</si>
  <si>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</si>
  <si>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</si>
  <si>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</si>
  <si>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</si>
  <si>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</si>
  <si>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</si>
  <si>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</si>
  <si>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</si>
  <si>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</si>
  <si>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</si>
  <si>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</si>
  <si>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</si>
  <si>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</si>
  <si>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</si>
  <si>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</si>
  <si>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</si>
  <si>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</si>
  <si>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</si>
  <si>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</si>
  <si>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</si>
  <si>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</si>
  <si>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</si>
  <si>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</si>
  <si>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</si>
  <si>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</si>
  <si>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</si>
  <si>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</si>
  <si>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</si>
  <si>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</si>
  <si>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</si>
  <si>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</si>
  <si>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</si>
  <si>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</si>
  <si>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</si>
  <si>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</si>
  <si>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</si>
  <si>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</si>
  <si>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</si>
  <si>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</si>
  <si>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</si>
  <si>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</si>
  <si>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</si>
  <si>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</si>
  <si>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</si>
  <si>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</si>
  <si>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</si>
  <si>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</si>
  <si>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</si>
  <si>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</si>
  <si>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</si>
  <si>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</si>
  <si>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</si>
  <si>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</si>
  <si>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</si>
  <si>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</si>
  <si>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</si>
  <si>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</si>
  <si>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</si>
  <si>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</si>
  <si>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</si>
  <si>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</si>
  <si>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</si>
  <si>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</si>
  <si>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</si>
  <si>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</si>
  <si>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</si>
  <si>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</si>
  <si>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</si>
  <si>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</si>
  <si>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</si>
  <si>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</si>
  <si>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</si>
  <si>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</si>
  <si>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</si>
  <si>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</si>
  <si>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</si>
  <si>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</si>
  <si>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</si>
  <si>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</si>
  <si>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</si>
  <si>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</si>
  <si>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</si>
  <si>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</si>
  <si>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</si>
  <si>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</si>
  <si>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</si>
  <si>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</si>
  <si>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</si>
  <si>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</si>
  <si>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</si>
  <si>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</si>
  <si>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</si>
  <si>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</si>
  <si>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</si>
  <si>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</si>
  <si>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</si>
  <si>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</si>
  <si>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</si>
  <si>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</si>
  <si>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</si>
  <si>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</si>
  <si>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</si>
  <si>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</si>
  <si>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</si>
  <si>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</si>
  <si>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</si>
  <si>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</si>
  <si>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</si>
  <si>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</si>
  <si>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</si>
  <si>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</si>
  <si>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</si>
  <si>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</si>
  <si>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</si>
  <si>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</si>
  <si>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</si>
  <si>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</si>
  <si>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</si>
  <si>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</si>
  <si>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</si>
  <si>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</si>
  <si>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</si>
  <si>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</si>
  <si>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</si>
  <si>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</si>
  <si>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</si>
  <si>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</si>
  <si>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</si>
  <si>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</si>
  <si>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</si>
  <si>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</si>
  <si>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</si>
  <si>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</si>
  <si>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</si>
  <si>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</si>
  <si>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</si>
  <si>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</si>
  <si>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</si>
  <si>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</si>
  <si>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</si>
  <si>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</si>
  <si>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</si>
  <si>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</si>
  <si>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</si>
  <si>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</si>
  <si>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</si>
  <si>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</si>
  <si>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</si>
  <si>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</si>
  <si>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</si>
  <si>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</si>
  <si>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</si>
  <si>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</si>
  <si>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</si>
  <si>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</si>
  <si>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</si>
  <si>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</si>
  <si>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</si>
  <si>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</si>
  <si>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</si>
  <si>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</si>
  <si>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</si>
  <si>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</si>
  <si>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</si>
  <si>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</si>
  <si>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</si>
  <si>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</si>
  <si>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</si>
  <si>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</si>
  <si>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</si>
  <si>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</si>
  <si>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</si>
  <si>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</si>
  <si>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</si>
  <si>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</si>
  <si>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</si>
  <si>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</si>
  <si>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</si>
  <si>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</si>
  <si>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</si>
  <si>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</si>
  <si>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</si>
  <si>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</si>
  <si>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</si>
  <si>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</si>
  <si>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</si>
  <si>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</si>
  <si>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</si>
  <si>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</si>
  <si>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</si>
  <si>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</si>
  <si>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</si>
  <si>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</si>
  <si>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</si>
  <si>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</si>
  <si>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</si>
  <si>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</si>
  <si>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</si>
  <si>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</si>
  <si>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</si>
  <si>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</si>
  <si>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</si>
  <si>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</si>
  <si>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</si>
  <si>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</si>
  <si>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</si>
  <si>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</si>
  <si>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</si>
  <si>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</si>
  <si>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</si>
  <si>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</si>
  <si>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</si>
  <si>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</si>
  <si>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</si>
  <si>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</si>
  <si>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</si>
  <si>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</si>
  <si>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</si>
  <si>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</si>
  <si>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</si>
  <si>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</si>
  <si>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</si>
  <si>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</si>
  <si>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</si>
  <si>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</si>
  <si>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</si>
  <si>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</si>
  <si>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</si>
  <si>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</si>
  <si>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</si>
  <si>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</si>
  <si>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</si>
  <si>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</si>
  <si>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</si>
  <si>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</si>
  <si>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</si>
  <si>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</si>
  <si>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</si>
  <si>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</si>
  <si>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</si>
  <si>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</si>
  <si>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</si>
  <si>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</si>
  <si>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</si>
  <si>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</si>
  <si>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</si>
  <si>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</si>
  <si>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</si>
  <si>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</si>
  <si>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</si>
  <si>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</si>
  <si>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</si>
  <si>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</si>
  <si>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</si>
  <si>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</si>
  <si>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</si>
  <si>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</si>
  <si>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</si>
  <si>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</si>
  <si>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</si>
  <si>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</si>
  <si>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</si>
  <si>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</si>
  <si>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</si>
  <si>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</si>
  <si>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</si>
  <si>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</si>
  <si>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</si>
  <si>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</si>
  <si>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</si>
  <si>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GRAVITON RESEARCH CAPITAL LLP</t>
  </si>
  <si>
    <t>ATLAS EVENTS PRIVATE LIMITED</t>
  </si>
  <si>
    <t>Retail Research Technical Calls &amp; Fundamental Performance Report for the month of June-2023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</si>
  <si>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</si>
  <si>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</si>
  <si>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</si>
  <si>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</si>
  <si>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</si>
  <si>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</si>
  <si>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</si>
  <si>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</si>
  <si>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</si>
  <si>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</si>
  <si>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</si>
  <si>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</si>
  <si>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</si>
  <si>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</si>
  <si>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</si>
  <si>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562-574</t>
  </si>
  <si>
    <t>600-630</t>
  </si>
  <si>
    <t>Open</t>
  </si>
  <si>
    <t>H</t>
  </si>
  <si>
    <t>740-780</t>
  </si>
  <si>
    <t>Profit of Rs.41/-</t>
  </si>
  <si>
    <t>Successful</t>
  </si>
  <si>
    <t>152-157</t>
  </si>
  <si>
    <t>170-175</t>
  </si>
  <si>
    <t>195-200</t>
  </si>
  <si>
    <t>Profit of Rs.13/-</t>
  </si>
  <si>
    <t>1435-1495</t>
  </si>
  <si>
    <t>1600-1650</t>
  </si>
  <si>
    <t>270-290</t>
  </si>
  <si>
    <t>430-450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</si>
  <si>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</si>
  <si>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</si>
  <si>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</si>
  <si>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</si>
  <si>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</si>
  <si>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</si>
  <si>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</si>
  <si>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</si>
  <si>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</si>
  <si>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</si>
  <si>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</si>
  <si>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1900-1920</t>
  </si>
  <si>
    <t>Profit of Rs.44/-</t>
  </si>
  <si>
    <t>590-600</t>
  </si>
  <si>
    <t>Loss of Rs.16.5/-</t>
  </si>
  <si>
    <t>Unsuccessful</t>
  </si>
  <si>
    <t>228.5-230.5</t>
  </si>
  <si>
    <t>240-244</t>
  </si>
  <si>
    <t>MINDACORP</t>
  </si>
  <si>
    <t>305-315</t>
  </si>
  <si>
    <t>Loss of Rs.9/-</t>
  </si>
  <si>
    <t>1920-1950</t>
  </si>
  <si>
    <t>290-295</t>
  </si>
  <si>
    <t>N</t>
  </si>
  <si>
    <t>*</t>
  </si>
  <si>
    <t>Master Trade High Risk</t>
  </si>
  <si>
    <t>Profit / Loss per share</t>
  </si>
  <si>
    <t>Gain / Loss  per Lot</t>
  </si>
  <si>
    <t>Lot</t>
  </si>
  <si>
    <t>LT JUNE FUT</t>
  </si>
  <si>
    <t>2300-2320</t>
  </si>
  <si>
    <t>Profit of Rs.31/-</t>
  </si>
  <si>
    <t>GODREJCP JUNE FUT</t>
  </si>
  <si>
    <t>1080-1100</t>
  </si>
  <si>
    <t>Loss of Rs.13/-</t>
  </si>
  <si>
    <t>INDUSTOWER JUNE FUT</t>
  </si>
  <si>
    <t>Sell</t>
  </si>
  <si>
    <t>Loss of Rs.4/-</t>
  </si>
  <si>
    <t>LICHSGFIN JUNE FUT</t>
  </si>
  <si>
    <t>360-355</t>
  </si>
  <si>
    <t>Loss of Rs.6.5/-</t>
  </si>
  <si>
    <t xml:space="preserve">Master Trade Medium Risk </t>
  </si>
  <si>
    <t xml:space="preserve">Profit/ Loss per lot </t>
  </si>
  <si>
    <t>COALINDIA 240 CE JUN</t>
  </si>
  <si>
    <t>3.0-4.0</t>
  </si>
  <si>
    <t>Profit of Rs.0.65/-</t>
  </si>
  <si>
    <t>NIFTY 18400 PE 8-JUN</t>
  </si>
  <si>
    <t>90-110</t>
  </si>
  <si>
    <t>Loss of Rs.30.5/-</t>
  </si>
  <si>
    <t>BANKNIFTY 44200 CE 8-JUN</t>
  </si>
  <si>
    <t>320-380</t>
  </si>
  <si>
    <t>Profit of Rs.0.15/-</t>
  </si>
  <si>
    <t>Neutral</t>
  </si>
  <si>
    <t>NIFTY 18900 CE 29-JUNE</t>
  </si>
  <si>
    <t>10.0-1</t>
  </si>
  <si>
    <t>Profit of Rs.20/-</t>
  </si>
  <si>
    <t>Profit of Rs.21/-</t>
  </si>
  <si>
    <t>ICICIBANK 930 PE JUN</t>
  </si>
  <si>
    <t>18-22</t>
  </si>
  <si>
    <t>BANKNIFTY 44000 PE 8-JUN</t>
  </si>
  <si>
    <t>200-250</t>
  </si>
  <si>
    <t>Profit of Rs.22.5/-</t>
  </si>
  <si>
    <t>IGL 480 CE 29-JUNE</t>
  </si>
  <si>
    <t>Profit of Rs.1.55/-</t>
  </si>
  <si>
    <t xml:space="preserve">FINNIFTY 19450 CE 6-JUN </t>
  </si>
  <si>
    <t>40-60</t>
  </si>
  <si>
    <t>Profit of Rs.10/-</t>
  </si>
  <si>
    <t>RELIANCE 2480 CE JUNE</t>
  </si>
  <si>
    <t>Profit of Rs.6/-</t>
  </si>
  <si>
    <t>Profit of Rs.35.25/-</t>
  </si>
  <si>
    <t>BANKNIFTY 44200 PE 8-JUN</t>
  </si>
  <si>
    <t>Loss of Rs.84/-</t>
  </si>
  <si>
    <t>INFY 1300 CE JUN</t>
  </si>
  <si>
    <t>32-40</t>
  </si>
  <si>
    <t>NIFTY 18600 PE 15-JUN</t>
  </si>
  <si>
    <t>TITAN 3000 CE JUN</t>
  </si>
  <si>
    <t>Profit of Rs.5.5/-</t>
  </si>
  <si>
    <t>L&amp;TFH 112 CE JUN</t>
  </si>
  <si>
    <t>Loss of Rs.0.55/-</t>
  </si>
  <si>
    <t>RECLTD 150 CE JUN</t>
  </si>
  <si>
    <t>Loss of Rs.1.1/-</t>
  </si>
  <si>
    <t>Profit of Rs.19.5/-</t>
  </si>
  <si>
    <t>TITAN 2820 PE JUN</t>
  </si>
  <si>
    <t>40-50</t>
  </si>
  <si>
    <t>Profit of Rs.7/-</t>
  </si>
  <si>
    <t>BANKNIFTY 45000 CE 29-JUN</t>
  </si>
  <si>
    <t>Profit of Rs.47.5/-</t>
  </si>
  <si>
    <t>FINNIFTY 19450 PE 13-JUN</t>
  </si>
  <si>
    <t>100-120</t>
  </si>
  <si>
    <t>Profit of Rs.23.5/-</t>
  </si>
  <si>
    <t>NIFTY 18500 PE 15-JUN</t>
  </si>
  <si>
    <t>80-100</t>
  </si>
  <si>
    <t>Loss of Rs.21/-</t>
  </si>
  <si>
    <t>NIFTY 18800 CE 29-JUN</t>
  </si>
  <si>
    <t>40-10</t>
  </si>
  <si>
    <t>Loss of Rs.43. 5/-</t>
  </si>
  <si>
    <t>FINNIFTY 19400 PE 13-JUN</t>
  </si>
  <si>
    <t>Profit of Rs.3/-</t>
  </si>
  <si>
    <t>BANKNIFTY 44000 PE 15-JUN</t>
  </si>
  <si>
    <t>350-400</t>
  </si>
  <si>
    <t>Profit of Rs.50/-</t>
  </si>
  <si>
    <t>300-350</t>
  </si>
  <si>
    <t>50-60</t>
  </si>
  <si>
    <t>Profit of Rs.100/-</t>
  </si>
  <si>
    <t>BANKNIFTY 44000 PE 22-JUN</t>
  </si>
  <si>
    <t>BANKNIFTY 43900 PE 15-JUN</t>
  </si>
  <si>
    <t>60-70</t>
  </si>
  <si>
    <t>JINDALSTEEL 550 CE JUNE</t>
  </si>
  <si>
    <t>Techno -Funda  (positional)</t>
  </si>
  <si>
    <t>AMBIKCO</t>
  </si>
  <si>
    <t>1420-1620</t>
  </si>
  <si>
    <t>2000-2300</t>
  </si>
  <si>
    <t>95-100</t>
  </si>
  <si>
    <t>Profit of Rs.7.5/-</t>
  </si>
  <si>
    <t>276-296</t>
  </si>
  <si>
    <t>330-350</t>
  </si>
  <si>
    <t>Profit of Rs.130/-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</si>
  <si>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</si>
  <si>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</si>
  <si>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</si>
  <si>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</si>
  <si>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</si>
  <si>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</si>
  <si>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</si>
  <si>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</si>
  <si>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</si>
  <si>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</si>
  <si>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</si>
  <si>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</si>
  <si>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</si>
  <si>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</si>
  <si>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</si>
  <si>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</si>
  <si>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</si>
  <si>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</si>
  <si>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</si>
  <si>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</si>
  <si>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</si>
  <si>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</si>
  <si>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</si>
  <si>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</si>
  <si>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</si>
  <si>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</si>
  <si>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</si>
  <si>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</si>
  <si>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</si>
  <si>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</si>
  <si>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</si>
  <si>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</si>
  <si>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</si>
  <si>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</si>
  <si>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</si>
  <si>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</si>
  <si>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</si>
  <si>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</si>
  <si>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</si>
  <si>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</si>
  <si>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</si>
  <si>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</si>
  <si>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</si>
  <si>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</si>
  <si>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</si>
  <si>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</si>
  <si>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</si>
  <si>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</si>
  <si>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</si>
  <si>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</si>
  <si>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</si>
  <si>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</si>
  <si>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</si>
  <si>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</si>
  <si>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</si>
  <si>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</si>
  <si>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</si>
  <si>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</si>
  <si>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</si>
  <si>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</si>
  <si>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</si>
  <si>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</si>
  <si>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</si>
  <si>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</si>
  <si>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</si>
  <si>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</si>
  <si>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</si>
  <si>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</si>
  <si>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</si>
  <si>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</si>
  <si>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</si>
  <si>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</si>
  <si>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</si>
  <si>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</si>
  <si>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</si>
  <si>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</si>
  <si>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</si>
  <si>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</si>
  <si>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</si>
  <si>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</si>
  <si>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</si>
  <si>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</si>
  <si>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</si>
  <si>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</si>
  <si>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</si>
  <si>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</si>
  <si>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</si>
  <si>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</si>
  <si>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</si>
  <si>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</si>
  <si>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</si>
  <si>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</si>
  <si>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</si>
  <si>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</si>
  <si>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</si>
  <si>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</si>
  <si>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</si>
  <si>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</si>
  <si>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</si>
  <si>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</si>
  <si>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</si>
  <si>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</si>
  <si>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</si>
  <si>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</si>
  <si>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</si>
  <si>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</si>
  <si>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</si>
  <si>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</si>
  <si>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</si>
  <si>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</si>
  <si>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</si>
  <si>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</si>
  <si>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</si>
  <si>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</si>
  <si>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</si>
  <si>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</si>
  <si>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</si>
  <si>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</si>
  <si>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</si>
  <si>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</si>
  <si>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</si>
  <si>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</si>
  <si>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</si>
  <si>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</si>
  <si>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</si>
  <si>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</si>
  <si>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</si>
  <si>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</si>
  <si>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</si>
  <si>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</si>
  <si>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</si>
  <si>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</si>
  <si>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</si>
  <si>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</si>
  <si>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</si>
  <si>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</si>
  <si>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</si>
  <si>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</si>
  <si>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</si>
  <si>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</si>
  <si>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</si>
  <si>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</si>
  <si>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</si>
  <si>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</si>
  <si>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</si>
  <si>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</si>
  <si>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</si>
  <si>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</si>
  <si>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</si>
  <si>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</si>
  <si>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</si>
  <si>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</si>
  <si>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</si>
  <si>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</si>
  <si>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</si>
  <si>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</si>
  <si>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</si>
  <si>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</si>
  <si>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</si>
  <si>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</si>
  <si>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</si>
  <si>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</si>
  <si>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</si>
  <si>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</si>
  <si>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</si>
  <si>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</si>
  <si>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</si>
  <si>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</si>
  <si>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</si>
  <si>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</si>
  <si>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</si>
  <si>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</si>
  <si>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</si>
  <si>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</si>
  <si>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</si>
  <si>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</si>
  <si>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</si>
  <si>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</si>
  <si>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</si>
  <si>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</si>
  <si>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</si>
  <si>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</si>
  <si>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</si>
  <si>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</si>
  <si>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</si>
  <si>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</si>
  <si>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</si>
  <si>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</si>
  <si>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</si>
  <si>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</si>
  <si>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</si>
  <si>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</si>
  <si>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</si>
  <si>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</si>
  <si>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</si>
  <si>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</si>
  <si>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</si>
  <si>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</si>
  <si>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</si>
  <si>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</si>
  <si>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</si>
  <si>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</si>
  <si>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</si>
  <si>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</si>
  <si>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</si>
  <si>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</si>
  <si>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</si>
  <si>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</si>
  <si>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</si>
  <si>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</si>
  <si>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</si>
  <si>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</si>
  <si>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</si>
  <si>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</si>
  <si>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</si>
  <si>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</si>
  <si>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</si>
  <si>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</si>
  <si>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</si>
  <si>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</si>
  <si>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</si>
  <si>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</si>
  <si>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1650-1700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</si>
  <si>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</si>
  <si>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</si>
  <si>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</si>
  <si>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</si>
  <si>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</si>
  <si>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</si>
  <si>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</si>
  <si>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</si>
  <si>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Loss of Rs.14/-</t>
  </si>
  <si>
    <t>NIFTY 18750 PE 15-JUN</t>
  </si>
  <si>
    <t>BATAINDIA 1600 CE JUN</t>
  </si>
  <si>
    <t>250-300</t>
  </si>
  <si>
    <t>Profit of Rs.45/-</t>
  </si>
  <si>
    <t>Profit of Rs.24/-</t>
  </si>
  <si>
    <t>NIFTY 18700 PE 22-JUN</t>
  </si>
  <si>
    <t>Profit of Rs.4/-</t>
  </si>
  <si>
    <t>ICICIBANK JUNE FUT</t>
  </si>
  <si>
    <t>910-900</t>
  </si>
  <si>
    <t>6650-6950</t>
  </si>
  <si>
    <t>7400-7600</t>
  </si>
  <si>
    <t>990-1030</t>
  </si>
  <si>
    <t>1150-1200</t>
  </si>
  <si>
    <t>164-168</t>
  </si>
  <si>
    <t>Profit of Rs.05/-</t>
  </si>
  <si>
    <t>BANKNIFTY 43000 PE 29-JUN</t>
  </si>
  <si>
    <t>280-350</t>
  </si>
  <si>
    <t>SIEMENS 3800 CE 29-JUN</t>
  </si>
  <si>
    <t>100-110</t>
  </si>
  <si>
    <t>Profit of Rs.5.25/-</t>
  </si>
  <si>
    <t>NIFTY 18750 PE 22-JUN</t>
  </si>
  <si>
    <t>500-520</t>
  </si>
  <si>
    <t>UPL 700 CE JUNE</t>
  </si>
  <si>
    <t>15-18</t>
  </si>
  <si>
    <t>Loss of Rs.70/-</t>
  </si>
  <si>
    <t>BATAINDIA 1620 CE 29-JUN</t>
  </si>
  <si>
    <t>690-700</t>
  </si>
  <si>
    <t>Profit of Rs.11.25/-</t>
  </si>
  <si>
    <t>Loss of Rs.25/-</t>
  </si>
  <si>
    <t>HDFCLIFE JUNE FUT</t>
  </si>
  <si>
    <t>620-630</t>
  </si>
  <si>
    <t>IRCTC 680 CE JUNE</t>
  </si>
  <si>
    <t>TATACOMM JUNE FUT</t>
  </si>
  <si>
    <t>1600-1620</t>
  </si>
  <si>
    <t>Profit of Rs.12.5/-</t>
  </si>
  <si>
    <t>FINNIFTY 19450 CE 20-JUN</t>
  </si>
  <si>
    <t>70-90</t>
  </si>
  <si>
    <t>580-620</t>
  </si>
  <si>
    <t>Profit of Rs.11/-</t>
  </si>
  <si>
    <t xml:space="preserve">FINNIFTY 19400 PE 20-JUN </t>
  </si>
  <si>
    <t>9.5</t>
  </si>
  <si>
    <t>33</t>
  </si>
  <si>
    <t>24</t>
  </si>
  <si>
    <t>50-70</t>
  </si>
  <si>
    <t>Profit of Rs.29/-</t>
  </si>
  <si>
    <t>Profit of Rs.28.5/-</t>
  </si>
  <si>
    <t>515-540</t>
  </si>
  <si>
    <t>SONALIS</t>
  </si>
  <si>
    <t>TITAN 2940 PE JUN</t>
  </si>
  <si>
    <t>70-80</t>
  </si>
  <si>
    <t>SIEMENS 3850 CE 29-JUN</t>
  </si>
  <si>
    <t>35-45</t>
  </si>
  <si>
    <t>45</t>
  </si>
  <si>
    <t>FINNIFTY 19350 CE 20-JUN</t>
  </si>
  <si>
    <t>Profit of Rs.19/-</t>
  </si>
  <si>
    <t>22</t>
  </si>
  <si>
    <t>BANKNIFTY 43200 PE 22-JUN</t>
  </si>
  <si>
    <t>180-220</t>
  </si>
  <si>
    <t>110-115</t>
  </si>
  <si>
    <t>175-180</t>
  </si>
  <si>
    <t>19</t>
  </si>
  <si>
    <t>TITAN 2960 PE 29-JUN</t>
  </si>
  <si>
    <t>Profit of Rs.06/-</t>
  </si>
  <si>
    <t>Profit of Rs.8/-</t>
  </si>
  <si>
    <t>Profit of Rs.18/-</t>
  </si>
  <si>
    <t>Profit of Rs.10.5/-</t>
  </si>
  <si>
    <t>JANUSCORP</t>
  </si>
  <si>
    <t>MISTERKAPOORKESHRI</t>
  </si>
  <si>
    <t>Profit of Rs.22/-</t>
  </si>
  <si>
    <t>28</t>
  </si>
  <si>
    <t>MCDOWELL-N 900 PE 29-JUN</t>
  </si>
  <si>
    <t>11.50</t>
  </si>
  <si>
    <t>20-25</t>
  </si>
  <si>
    <t>Profit of Rs.3.5/-</t>
  </si>
  <si>
    <t>Profit of Rs.5/-</t>
  </si>
  <si>
    <t>80</t>
  </si>
  <si>
    <t>Loss of Rs.55/-</t>
  </si>
  <si>
    <t>BATAINDIA 1660 CE 29-JUN</t>
  </si>
  <si>
    <t>NIFTY 18900 CE 29-JUN</t>
  </si>
  <si>
    <t>NIFTY 18950 CE 22-JUN</t>
  </si>
  <si>
    <t>97-102</t>
  </si>
  <si>
    <t>Profit of Rs.9.5/-</t>
  </si>
  <si>
    <t>4015-4215</t>
  </si>
  <si>
    <t>KPIL</t>
  </si>
  <si>
    <t>HRTI PRIVATE LIMITED</t>
  </si>
  <si>
    <t>VISHWARAJ</t>
  </si>
  <si>
    <t>Vishwaraj Sugar Ind Ltd</t>
  </si>
  <si>
    <t>Loss of Rs.11.5/-</t>
  </si>
  <si>
    <t>HCLTECH JULY FUT</t>
  </si>
  <si>
    <t>1185-1195</t>
  </si>
  <si>
    <t>Profit of Rs.25.5/-</t>
  </si>
  <si>
    <t>40</t>
  </si>
  <si>
    <t>Loss of Rs.15/-</t>
  </si>
  <si>
    <t>Loss of Rs.5/-</t>
  </si>
  <si>
    <t>3000-3100</t>
  </si>
  <si>
    <t>3400-3600</t>
  </si>
  <si>
    <t>BANKNIFTY 43900 PE 22-JUN</t>
  </si>
  <si>
    <t>80-120</t>
  </si>
  <si>
    <t>47.5</t>
  </si>
  <si>
    <t>IRCTC 670 CE 29-JUN</t>
  </si>
  <si>
    <t>12-15</t>
  </si>
  <si>
    <t>SVJ</t>
  </si>
  <si>
    <t>QE SECURITIES</t>
  </si>
  <si>
    <t>CITADEL SECURITIES INDIA MARKETS PRIVATE LIMITED</t>
  </si>
  <si>
    <t>25</t>
  </si>
  <si>
    <t>24.50</t>
  </si>
  <si>
    <t>Loss of Rs.14.50/-</t>
  </si>
  <si>
    <t>Loss of Rs.5.6/-</t>
  </si>
  <si>
    <t>Loss of Rs.8/-</t>
  </si>
  <si>
    <t>Loss of Rs.18.5/-</t>
  </si>
  <si>
    <t>680-700</t>
  </si>
  <si>
    <t xml:space="preserve">NIFTY JUNE FUT </t>
  </si>
  <si>
    <t>BANKNIFTY 43500 PE 29-JUN</t>
  </si>
  <si>
    <t>FINNIFTY 19600 CE 27-JUN</t>
  </si>
  <si>
    <t>90-120</t>
  </si>
  <si>
    <t>96</t>
  </si>
  <si>
    <t>15</t>
  </si>
  <si>
    <t>Loss of Rs.41/-</t>
  </si>
  <si>
    <t>SAROJ GUPTA</t>
  </si>
  <si>
    <t>EROSMEDIA</t>
  </si>
  <si>
    <t>SHARPINV</t>
  </si>
  <si>
    <t>KARVA AUTOMART LIMITED</t>
  </si>
  <si>
    <t>Eros Intl Media Ltd</t>
  </si>
  <si>
    <t>PARAGMILK</t>
  </si>
  <si>
    <t>Parag Milk Foods Ltd.</t>
  </si>
  <si>
    <t>SOLARA</t>
  </si>
  <si>
    <t>SPIRACCA VENTURES LLP</t>
  </si>
  <si>
    <t>VEEKAYEM</t>
  </si>
  <si>
    <t>Veekayem Fash &amp; App Ltd</t>
  </si>
  <si>
    <t>SHREEJI CAPITAL AND FINANCE LIMITED</t>
  </si>
  <si>
    <t>KARUNA BUSINESS SOLUTIONS LLP</t>
  </si>
  <si>
    <t>Profit of Rs.11.50/-</t>
  </si>
  <si>
    <t>CANBK JULY FUT</t>
  </si>
  <si>
    <t>290-287</t>
  </si>
  <si>
    <t>BHARTIARTL JULY FUT</t>
  </si>
  <si>
    <t>870-880</t>
  </si>
  <si>
    <t>MINDA CORPORATION LIMITED</t>
  </si>
  <si>
    <t>Profit of Rs.6.5/-</t>
  </si>
  <si>
    <t>CIEINDIA</t>
  </si>
  <si>
    <t>EARUM</t>
  </si>
  <si>
    <t>MALTI SALVI</t>
  </si>
  <si>
    <t>DIPAK MATHURBHAI SALVI</t>
  </si>
  <si>
    <t>MOHIT KUMAR</t>
  </si>
  <si>
    <t>AMIT PITAMSINGH VERMA</t>
  </si>
  <si>
    <t>NATURAL</t>
  </si>
  <si>
    <t>RONI</t>
  </si>
  <si>
    <t>SHAILESH SURESH BAJAJ</t>
  </si>
  <si>
    <t>SHEETAL</t>
  </si>
  <si>
    <t>SOFCOM</t>
  </si>
  <si>
    <t>SOUTH GUJARAT SHARES AND SHAREBROKERS LIMITED</t>
  </si>
  <si>
    <t>SRUSTEELS</t>
  </si>
  <si>
    <t>GODHAR RAJENDRA GANGARAM</t>
  </si>
  <si>
    <t>PRABHULAL LALLUBHAI PAREKH</t>
  </si>
  <si>
    <t>APOORV AGARWAL</t>
  </si>
  <si>
    <t>DIL</t>
  </si>
  <si>
    <t>Debock Industries Limited</t>
  </si>
  <si>
    <t>HOTI LAL</t>
  </si>
  <si>
    <t>NNM SECURITIES PVT LTD</t>
  </si>
  <si>
    <t>RTNPOWER</t>
  </si>
  <si>
    <t>RattanIndia Power Limited</t>
  </si>
  <si>
    <t>UNIVASTU</t>
  </si>
  <si>
    <t>Univastu India Limited</t>
  </si>
  <si>
    <t>VEENA RAJESH SHAH</t>
  </si>
  <si>
    <t>URBAN</t>
  </si>
  <si>
    <t>Urban Enviro Waste Mgmt L</t>
  </si>
  <si>
    <t>MANSI SHARE AND STOCK ADVISORS PVT LTD</t>
  </si>
  <si>
    <t>COFFEEDAY</t>
  </si>
  <si>
    <t>Coffee Day Enterprise Ltd</t>
  </si>
  <si>
    <t>BHAMINI KAMAL PAREKH</t>
  </si>
  <si>
    <t>NIFTY 18750 PE 29-JUN</t>
  </si>
  <si>
    <t>46-50</t>
  </si>
  <si>
    <t>100-130</t>
  </si>
  <si>
    <t>155</t>
  </si>
  <si>
    <t>Loss of Rs. 107.5/-</t>
  </si>
  <si>
    <t>43.50</t>
  </si>
  <si>
    <t>Profit of Rs.14/-</t>
  </si>
  <si>
    <t>Profit of Rs.40.50/-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</si>
  <si>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</si>
  <si>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</si>
  <si>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</si>
  <si>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</si>
  <si>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</si>
  <si>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</si>
  <si>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</si>
  <si>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</si>
  <si>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</si>
  <si>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</si>
  <si>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</si>
  <si>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</si>
  <si>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</si>
  <si>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</si>
  <si>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</si>
  <si>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</si>
  <si>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</si>
  <si>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</si>
  <si>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</si>
  <si>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AMARSEC</t>
  </si>
  <si>
    <t>AAMIR IQBAL GAUR</t>
  </si>
  <si>
    <t>CFF</t>
  </si>
  <si>
    <t>ARYAMAN BROKING LIMITED</t>
  </si>
  <si>
    <t>CSL</t>
  </si>
  <si>
    <t>SUMAN BAGRA</t>
  </si>
  <si>
    <t>CSURGSU</t>
  </si>
  <si>
    <t>VIJAY KALIDAS MAJREKAR</t>
  </si>
  <si>
    <t>VIPUL NAVINCHANDRA SHAH</t>
  </si>
  <si>
    <t>DUROPLY</t>
  </si>
  <si>
    <t>AMODINI SALES PRIVATE LIMITED</t>
  </si>
  <si>
    <t>CUCKOO FISCAL SERVICES LIMITED</t>
  </si>
  <si>
    <t>FAMILYCARE</t>
  </si>
  <si>
    <t>ODYSSEY CORPORATION LIMITED</t>
  </si>
  <si>
    <t>ALACRITY SECURITIES LIMITED</t>
  </si>
  <si>
    <t>FLORACORP</t>
  </si>
  <si>
    <t>NAVINSONI</t>
  </si>
  <si>
    <t>GIANLIFE</t>
  </si>
  <si>
    <t>ARUN KUMAR GUPTA</t>
  </si>
  <si>
    <t>GOYALASS</t>
  </si>
  <si>
    <t>YOGESHKUMARSHUKLA</t>
  </si>
  <si>
    <t>KAMLESH NAVINCHANDRA SHAH</t>
  </si>
  <si>
    <t>KKFIN</t>
  </si>
  <si>
    <t>SUNIL K GUPTA</t>
  </si>
  <si>
    <t>HARIVARDHAN STEEL &amp; ALLOYS PRIVATE LIMTED</t>
  </si>
  <si>
    <t>MAAGHADV</t>
  </si>
  <si>
    <t>SANJAYDHAKED</t>
  </si>
  <si>
    <t>BIDARAKEREJAYARAMEGOWDASUNITHA</t>
  </si>
  <si>
    <t>VIJAYKUMAR JAYANTILAL THAKKAR</t>
  </si>
  <si>
    <t>RIPALBEN DHARMIKKUMAR PARIKH</t>
  </si>
  <si>
    <t>JYOTI SINGH</t>
  </si>
  <si>
    <t>PANKAJPIYUS</t>
  </si>
  <si>
    <t>ALPESHBHAI RASIKLAL SHAH</t>
  </si>
  <si>
    <t>PROCLB</t>
  </si>
  <si>
    <t>SANJAY DHIRUBHAI KAPADIA</t>
  </si>
  <si>
    <t>PRAMOD JAGANNATH WARADKAR</t>
  </si>
  <si>
    <t>SATISH TUKARAM PAWAR</t>
  </si>
  <si>
    <t>SATISH KUMAR</t>
  </si>
  <si>
    <t>SARITA AGARWAL</t>
  </si>
  <si>
    <t>RITESH KUMAR JYOTI</t>
  </si>
  <si>
    <t>YUGA STOCKS AND COMMODITIES PRIVATE LIMITED .</t>
  </si>
  <si>
    <t>SPRING VENTURES</t>
  </si>
  <si>
    <t>ZEEL SANJAY SONI</t>
  </si>
  <si>
    <t>SRESTHA FINVEST LIMITED</t>
  </si>
  <si>
    <t>SWAGTAM</t>
  </si>
  <si>
    <t>ASHISH JAIN</t>
  </si>
  <si>
    <t>TEJASSVI</t>
  </si>
  <si>
    <t>VINITAJAIN</t>
  </si>
  <si>
    <t>VINITA GAUR</t>
  </si>
  <si>
    <t>TRESCON</t>
  </si>
  <si>
    <t>HEMANT JAWAHARLAL JHAVERI</t>
  </si>
  <si>
    <t>DEEPA HEMANT JHAVERI</t>
  </si>
  <si>
    <t>SHAH AJAY GUNVANTRAI</t>
  </si>
  <si>
    <t>VILAS PRALHADRAO KHARCHE</t>
  </si>
  <si>
    <t>VEERENRGY</t>
  </si>
  <si>
    <t>KRUPA HARSH JAIN</t>
  </si>
  <si>
    <t>AKG</t>
  </si>
  <si>
    <t>AKG Exim Limited</t>
  </si>
  <si>
    <t>RAJAN GUPTA</t>
  </si>
  <si>
    <t>Amber Enterprises (I) Ltd</t>
  </si>
  <si>
    <t>BNP PARIBAS ARBITRAGE</t>
  </si>
  <si>
    <t>ATALREAL</t>
  </si>
  <si>
    <t>Atal Realtech Limited</t>
  </si>
  <si>
    <t>OPTUME INVESTMENTS</t>
  </si>
  <si>
    <t>CORALFINAC</t>
  </si>
  <si>
    <t>Coral India Fin &amp; Hous Lt</t>
  </si>
  <si>
    <t>KARANKUMAR KANUJI THAKOR</t>
  </si>
  <si>
    <t>NIVL ADVISORS PRIVATE LIMITED</t>
  </si>
  <si>
    <t>PAULOMI KETAN DOSHI</t>
  </si>
  <si>
    <t>HDFC Life Ins Co Ltd</t>
  </si>
  <si>
    <t>HOUSING DEVELOPMENT FINANCE CORPORATION LIMITED</t>
  </si>
  <si>
    <t>NECLTD-RE</t>
  </si>
  <si>
    <t>North East Carry Corp Ltd</t>
  </si>
  <si>
    <t>SANDIP GUPTA</t>
  </si>
  <si>
    <t>PARTYCRUS</t>
  </si>
  <si>
    <t>Party Cruisers Limited</t>
  </si>
  <si>
    <t>IMRAN KHAN</t>
  </si>
  <si>
    <t>RBL</t>
  </si>
  <si>
    <t>Rane Brake Lining Limited</t>
  </si>
  <si>
    <t>ACHINTYA SECURITIES PRIVATE LIMITED</t>
  </si>
  <si>
    <t>SANGINITA</t>
  </si>
  <si>
    <t>Sanginita Chemicals Limit</t>
  </si>
  <si>
    <t>RIYA RONIT SHAH</t>
  </si>
  <si>
    <t>Sapphire Foods India Ltd</t>
  </si>
  <si>
    <t>GOLDMAN SACHS (SINGAPORE) PTE.- ODI</t>
  </si>
  <si>
    <t>SOCIETE GENERALE - ODI</t>
  </si>
  <si>
    <t>THE NOMURA TRUST AND BANKING CO LTD AS THE TRUSTEE OF NOMURA INDIA STOCK MOTHER FUND</t>
  </si>
  <si>
    <t>SCAPDVR</t>
  </si>
  <si>
    <t>Stampede Capital Limited</t>
  </si>
  <si>
    <t>SECURCRED</t>
  </si>
  <si>
    <t>SecUR Credentials Limited</t>
  </si>
  <si>
    <t>RAHUL  BELWALKAR</t>
  </si>
  <si>
    <t>SHRADHA</t>
  </si>
  <si>
    <t>Shradha Infraprojects Ltd</t>
  </si>
  <si>
    <t>SGR HOLDINGS PRIVATE LIMITED  .</t>
  </si>
  <si>
    <t>Solara Active Pha Sci Ltd</t>
  </si>
  <si>
    <t>TIMETECHNO</t>
  </si>
  <si>
    <t>Time Technoplast Limited</t>
  </si>
  <si>
    <t>CRONY VYAPAR PVT LTD</t>
  </si>
  <si>
    <t>YELLOWSTONE VENTURES LLP</t>
  </si>
  <si>
    <t>GISOLUTION</t>
  </si>
  <si>
    <t>GI Engineering Solutions</t>
  </si>
  <si>
    <t>LIBAS</t>
  </si>
  <si>
    <t>Libas Consu Products Ltd</t>
  </si>
  <si>
    <t>ADITYA RASHMIKANT DHARIA</t>
  </si>
  <si>
    <t>PIGL</t>
  </si>
  <si>
    <t>Power Instrument (G) Ltd</t>
  </si>
  <si>
    <t>LALWANI NIRAJ</t>
  </si>
  <si>
    <t>WWD RUBY LIMITED</t>
  </si>
  <si>
    <t>L7 HITECH PRIVATE LIMITED</t>
  </si>
  <si>
    <t>SHRADHA INDUSTRIES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</si>
</sst>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E5B8B7"/>
        <bgColor rgb="FFE5B8B7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rgb="FF92D050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5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12" fillId="0" borderId="2" xfId="0" applyFont="1" applyBorder="1"/>
    <xf numFmtId="10" fontId="12" fillId="2" borderId="2" xfId="0" applyNumberFormat="1" applyFont="1" applyFill="1" applyBorder="1" applyAlignment="1">
      <alignment horizontal="center"/>
    </xf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3" fillId="0" borderId="2" xfId="0" applyFont="1" applyBorder="1"/>
    <xf numFmtId="10" fontId="13" fillId="2" borderId="2" xfId="0" applyNumberFormat="1" applyFont="1" applyFill="1" applyBorder="1" applyAlignment="1">
      <alignment horizontal="center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16" fontId="37" fillId="0" borderId="2" xfId="0" applyNumberFormat="1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1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/>
    <xf numFmtId="43" fontId="36" fillId="6" borderId="2" xfId="0" applyNumberFormat="1" applyFont="1" applyFill="1" applyBorder="1" applyAlignment="1">
      <alignment horizontal="center" vertical="top"/>
    </xf>
    <xf numFmtId="0" fontId="36" fillId="6" borderId="2" xfId="0" applyFont="1" applyFill="1" applyBorder="1" applyAlignment="1">
      <alignment horizontal="center" vertical="top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0" fontId="36" fillId="2" borderId="2" xfId="0" applyFont="1" applyFill="1" applyBorder="1" applyAlignment="1">
      <alignment horizontal="center" vertical="center"/>
    </xf>
    <xf numFmtId="43" fontId="37" fillId="2" borderId="2" xfId="0" applyNumberFormat="1" applyFont="1" applyFill="1" applyBorder="1" applyAlignment="1">
      <alignment horizontal="center" vertical="center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5" fontId="36" fillId="6" borderId="27" xfId="0" applyNumberFormat="1" applyFont="1" applyFill="1" applyBorder="1" applyAlignment="1">
      <alignment horizontal="center" vertical="center"/>
    </xf>
    <xf numFmtId="0" fontId="14" fillId="0" borderId="0" xfId="0" applyFont="1"/>
    <xf numFmtId="0" fontId="1" fillId="7" borderId="1" xfId="0" applyFont="1" applyFill="1" applyBorder="1"/>
    <xf numFmtId="0" fontId="36" fillId="8" borderId="2" xfId="0" applyFont="1" applyFill="1" applyBorder="1" applyAlignment="1">
      <alignment horizontal="center" vertical="center"/>
    </xf>
    <xf numFmtId="165" fontId="36" fillId="8" borderId="27" xfId="0" applyNumberFormat="1" applyFont="1" applyFill="1" applyBorder="1" applyAlignment="1">
      <alignment horizontal="center" vertical="center"/>
    </xf>
    <xf numFmtId="15" fontId="36" fillId="8" borderId="2" xfId="0" applyNumberFormat="1" applyFont="1" applyFill="1" applyBorder="1" applyAlignment="1">
      <alignment horizontal="center" vertical="center"/>
    </xf>
    <xf numFmtId="0" fontId="37" fillId="8" borderId="2" xfId="0" applyFont="1" applyFill="1" applyBorder="1"/>
    <xf numFmtId="43" fontId="36" fillId="8" borderId="2" xfId="0" applyNumberFormat="1" applyFont="1" applyFill="1" applyBorder="1" applyAlignment="1">
      <alignment horizontal="center" vertical="top"/>
    </xf>
    <xf numFmtId="0" fontId="36" fillId="8" borderId="2" xfId="0" applyFont="1" applyFill="1" applyBorder="1" applyAlignment="1">
      <alignment horizontal="center" vertical="top"/>
    </xf>
    <xf numFmtId="0" fontId="37" fillId="8" borderId="2" xfId="0" applyFont="1" applyFill="1" applyBorder="1" applyAlignment="1">
      <alignment horizontal="center" vertical="center"/>
    </xf>
    <xf numFmtId="2" fontId="37" fillId="8" borderId="2" xfId="0" applyNumberFormat="1" applyFont="1" applyFill="1" applyBorder="1" applyAlignment="1">
      <alignment horizontal="center" vertical="center"/>
    </xf>
    <xf numFmtId="10" fontId="37" fillId="8" borderId="2" xfId="0" applyNumberFormat="1" applyFont="1" applyFill="1" applyBorder="1" applyAlignment="1">
      <alignment horizontal="center" vertical="center" wrapText="1"/>
    </xf>
    <xf numFmtId="16" fontId="37" fillId="8" borderId="27" xfId="0" applyNumberFormat="1" applyFont="1" applyFill="1" applyBorder="1" applyAlignment="1">
      <alignment horizontal="center" vertical="center"/>
    </xf>
    <xf numFmtId="165" fontId="36" fillId="0" borderId="17" xfId="0" applyNumberFormat="1" applyFont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" fontId="36" fillId="6" borderId="2" xfId="0" applyNumberFormat="1" applyFont="1" applyFill="1" applyBorder="1" applyAlignment="1">
      <alignment horizontal="center" vertical="center"/>
    </xf>
    <xf numFmtId="0" fontId="36" fillId="6" borderId="2" xfId="0" applyFont="1" applyFill="1" applyBorder="1"/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8" borderId="2" xfId="0" applyNumberFormat="1" applyFont="1" applyFill="1" applyBorder="1" applyAlignment="1">
      <alignment horizontal="center" vertical="center"/>
    </xf>
    <xf numFmtId="0" fontId="36" fillId="8" borderId="2" xfId="0" applyFont="1" applyFill="1" applyBorder="1"/>
    <xf numFmtId="166" fontId="36" fillId="8" borderId="2" xfId="0" applyNumberFormat="1" applyFont="1" applyFill="1" applyBorder="1" applyAlignment="1">
      <alignment horizontal="center" vertical="center"/>
    </xf>
    <xf numFmtId="165" fontId="36" fillId="8" borderId="2" xfId="0" applyNumberFormat="1" applyFont="1" applyFill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2" fontId="36" fillId="6" borderId="2" xfId="0" applyNumberFormat="1" applyFont="1" applyFill="1" applyBorder="1" applyAlignment="1">
      <alignment horizontal="center" vertical="center"/>
    </xf>
    <xf numFmtId="2" fontId="36" fillId="8" borderId="2" xfId="0" applyNumberFormat="1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16" fontId="36" fillId="9" borderId="2" xfId="0" applyNumberFormat="1" applyFont="1" applyFill="1" applyBorder="1" applyAlignment="1">
      <alignment horizontal="center" vertical="center"/>
    </xf>
    <xf numFmtId="0" fontId="36" fillId="9" borderId="2" xfId="0" applyFont="1" applyFill="1" applyBorder="1"/>
    <xf numFmtId="0" fontId="37" fillId="9" borderId="2" xfId="0" applyFont="1" applyFill="1" applyBorder="1" applyAlignment="1">
      <alignment horizontal="center" vertical="center"/>
    </xf>
    <xf numFmtId="2" fontId="37" fillId="9" borderId="2" xfId="0" applyNumberFormat="1" applyFont="1" applyFill="1" applyBorder="1" applyAlignment="1">
      <alignment horizontal="center" vertical="center"/>
    </xf>
    <xf numFmtId="2" fontId="36" fillId="9" borderId="2" xfId="0" applyNumberFormat="1" applyFont="1" applyFill="1" applyBorder="1" applyAlignment="1">
      <alignment horizontal="center" vertical="center"/>
    </xf>
    <xf numFmtId="166" fontId="36" fillId="9" borderId="2" xfId="0" applyNumberFormat="1" applyFont="1" applyFill="1" applyBorder="1" applyAlignment="1">
      <alignment horizontal="center" vertical="center"/>
    </xf>
    <xf numFmtId="165" fontId="36" fillId="9" borderId="2" xfId="0" applyNumberFormat="1" applyFont="1" applyFill="1" applyBorder="1" applyAlignment="1">
      <alignment horizontal="center" vertical="center"/>
    </xf>
    <xf numFmtId="16" fontId="37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left" vertical="center"/>
    </xf>
    <xf numFmtId="0" fontId="36" fillId="2" borderId="1" xfId="0" applyFont="1" applyFill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7" fillId="6" borderId="27" xfId="0" applyFont="1" applyFill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left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" fontId="1" fillId="11" borderId="2" xfId="0" applyNumberFormat="1" applyFont="1" applyFill="1" applyBorder="1" applyAlignment="1">
      <alignment horizontal="center" vertical="center" wrapText="1"/>
    </xf>
    <xf numFmtId="167" fontId="1" fillId="11" borderId="2" xfId="0" applyNumberFormat="1" applyFont="1" applyFill="1" applyBorder="1" applyAlignment="1">
      <alignment horizontal="center" vertical="center" wrapText="1"/>
    </xf>
    <xf numFmtId="167" fontId="1" fillId="11" borderId="2" xfId="0" applyNumberFormat="1" applyFont="1" applyFill="1" applyBorder="1" applyAlignment="1">
      <alignment horizontal="left"/>
    </xf>
    <xf numFmtId="1" fontId="1" fillId="11" borderId="2" xfId="0" applyNumberFormat="1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2" fontId="1" fillId="11" borderId="2" xfId="0" applyNumberFormat="1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2" fontId="1" fillId="11" borderId="2" xfId="0" applyNumberFormat="1" applyFont="1" applyFill="1" applyBorder="1" applyAlignment="1">
      <alignment horizontal="center" vertical="center" wrapText="1"/>
    </xf>
    <xf numFmtId="10" fontId="1" fillId="11" borderId="2" xfId="0" applyNumberFormat="1" applyFont="1" applyFill="1" applyBorder="1" applyAlignment="1">
      <alignment horizontal="center" vertical="center" wrapText="1"/>
    </xf>
    <xf numFmtId="0" fontId="1" fillId="11" borderId="2" xfId="0" applyFont="1" applyFill="1" applyBorder="1"/>
    <xf numFmtId="9" fontId="1" fillId="11" borderId="2" xfId="0" applyNumberFormat="1" applyFont="1" applyFill="1" applyBorder="1" applyAlignment="1">
      <alignment horizontal="center"/>
    </xf>
    <xf numFmtId="168" fontId="1" fillId="11" borderId="2" xfId="0" applyNumberFormat="1" applyFont="1" applyFill="1" applyBorder="1" applyAlignment="1">
      <alignment horizontal="center" vertical="center" wrapText="1"/>
    </xf>
    <xf numFmtId="15" fontId="1" fillId="11" borderId="2" xfId="0" applyNumberFormat="1" applyFont="1" applyFill="1" applyBorder="1"/>
    <xf numFmtId="1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9" fontId="1" fillId="9" borderId="2" xfId="0" applyNumberFormat="1" applyFont="1" applyFill="1" applyBorder="1" applyAlignment="1">
      <alignment horizontal="center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 vertical="center"/>
    </xf>
    <xf numFmtId="2" fontId="1" fillId="10" borderId="3" xfId="0" applyNumberFormat="1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10" fontId="1" fillId="10" borderId="3" xfId="0" applyNumberFormat="1" applyFont="1" applyFill="1" applyBorder="1" applyAlignment="1">
      <alignment horizontal="center" vertical="center" wrapText="1"/>
    </xf>
    <xf numFmtId="167" fontId="1" fillId="10" borderId="3" xfId="0" applyNumberFormat="1" applyFont="1" applyFill="1" applyBorder="1" applyAlignment="1">
      <alignment horizontal="center" vertical="center" wrapText="1"/>
    </xf>
    <xf numFmtId="1" fontId="1" fillId="11" borderId="2" xfId="0" applyNumberFormat="1" applyFont="1" applyFill="1" applyBorder="1" applyAlignment="1">
      <alignment horizontal="center" vertical="center"/>
    </xf>
    <xf numFmtId="167" fontId="1" fillId="11" borderId="2" xfId="0" applyNumberFormat="1" applyFont="1" applyFill="1" applyBorder="1" applyAlignment="1">
      <alignment horizontal="center" vertical="center"/>
    </xf>
    <xf numFmtId="2" fontId="1" fillId="11" borderId="2" xfId="0" applyNumberFormat="1" applyFont="1" applyFill="1" applyBorder="1" applyAlignment="1">
      <alignment horizontal="center" vertical="center"/>
    </xf>
    <xf numFmtId="2" fontId="1" fillId="10" borderId="3" xfId="0" applyNumberFormat="1" applyFont="1" applyFill="1" applyBorder="1" applyAlignment="1">
      <alignment horizontal="center" vertical="center" wrapText="1"/>
    </xf>
    <xf numFmtId="1" fontId="1" fillId="11" borderId="3" xfId="0" applyNumberFormat="1" applyFont="1" applyFill="1" applyBorder="1" applyAlignment="1">
      <alignment horizontal="center" vertical="center"/>
    </xf>
    <xf numFmtId="167" fontId="1" fillId="11" borderId="3" xfId="0" applyNumberFormat="1" applyFont="1" applyFill="1" applyBorder="1" applyAlignment="1">
      <alignment horizontal="center" vertical="center"/>
    </xf>
    <xf numFmtId="0" fontId="1" fillId="11" borderId="3" xfId="0" applyFont="1" applyFill="1" applyBorder="1"/>
    <xf numFmtId="0" fontId="1" fillId="11" borderId="3" xfId="0" applyFont="1" applyFill="1" applyBorder="1" applyAlignment="1">
      <alignment horizontal="center"/>
    </xf>
    <xf numFmtId="2" fontId="1" fillId="11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2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0" fontId="36" fillId="12" borderId="2" xfId="0" applyFont="1" applyFill="1" applyBorder="1"/>
    <xf numFmtId="0" fontId="36" fillId="12" borderId="2" xfId="0" applyFont="1" applyFill="1" applyBorder="1" applyAlignment="1">
      <alignment horizontal="center" vertical="center"/>
    </xf>
    <xf numFmtId="0" fontId="37" fillId="12" borderId="2" xfId="0" applyFont="1" applyFill="1" applyBorder="1" applyAlignment="1">
      <alignment horizontal="center" vertical="center"/>
    </xf>
    <xf numFmtId="2" fontId="37" fillId="12" borderId="2" xfId="0" applyNumberFormat="1" applyFont="1" applyFill="1" applyBorder="1" applyAlignment="1">
      <alignment horizontal="center" vertical="center"/>
    </xf>
    <xf numFmtId="0" fontId="36" fillId="13" borderId="28" xfId="0" applyFont="1" applyFill="1" applyBorder="1" applyAlignment="1">
      <alignment horizontal="center" vertical="center"/>
    </xf>
    <xf numFmtId="16" fontId="37" fillId="13" borderId="33" xfId="0" applyNumberFormat="1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left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/>
    <xf numFmtId="0" fontId="37" fillId="13" borderId="2" xfId="0" applyFont="1" applyFill="1" applyBorder="1" applyAlignment="1">
      <alignment horizontal="center" vertical="center"/>
    </xf>
    <xf numFmtId="2" fontId="37" fillId="13" borderId="2" xfId="0" applyNumberFormat="1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6" fontId="36" fillId="13" borderId="2" xfId="0" applyNumberFormat="1" applyFont="1" applyFill="1" applyBorder="1" applyAlignment="1">
      <alignment horizontal="center" vertical="center"/>
    </xf>
    <xf numFmtId="165" fontId="36" fillId="13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13" borderId="0" xfId="0" applyFont="1" applyFill="1" applyAlignment="1">
      <alignment horizontal="center" vertical="center"/>
    </xf>
    <xf numFmtId="0" fontId="36" fillId="14" borderId="2" xfId="0" applyFont="1" applyFill="1" applyBorder="1"/>
    <xf numFmtId="0" fontId="36" fillId="14" borderId="2" xfId="0" applyFont="1" applyFill="1" applyBorder="1" applyAlignment="1">
      <alignment horizontal="center"/>
    </xf>
    <xf numFmtId="0" fontId="36" fillId="14" borderId="30" xfId="0" applyFont="1" applyFill="1" applyBorder="1" applyAlignment="1">
      <alignment horizontal="center"/>
    </xf>
    <xf numFmtId="2" fontId="36" fillId="14" borderId="30" xfId="0" applyNumberFormat="1" applyFont="1" applyFill="1" applyBorder="1" applyAlignment="1">
      <alignment horizontal="center" vertical="center"/>
    </xf>
    <xf numFmtId="0" fontId="38" fillId="14" borderId="2" xfId="0" applyFont="1" applyFill="1" applyBorder="1" applyAlignment="1">
      <alignment horizontal="center" vertical="center"/>
    </xf>
    <xf numFmtId="0" fontId="36" fillId="14" borderId="17" xfId="0" applyFont="1" applyFill="1" applyBorder="1"/>
    <xf numFmtId="0" fontId="36" fillId="14" borderId="17" xfId="0" applyFont="1" applyFill="1" applyBorder="1" applyAlignment="1">
      <alignment horizontal="center"/>
    </xf>
    <xf numFmtId="0" fontId="36" fillId="14" borderId="31" xfId="0" applyFont="1" applyFill="1" applyBorder="1" applyAlignment="1">
      <alignment horizontal="center"/>
    </xf>
    <xf numFmtId="0" fontId="36" fillId="14" borderId="31" xfId="0" applyFont="1" applyFill="1" applyBorder="1"/>
    <xf numFmtId="0" fontId="36" fillId="14" borderId="31" xfId="0" applyFont="1" applyFill="1" applyBorder="1" applyAlignment="1">
      <alignment horizontal="center" vertical="center"/>
    </xf>
    <xf numFmtId="0" fontId="38" fillId="14" borderId="17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top"/>
    </xf>
    <xf numFmtId="0" fontId="40" fillId="2" borderId="2" xfId="0" applyFont="1" applyFill="1" applyBorder="1" applyAlignment="1">
      <alignment horizontal="center" vertical="center"/>
    </xf>
    <xf numFmtId="43" fontId="41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0" fontId="40" fillId="2" borderId="2" xfId="0" applyFont="1" applyFill="1" applyBorder="1" applyAlignment="1">
      <alignment horizontal="left"/>
    </xf>
    <xf numFmtId="43" fontId="36" fillId="2" borderId="2" xfId="0" applyNumberFormat="1" applyFont="1" applyFill="1" applyBorder="1" applyAlignment="1">
      <alignment horizontal="center" vertical="center"/>
    </xf>
    <xf numFmtId="0" fontId="1" fillId="7" borderId="24" xfId="0" applyFont="1" applyFill="1" applyBorder="1"/>
    <xf numFmtId="2" fontId="38" fillId="14" borderId="30" xfId="0" applyNumberFormat="1" applyFont="1" applyFill="1" applyBorder="1" applyAlignment="1">
      <alignment horizontal="center" vertical="center"/>
    </xf>
    <xf numFmtId="2" fontId="38" fillId="14" borderId="31" xfId="0" applyNumberFormat="1" applyFont="1" applyFill="1" applyBorder="1" applyAlignment="1">
      <alignment horizontal="center" vertical="center"/>
    </xf>
    <xf numFmtId="16" fontId="36" fillId="14" borderId="34" xfId="0" applyNumberFormat="1" applyFont="1" applyFill="1" applyBorder="1" applyAlignment="1">
      <alignment horizontal="center"/>
    </xf>
    <xf numFmtId="0" fontId="37" fillId="13" borderId="24" xfId="0" applyFont="1" applyFill="1" applyBorder="1" applyAlignment="1">
      <alignment horizontal="center" vertical="center"/>
    </xf>
    <xf numFmtId="0" fontId="36" fillId="14" borderId="32" xfId="0" applyFont="1" applyFill="1" applyBorder="1"/>
    <xf numFmtId="0" fontId="36" fillId="14" borderId="32" xfId="0" applyFont="1" applyFill="1" applyBorder="1" applyAlignment="1">
      <alignment horizontal="center"/>
    </xf>
    <xf numFmtId="0" fontId="36" fillId="14" borderId="34" xfId="0" applyFont="1" applyFill="1" applyBorder="1" applyAlignment="1">
      <alignment horizontal="center"/>
    </xf>
    <xf numFmtId="0" fontId="36" fillId="14" borderId="34" xfId="0" applyFont="1" applyFill="1" applyBorder="1" applyAlignment="1">
      <alignment horizontal="center" vertical="center"/>
    </xf>
    <xf numFmtId="2" fontId="36" fillId="14" borderId="34" xfId="0" applyNumberFormat="1" applyFont="1" applyFill="1" applyBorder="1" applyAlignment="1">
      <alignment horizontal="center" vertical="center"/>
    </xf>
    <xf numFmtId="165" fontId="40" fillId="13" borderId="27" xfId="0" applyNumberFormat="1" applyFont="1" applyFill="1" applyBorder="1" applyAlignment="1">
      <alignment horizontal="center" vertical="center"/>
    </xf>
    <xf numFmtId="15" fontId="36" fillId="13" borderId="2" xfId="0" applyNumberFormat="1" applyFont="1" applyFill="1" applyBorder="1" applyAlignment="1">
      <alignment horizontal="center" vertical="center"/>
    </xf>
    <xf numFmtId="0" fontId="41" fillId="13" borderId="2" xfId="0" applyFont="1" applyFill="1" applyBorder="1"/>
    <xf numFmtId="43" fontId="40" fillId="13" borderId="2" xfId="0" applyNumberFormat="1" applyFont="1" applyFill="1" applyBorder="1" applyAlignment="1">
      <alignment horizontal="center" vertical="top"/>
    </xf>
    <xf numFmtId="0" fontId="40" fillId="13" borderId="2" xfId="0" applyFont="1" applyFill="1" applyBorder="1" applyAlignment="1">
      <alignment horizontal="center" vertical="center"/>
    </xf>
    <xf numFmtId="0" fontId="40" fillId="13" borderId="2" xfId="0" applyFont="1" applyFill="1" applyBorder="1" applyAlignment="1">
      <alignment horizontal="center" vertical="top"/>
    </xf>
    <xf numFmtId="43" fontId="36" fillId="2" borderId="2" xfId="0" applyNumberFormat="1" applyFont="1" applyFill="1" applyBorder="1" applyAlignment="1">
      <alignment horizontal="center" vertical="top"/>
    </xf>
    <xf numFmtId="0" fontId="36" fillId="12" borderId="28" xfId="0" applyFont="1" applyFill="1" applyBorder="1" applyAlignment="1">
      <alignment horizontal="center" vertical="center"/>
    </xf>
    <xf numFmtId="16" fontId="37" fillId="12" borderId="33" xfId="0" applyNumberFormat="1" applyFont="1" applyFill="1" applyBorder="1" applyAlignment="1">
      <alignment horizontal="center" vertical="center"/>
    </xf>
    <xf numFmtId="0" fontId="37" fillId="12" borderId="33" xfId="0" applyFont="1" applyFill="1" applyBorder="1" applyAlignment="1">
      <alignment horizontal="center" vertical="center"/>
    </xf>
    <xf numFmtId="0" fontId="37" fillId="12" borderId="33" xfId="0" applyFont="1" applyFill="1" applyBorder="1" applyAlignment="1">
      <alignment horizontal="left" vertical="center"/>
    </xf>
    <xf numFmtId="16" fontId="36" fillId="14" borderId="31" xfId="0" applyNumberFormat="1" applyFont="1" applyFill="1" applyBorder="1" applyAlignment="1">
      <alignment horizontal="center"/>
    </xf>
    <xf numFmtId="2" fontId="36" fillId="14" borderId="31" xfId="0" applyNumberFormat="1" applyFont="1" applyFill="1" applyBorder="1" applyAlignment="1">
      <alignment horizontal="center" vertical="center"/>
    </xf>
    <xf numFmtId="0" fontId="37" fillId="15" borderId="2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2" fontId="36" fillId="15" borderId="2" xfId="0" applyNumberFormat="1" applyFont="1" applyFill="1" applyBorder="1" applyAlignment="1">
      <alignment horizontal="center" vertical="center"/>
    </xf>
    <xf numFmtId="166" fontId="36" fillId="15" borderId="2" xfId="0" applyNumberFormat="1" applyFont="1" applyFill="1" applyBorder="1" applyAlignment="1">
      <alignment horizontal="center" vertical="center"/>
    </xf>
    <xf numFmtId="165" fontId="36" fillId="15" borderId="2" xfId="0" applyNumberFormat="1" applyFont="1" applyFill="1" applyBorder="1" applyAlignment="1">
      <alignment horizontal="center" vertical="center"/>
    </xf>
    <xf numFmtId="16" fontId="36" fillId="15" borderId="2" xfId="0" applyNumberFormat="1" applyFont="1" applyFill="1" applyBorder="1" applyAlignment="1">
      <alignment horizontal="center" vertical="center"/>
    </xf>
    <xf numFmtId="0" fontId="36" fillId="15" borderId="2" xfId="0" applyFont="1" applyFill="1" applyBorder="1"/>
    <xf numFmtId="2" fontId="37" fillId="15" borderId="2" xfId="0" applyNumberFormat="1" applyFont="1" applyFill="1" applyBorder="1" applyAlignment="1">
      <alignment horizontal="center" vertical="center"/>
    </xf>
    <xf numFmtId="43" fontId="36" fillId="13" borderId="2" xfId="0" applyNumberFormat="1" applyFont="1" applyFill="1" applyBorder="1" applyAlignment="1">
      <alignment horizontal="center" vertical="top"/>
    </xf>
    <xf numFmtId="49" fontId="37" fillId="13" borderId="33" xfId="0" applyNumberFormat="1" applyFont="1" applyFill="1" applyBorder="1" applyAlignment="1">
      <alignment horizontal="center" vertical="center"/>
    </xf>
    <xf numFmtId="49" fontId="37" fillId="12" borderId="33" xfId="0" applyNumberFormat="1" applyFont="1" applyFill="1" applyBorder="1" applyAlignment="1">
      <alignment horizontal="center" vertical="center"/>
    </xf>
    <xf numFmtId="0" fontId="37" fillId="13" borderId="2" xfId="0" applyFont="1" applyFill="1" applyBorder="1"/>
    <xf numFmtId="0" fontId="36" fillId="13" borderId="2" xfId="0" applyFont="1" applyFill="1" applyBorder="1" applyAlignment="1">
      <alignment horizontal="center" vertical="top"/>
    </xf>
    <xf numFmtId="0" fontId="1" fillId="14" borderId="2" xfId="0" applyFont="1" applyFill="1" applyBorder="1" applyAlignment="1">
      <alignment horizontal="center" vertical="center"/>
    </xf>
    <xf numFmtId="165" fontId="36" fillId="14" borderId="2" xfId="0" applyNumberFormat="1" applyFont="1" applyFill="1" applyBorder="1" applyAlignment="1">
      <alignment horizontal="center" vertical="center"/>
    </xf>
    <xf numFmtId="15" fontId="1" fillId="14" borderId="2" xfId="0" applyNumberFormat="1" applyFont="1" applyFill="1" applyBorder="1" applyAlignment="1">
      <alignment horizontal="center" vertical="center"/>
    </xf>
    <xf numFmtId="0" fontId="40" fillId="14" borderId="2" xfId="0" applyFont="1" applyFill="1" applyBorder="1" applyAlignment="1">
      <alignment horizontal="left"/>
    </xf>
    <xf numFmtId="43" fontId="36" fillId="14" borderId="2" xfId="0" applyNumberFormat="1" applyFont="1" applyFill="1" applyBorder="1" applyAlignment="1">
      <alignment horizontal="center" vertical="top"/>
    </xf>
    <xf numFmtId="0" fontId="36" fillId="14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6" fontId="36" fillId="12" borderId="2" xfId="0" applyNumberFormat="1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0" fontId="36" fillId="13" borderId="24" xfId="0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/>
    </xf>
    <xf numFmtId="2" fontId="36" fillId="13" borderId="7" xfId="0" applyNumberFormat="1" applyFont="1" applyFill="1" applyBorder="1" applyAlignment="1">
      <alignment horizontal="center" vertical="center"/>
    </xf>
    <xf numFmtId="166" fontId="36" fillId="13" borderId="7" xfId="0" applyNumberFormat="1" applyFont="1" applyFill="1" applyBorder="1" applyAlignment="1">
      <alignment horizontal="center" vertical="center"/>
    </xf>
    <xf numFmtId="165" fontId="36" fillId="13" borderId="7" xfId="0" applyNumberFormat="1" applyFont="1" applyFill="1" applyBorder="1" applyAlignment="1">
      <alignment horizontal="center" vertical="center"/>
    </xf>
    <xf numFmtId="0" fontId="37" fillId="13" borderId="35" xfId="0" applyFont="1" applyFill="1" applyBorder="1" applyAlignment="1">
      <alignment horizontal="center" vertical="center"/>
    </xf>
    <xf numFmtId="0" fontId="37" fillId="13" borderId="35" xfId="0" applyFont="1" applyFill="1" applyBorder="1" applyAlignment="1">
      <alignment horizontal="left" vertical="center"/>
    </xf>
    <xf numFmtId="49" fontId="37" fillId="13" borderId="35" xfId="0" applyNumberFormat="1" applyFont="1" applyFill="1" applyBorder="1" applyAlignment="1">
      <alignment horizontal="center" vertical="center"/>
    </xf>
    <xf numFmtId="16" fontId="37" fillId="0" borderId="36" xfId="0" applyNumberFormat="1" applyFont="1" applyBorder="1" applyAlignment="1">
      <alignment horizontal="center" vertical="center"/>
    </xf>
    <xf numFmtId="0" fontId="37" fillId="0" borderId="36" xfId="0" applyFont="1" applyBorder="1" applyAlignment="1">
      <alignment horizontal="left" vertical="center"/>
    </xf>
    <xf numFmtId="0" fontId="36" fillId="0" borderId="36" xfId="0" applyFont="1" applyBorder="1" applyAlignment="1">
      <alignment horizontal="center" vertical="center"/>
    </xf>
    <xf numFmtId="2" fontId="36" fillId="0" borderId="36" xfId="0" applyNumberFormat="1" applyFont="1" applyBorder="1" applyAlignment="1">
      <alignment horizontal="center" vertical="center"/>
    </xf>
    <xf numFmtId="166" fontId="36" fillId="0" borderId="36" xfId="0" applyNumberFormat="1" applyFont="1" applyBorder="1" applyAlignment="1">
      <alignment horizontal="center" vertical="center"/>
    </xf>
    <xf numFmtId="165" fontId="36" fillId="0" borderId="36" xfId="0" applyNumberFormat="1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165" fontId="36" fillId="0" borderId="33" xfId="0" applyNumberFormat="1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7" fillId="0" borderId="33" xfId="0" applyFont="1" applyBorder="1" applyAlignment="1">
      <alignment horizontal="left" vertical="center"/>
    </xf>
    <xf numFmtId="49" fontId="37" fillId="0" borderId="33" xfId="0" applyNumberFormat="1" applyFont="1" applyBorder="1" applyAlignment="1">
      <alignment horizontal="center" vertical="center"/>
    </xf>
    <xf numFmtId="2" fontId="36" fillId="0" borderId="33" xfId="0" applyNumberFormat="1" applyFont="1" applyBorder="1" applyAlignment="1">
      <alignment horizontal="center" vertical="center"/>
    </xf>
    <xf numFmtId="166" fontId="36" fillId="0" borderId="33" xfId="0" applyNumberFormat="1" applyFont="1" applyBorder="1" applyAlignment="1">
      <alignment horizontal="center" vertical="center"/>
    </xf>
    <xf numFmtId="49" fontId="36" fillId="12" borderId="2" xfId="0" applyNumberFormat="1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165" fontId="36" fillId="16" borderId="27" xfId="0" applyNumberFormat="1" applyFont="1" applyFill="1" applyBorder="1" applyAlignment="1">
      <alignment horizontal="center" vertical="center"/>
    </xf>
    <xf numFmtId="15" fontId="36" fillId="16" borderId="2" xfId="0" applyNumberFormat="1" applyFont="1" applyFill="1" applyBorder="1" applyAlignment="1">
      <alignment horizontal="center" vertical="center"/>
    </xf>
    <xf numFmtId="0" fontId="37" fillId="16" borderId="2" xfId="0" applyFont="1" applyFill="1" applyBorder="1"/>
    <xf numFmtId="43" fontId="36" fillId="16" borderId="2" xfId="0" applyNumberFormat="1" applyFont="1" applyFill="1" applyBorder="1" applyAlignment="1">
      <alignment horizontal="center" vertical="top"/>
    </xf>
    <xf numFmtId="0" fontId="36" fillId="16" borderId="2" xfId="0" applyFont="1" applyFill="1" applyBorder="1" applyAlignment="1">
      <alignment horizontal="center" vertical="top"/>
    </xf>
    <xf numFmtId="0" fontId="37" fillId="16" borderId="2" xfId="0" applyFont="1" applyFill="1" applyBorder="1" applyAlignment="1">
      <alignment horizontal="center" vertical="center"/>
    </xf>
    <xf numFmtId="2" fontId="37" fillId="16" borderId="2" xfId="0" applyNumberFormat="1" applyFont="1" applyFill="1" applyBorder="1" applyAlignment="1">
      <alignment horizontal="center" vertical="center"/>
    </xf>
    <xf numFmtId="10" fontId="37" fillId="16" borderId="2" xfId="0" applyNumberFormat="1" applyFont="1" applyFill="1" applyBorder="1" applyAlignment="1">
      <alignment horizontal="center" vertical="center" wrapText="1"/>
    </xf>
    <xf numFmtId="16" fontId="37" fillId="16" borderId="27" xfId="0" applyNumberFormat="1" applyFont="1" applyFill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49" fontId="37" fillId="0" borderId="36" xfId="0" applyNumberFormat="1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7" fillId="12" borderId="37" xfId="0" applyFont="1" applyFill="1" applyBorder="1" applyAlignment="1">
      <alignment horizontal="center" vertical="center"/>
    </xf>
    <xf numFmtId="0" fontId="37" fillId="12" borderId="38" xfId="0" applyFont="1" applyFill="1" applyBorder="1" applyAlignment="1">
      <alignment horizontal="center" vertical="center"/>
    </xf>
    <xf numFmtId="0" fontId="1" fillId="14" borderId="7" xfId="0" applyFont="1" applyFill="1" applyBorder="1" applyAlignment="1">
      <alignment horizontal="center" vertical="center"/>
    </xf>
    <xf numFmtId="0" fontId="38" fillId="14" borderId="27" xfId="0" applyFont="1" applyFill="1" applyBorder="1" applyAlignment="1">
      <alignment horizontal="center" vertical="center"/>
    </xf>
    <xf numFmtId="165" fontId="38" fillId="14" borderId="7" xfId="0" applyNumberFormat="1" applyFont="1" applyFill="1" applyBorder="1" applyAlignment="1">
      <alignment horizontal="center" vertical="center"/>
    </xf>
    <xf numFmtId="165" fontId="38" fillId="14" borderId="27" xfId="0" applyNumberFormat="1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0" fontId="11" fillId="13" borderId="17" xfId="0" applyFont="1" applyFill="1" applyBorder="1"/>
    <xf numFmtId="16" fontId="36" fillId="14" borderId="29" xfId="0" applyNumberFormat="1" applyFont="1" applyFill="1" applyBorder="1" applyAlignment="1">
      <alignment horizontal="center" vertical="center"/>
    </xf>
    <xf numFmtId="0" fontId="11" fillId="13" borderId="31" xfId="0" applyFont="1" applyFill="1" applyBorder="1"/>
    <xf numFmtId="0" fontId="36" fillId="14" borderId="27" xfId="0" applyFont="1" applyFill="1" applyBorder="1" applyAlignment="1">
      <alignment horizontal="center" vertical="center"/>
    </xf>
    <xf numFmtId="166" fontId="38" fillId="14" borderId="7" xfId="0" applyNumberFormat="1" applyFont="1" applyFill="1" applyBorder="1" applyAlignment="1">
      <alignment horizontal="center" vertical="center"/>
    </xf>
    <xf numFmtId="166" fontId="38" fillId="14" borderId="27" xfId="0" applyNumberFormat="1" applyFont="1" applyFill="1" applyBorder="1" applyAlignment="1">
      <alignment horizontal="center" vertical="center"/>
    </xf>
    <xf numFmtId="0" fontId="38" fillId="14" borderId="7" xfId="0" applyFont="1" applyFill="1" applyBorder="1" applyAlignment="1">
      <alignment horizontal="center" vertical="center"/>
    </xf>
    <xf numFmtId="0" fontId="37" fillId="15" borderId="7" xfId="0" applyFont="1" applyFill="1" applyBorder="1" applyAlignment="1">
      <alignment horizontal="center" vertical="center"/>
    </xf>
    <xf numFmtId="0" fontId="37" fillId="15" borderId="27" xfId="0" applyFont="1" applyFill="1" applyBorder="1" applyAlignment="1">
      <alignment horizontal="center" vertical="center"/>
    </xf>
    <xf numFmtId="16" fontId="37" fillId="12" borderId="39" xfId="0" applyNumberFormat="1" applyFont="1" applyFill="1" applyBorder="1" applyAlignment="1">
      <alignment horizontal="center" vertical="center"/>
    </xf>
    <xf numFmtId="16" fontId="37" fillId="12" borderId="40" xfId="0" applyNumberFormat="1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0" fontId="36" fillId="12" borderId="2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205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20" sqref="B2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45105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:P20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45105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28" t="s">
        <v>16</v>
      </c>
      <c r="B9" s="430" t="s">
        <v>17</v>
      </c>
      <c r="C9" s="430" t="s">
        <v>18</v>
      </c>
      <c r="D9" s="430" t="s">
        <v>19</v>
      </c>
      <c r="E9" s="26" t="s">
        <v>20</v>
      </c>
      <c r="F9" s="26" t="s">
        <v>21</v>
      </c>
      <c r="G9" s="425" t="s">
        <v>22</v>
      </c>
      <c r="H9" s="426"/>
      <c r="I9" s="427"/>
      <c r="J9" s="425" t="s">
        <v>23</v>
      </c>
      <c r="K9" s="426"/>
      <c r="L9" s="427"/>
      <c r="M9" s="26"/>
      <c r="N9" s="27"/>
      <c r="O9" s="27"/>
      <c r="P9" s="27"/>
    </row>
    <row r="10" spans="1:16" ht="59.25" customHeight="1">
      <c r="A10" s="429"/>
      <c r="B10" s="431"/>
      <c r="C10" s="431"/>
      <c r="D10" s="431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45106</v>
      </c>
      <c r="E11" s="35">
        <v>18811.2</v>
      </c>
      <c r="F11" s="35">
        <v>18787.866666666669</v>
      </c>
      <c r="G11" s="36">
        <v>18753.333333333336</v>
      </c>
      <c r="H11" s="36">
        <v>18695.466666666667</v>
      </c>
      <c r="I11" s="36">
        <v>18660.933333333334</v>
      </c>
      <c r="J11" s="36">
        <v>18845.733333333337</v>
      </c>
      <c r="K11" s="36">
        <v>18880.26666666667</v>
      </c>
      <c r="L11" s="36">
        <v>18938.133333333339</v>
      </c>
      <c r="M11" s="37">
        <v>18822.400000000001</v>
      </c>
      <c r="N11" s="37">
        <v>18730</v>
      </c>
      <c r="O11" s="38">
        <v>12317250</v>
      </c>
      <c r="P11" s="39">
        <v>8.9727993771592629E-2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45106</v>
      </c>
      <c r="E12" s="40">
        <v>44089.45</v>
      </c>
      <c r="F12" s="40">
        <v>43981.816666666673</v>
      </c>
      <c r="G12" s="41">
        <v>43808.633333333346</v>
      </c>
      <c r="H12" s="41">
        <v>43527.816666666673</v>
      </c>
      <c r="I12" s="41">
        <v>43354.633333333346</v>
      </c>
      <c r="J12" s="41">
        <v>44262.633333333346</v>
      </c>
      <c r="K12" s="41">
        <v>44435.81666666668</v>
      </c>
      <c r="L12" s="41">
        <v>44716.633333333346</v>
      </c>
      <c r="M12" s="31">
        <v>44155</v>
      </c>
      <c r="N12" s="31">
        <v>43701</v>
      </c>
      <c r="O12" s="42">
        <v>3136580</v>
      </c>
      <c r="P12" s="43">
        <v>0.15224151453535895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45132</v>
      </c>
      <c r="E13" s="40">
        <v>19753.55</v>
      </c>
      <c r="F13" s="40">
        <v>19720.133333333331</v>
      </c>
      <c r="G13" s="41">
        <v>19657.616666666661</v>
      </c>
      <c r="H13" s="41">
        <v>19561.683333333331</v>
      </c>
      <c r="I13" s="41">
        <v>19499.166666666661</v>
      </c>
      <c r="J13" s="41">
        <v>19816.066666666662</v>
      </c>
      <c r="K13" s="41">
        <v>19878.583333333332</v>
      </c>
      <c r="L13" s="41">
        <v>19974.516666666663</v>
      </c>
      <c r="M13" s="31">
        <v>19782.650000000001</v>
      </c>
      <c r="N13" s="31">
        <v>19624.2</v>
      </c>
      <c r="O13" s="42">
        <v>122840</v>
      </c>
      <c r="P13" s="43">
        <v>1.1311589174184593</v>
      </c>
    </row>
    <row r="14" spans="1:16" ht="12.75" customHeight="1">
      <c r="A14" s="31">
        <v>4</v>
      </c>
      <c r="B14" s="32" t="s">
        <v>35</v>
      </c>
      <c r="C14" s="33" t="s">
        <v>39</v>
      </c>
      <c r="D14" s="34">
        <v>45133</v>
      </c>
      <c r="E14" s="40">
        <v>8132.2</v>
      </c>
      <c r="F14" s="40">
        <v>8123.4000000000005</v>
      </c>
      <c r="G14" s="41">
        <v>8098.8000000000011</v>
      </c>
      <c r="H14" s="41">
        <v>8065.4000000000005</v>
      </c>
      <c r="I14" s="41">
        <v>8040.8000000000011</v>
      </c>
      <c r="J14" s="41">
        <v>8156.8000000000011</v>
      </c>
      <c r="K14" s="41">
        <v>8181.4000000000015</v>
      </c>
      <c r="L14" s="41">
        <v>8214.8000000000011</v>
      </c>
      <c r="M14" s="31">
        <v>8148</v>
      </c>
      <c r="N14" s="31">
        <v>8090</v>
      </c>
      <c r="O14" s="42">
        <v>17475</v>
      </c>
      <c r="P14" s="43">
        <v>0.52287581699346408</v>
      </c>
    </row>
    <row r="15" spans="1:16" ht="12.75" customHeight="1">
      <c r="A15" s="31">
        <v>5</v>
      </c>
      <c r="B15" s="32" t="s">
        <v>40</v>
      </c>
      <c r="C15" s="33" t="s">
        <v>41</v>
      </c>
      <c r="D15" s="34">
        <v>45106</v>
      </c>
      <c r="E15" s="40">
        <v>507.95</v>
      </c>
      <c r="F15" s="40">
        <v>510.5333333333333</v>
      </c>
      <c r="G15" s="41">
        <v>504.16666666666663</v>
      </c>
      <c r="H15" s="41">
        <v>500.38333333333333</v>
      </c>
      <c r="I15" s="41">
        <v>494.01666666666665</v>
      </c>
      <c r="J15" s="41">
        <v>514.31666666666661</v>
      </c>
      <c r="K15" s="41">
        <v>520.68333333333339</v>
      </c>
      <c r="L15" s="41">
        <v>524.46666666666658</v>
      </c>
      <c r="M15" s="31">
        <v>516.9</v>
      </c>
      <c r="N15" s="31">
        <v>506.75</v>
      </c>
      <c r="O15" s="42">
        <v>7313400</v>
      </c>
      <c r="P15" s="43">
        <v>-1.2129889777393559E-2</v>
      </c>
    </row>
    <row r="16" spans="1:16" ht="12.75" customHeight="1">
      <c r="A16" s="31">
        <v>6</v>
      </c>
      <c r="B16" s="32" t="s">
        <v>42</v>
      </c>
      <c r="C16" s="33" t="s">
        <v>43</v>
      </c>
      <c r="D16" s="34">
        <v>45106</v>
      </c>
      <c r="E16" s="40">
        <v>4301.55</v>
      </c>
      <c r="F16" s="40">
        <v>4309.5999999999995</v>
      </c>
      <c r="G16" s="41">
        <v>4272.9499999999989</v>
      </c>
      <c r="H16" s="41">
        <v>4244.3499999999995</v>
      </c>
      <c r="I16" s="41">
        <v>4207.6999999999989</v>
      </c>
      <c r="J16" s="41">
        <v>4338.1999999999989</v>
      </c>
      <c r="K16" s="41">
        <v>4374.8499999999985</v>
      </c>
      <c r="L16" s="41">
        <v>4403.4499999999989</v>
      </c>
      <c r="M16" s="31">
        <v>4346.25</v>
      </c>
      <c r="N16" s="31">
        <v>4281</v>
      </c>
      <c r="O16" s="42">
        <v>1403250</v>
      </c>
      <c r="P16" s="43">
        <v>-2.9564315352697094E-2</v>
      </c>
    </row>
    <row r="17" spans="1:16" ht="12.75" customHeight="1">
      <c r="A17" s="31">
        <v>7</v>
      </c>
      <c r="B17" s="32" t="s">
        <v>44</v>
      </c>
      <c r="C17" s="33" t="s">
        <v>45</v>
      </c>
      <c r="D17" s="34">
        <v>45106</v>
      </c>
      <c r="E17" s="40">
        <v>22685.3</v>
      </c>
      <c r="F17" s="40">
        <v>22750.683333333334</v>
      </c>
      <c r="G17" s="41">
        <v>22534.666666666668</v>
      </c>
      <c r="H17" s="41">
        <v>22384.033333333333</v>
      </c>
      <c r="I17" s="41">
        <v>22168.016666666666</v>
      </c>
      <c r="J17" s="41">
        <v>22901.316666666669</v>
      </c>
      <c r="K17" s="41">
        <v>23117.333333333332</v>
      </c>
      <c r="L17" s="41">
        <v>23267.966666666671</v>
      </c>
      <c r="M17" s="31">
        <v>22966.7</v>
      </c>
      <c r="N17" s="31">
        <v>22600.05</v>
      </c>
      <c r="O17" s="42">
        <v>59520</v>
      </c>
      <c r="P17" s="43">
        <v>-6.1198738170347003E-2</v>
      </c>
    </row>
    <row r="18" spans="1:16" ht="12.75" customHeight="1">
      <c r="A18" s="31">
        <v>8</v>
      </c>
      <c r="B18" s="32" t="s">
        <v>46</v>
      </c>
      <c r="C18" s="33" t="s">
        <v>47</v>
      </c>
      <c r="D18" s="34">
        <v>45106</v>
      </c>
      <c r="E18" s="40">
        <v>191.9</v>
      </c>
      <c r="F18" s="40">
        <v>188.25</v>
      </c>
      <c r="G18" s="41">
        <v>183.75</v>
      </c>
      <c r="H18" s="41">
        <v>175.6</v>
      </c>
      <c r="I18" s="41">
        <v>171.1</v>
      </c>
      <c r="J18" s="41">
        <v>196.4</v>
      </c>
      <c r="K18" s="41">
        <v>200.9</v>
      </c>
      <c r="L18" s="41">
        <v>209.05</v>
      </c>
      <c r="M18" s="31">
        <v>192.75</v>
      </c>
      <c r="N18" s="31">
        <v>180.1</v>
      </c>
      <c r="O18" s="42">
        <v>36676800</v>
      </c>
      <c r="P18" s="43">
        <v>-6.7271131909915176E-3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45106</v>
      </c>
      <c r="E19" s="40">
        <v>210.55</v>
      </c>
      <c r="F19" s="40">
        <v>210.56666666666669</v>
      </c>
      <c r="G19" s="41">
        <v>207.83333333333337</v>
      </c>
      <c r="H19" s="41">
        <v>205.11666666666667</v>
      </c>
      <c r="I19" s="41">
        <v>202.38333333333335</v>
      </c>
      <c r="J19" s="41">
        <v>213.28333333333339</v>
      </c>
      <c r="K19" s="41">
        <v>216.01666666666668</v>
      </c>
      <c r="L19" s="41">
        <v>218.73333333333341</v>
      </c>
      <c r="M19" s="31">
        <v>213.3</v>
      </c>
      <c r="N19" s="31">
        <v>207.85</v>
      </c>
      <c r="O19" s="42">
        <v>29572400</v>
      </c>
      <c r="P19" s="43">
        <v>-5.6099585062240664E-2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45106</v>
      </c>
      <c r="E20" s="40">
        <v>1790.45</v>
      </c>
      <c r="F20" s="40">
        <v>1791.5166666666667</v>
      </c>
      <c r="G20" s="41">
        <v>1775.9833333333333</v>
      </c>
      <c r="H20" s="41">
        <v>1761.5166666666667</v>
      </c>
      <c r="I20" s="41">
        <v>1745.9833333333333</v>
      </c>
      <c r="J20" s="41">
        <v>1805.9833333333333</v>
      </c>
      <c r="K20" s="41">
        <v>1821.5166666666667</v>
      </c>
      <c r="L20" s="41">
        <v>1835.9833333333333</v>
      </c>
      <c r="M20" s="31">
        <v>1807.05</v>
      </c>
      <c r="N20" s="31">
        <v>1777.05</v>
      </c>
      <c r="O20" s="42">
        <v>4609200</v>
      </c>
      <c r="P20" s="43">
        <v>-3.6316472114137485E-3</v>
      </c>
    </row>
    <row r="21" spans="1:16" ht="12.75" customHeight="1">
      <c r="A21" s="31">
        <v>11</v>
      </c>
      <c r="B21" s="32" t="s">
        <v>46</v>
      </c>
      <c r="C21" s="33" t="s">
        <v>52</v>
      </c>
      <c r="D21" s="34">
        <v>45106</v>
      </c>
      <c r="E21" s="40">
        <v>2287.15</v>
      </c>
      <c r="F21" s="40">
        <v>2302.6666666666665</v>
      </c>
      <c r="G21" s="41">
        <v>2259.4833333333331</v>
      </c>
      <c r="H21" s="41">
        <v>2231.8166666666666</v>
      </c>
      <c r="I21" s="41">
        <v>2188.6333333333332</v>
      </c>
      <c r="J21" s="41">
        <v>2330.333333333333</v>
      </c>
      <c r="K21" s="41">
        <v>2373.5166666666664</v>
      </c>
      <c r="L21" s="41">
        <v>2401.1833333333329</v>
      </c>
      <c r="M21" s="31">
        <v>2345.85</v>
      </c>
      <c r="N21" s="31">
        <v>2275</v>
      </c>
      <c r="O21" s="42">
        <v>12122600</v>
      </c>
      <c r="P21" s="43">
        <v>-1.8563945627798152E-2</v>
      </c>
    </row>
    <row r="22" spans="1:16" ht="12.75" customHeight="1">
      <c r="A22" s="31">
        <v>12</v>
      </c>
      <c r="B22" s="32" t="s">
        <v>46</v>
      </c>
      <c r="C22" s="33" t="s">
        <v>53</v>
      </c>
      <c r="D22" s="34">
        <v>45106</v>
      </c>
      <c r="E22" s="40">
        <v>719.1</v>
      </c>
      <c r="F22" s="40">
        <v>721.5333333333333</v>
      </c>
      <c r="G22" s="41">
        <v>713.56666666666661</v>
      </c>
      <c r="H22" s="41">
        <v>708.0333333333333</v>
      </c>
      <c r="I22" s="41">
        <v>700.06666666666661</v>
      </c>
      <c r="J22" s="41">
        <v>727.06666666666661</v>
      </c>
      <c r="K22" s="41">
        <v>735.0333333333333</v>
      </c>
      <c r="L22" s="41">
        <v>740.56666666666661</v>
      </c>
      <c r="M22" s="31">
        <v>729.5</v>
      </c>
      <c r="N22" s="31">
        <v>716</v>
      </c>
      <c r="O22" s="42">
        <v>33154175</v>
      </c>
      <c r="P22" s="43">
        <v>-1.2329432302442352E-2</v>
      </c>
    </row>
    <row r="23" spans="1:16" ht="12.75" customHeight="1">
      <c r="A23" s="31">
        <v>13</v>
      </c>
      <c r="B23" s="32" t="s">
        <v>44</v>
      </c>
      <c r="C23" s="33" t="s">
        <v>54</v>
      </c>
      <c r="D23" s="34">
        <v>45106</v>
      </c>
      <c r="E23" s="40">
        <v>3396.35</v>
      </c>
      <c r="F23" s="40">
        <v>3401.6166666666668</v>
      </c>
      <c r="G23" s="41">
        <v>3377.7333333333336</v>
      </c>
      <c r="H23" s="41">
        <v>3359.1166666666668</v>
      </c>
      <c r="I23" s="41">
        <v>3335.2333333333336</v>
      </c>
      <c r="J23" s="41">
        <v>3420.2333333333336</v>
      </c>
      <c r="K23" s="41">
        <v>3444.1166666666668</v>
      </c>
      <c r="L23" s="41">
        <v>3462.7333333333336</v>
      </c>
      <c r="M23" s="31">
        <v>3425.5</v>
      </c>
      <c r="N23" s="31">
        <v>3383</v>
      </c>
      <c r="O23" s="42">
        <v>752400</v>
      </c>
      <c r="P23" s="43">
        <v>-4.807692307692308E-2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45106</v>
      </c>
      <c r="E24" s="40">
        <v>433.2</v>
      </c>
      <c r="F24" s="40">
        <v>435.2833333333333</v>
      </c>
      <c r="G24" s="41">
        <v>430.36666666666662</v>
      </c>
      <c r="H24" s="41">
        <v>427.5333333333333</v>
      </c>
      <c r="I24" s="41">
        <v>422.61666666666662</v>
      </c>
      <c r="J24" s="41">
        <v>438.11666666666662</v>
      </c>
      <c r="K24" s="41">
        <v>443.03333333333336</v>
      </c>
      <c r="L24" s="41">
        <v>445.86666666666662</v>
      </c>
      <c r="M24" s="31">
        <v>440.2</v>
      </c>
      <c r="N24" s="31">
        <v>432.45</v>
      </c>
      <c r="O24" s="42">
        <v>55600200</v>
      </c>
      <c r="P24" s="43">
        <v>-3.8055922856129261E-3</v>
      </c>
    </row>
    <row r="25" spans="1:16" ht="12.75" customHeight="1">
      <c r="A25" s="31">
        <v>15</v>
      </c>
      <c r="B25" s="44" t="s">
        <v>46</v>
      </c>
      <c r="C25" s="33" t="s">
        <v>56</v>
      </c>
      <c r="D25" s="34">
        <v>45106</v>
      </c>
      <c r="E25" s="40">
        <v>5138.5</v>
      </c>
      <c r="F25" s="40">
        <v>5112.8666666666668</v>
      </c>
      <c r="G25" s="41">
        <v>5075.7333333333336</v>
      </c>
      <c r="H25" s="41">
        <v>5012.9666666666672</v>
      </c>
      <c r="I25" s="41">
        <v>4975.8333333333339</v>
      </c>
      <c r="J25" s="41">
        <v>5175.6333333333332</v>
      </c>
      <c r="K25" s="41">
        <v>5212.7666666666664</v>
      </c>
      <c r="L25" s="41">
        <v>5275.5333333333328</v>
      </c>
      <c r="M25" s="31">
        <v>5150</v>
      </c>
      <c r="N25" s="31">
        <v>5050.1000000000004</v>
      </c>
      <c r="O25" s="42">
        <v>2028250</v>
      </c>
      <c r="P25" s="43">
        <v>5.2038161318300087E-3</v>
      </c>
    </row>
    <row r="26" spans="1:16" ht="12.75" customHeight="1">
      <c r="A26" s="31">
        <v>16</v>
      </c>
      <c r="B26" s="32" t="s">
        <v>57</v>
      </c>
      <c r="C26" s="33" t="s">
        <v>58</v>
      </c>
      <c r="D26" s="34">
        <v>45106</v>
      </c>
      <c r="E26" s="40">
        <v>400.5</v>
      </c>
      <c r="F26" s="40">
        <v>402.91666666666669</v>
      </c>
      <c r="G26" s="41">
        <v>396.18333333333339</v>
      </c>
      <c r="H26" s="41">
        <v>391.86666666666673</v>
      </c>
      <c r="I26" s="41">
        <v>385.13333333333344</v>
      </c>
      <c r="J26" s="41">
        <v>407.23333333333335</v>
      </c>
      <c r="K26" s="41">
        <v>413.96666666666658</v>
      </c>
      <c r="L26" s="41">
        <v>418.2833333333333</v>
      </c>
      <c r="M26" s="31">
        <v>409.65</v>
      </c>
      <c r="N26" s="31">
        <v>398.6</v>
      </c>
      <c r="O26" s="42">
        <v>12783200</v>
      </c>
      <c r="P26" s="43">
        <v>-7.6465062841084641E-3</v>
      </c>
    </row>
    <row r="27" spans="1:16" ht="12.75" customHeight="1">
      <c r="A27" s="31">
        <v>17</v>
      </c>
      <c r="B27" s="32" t="s">
        <v>57</v>
      </c>
      <c r="C27" s="33" t="s">
        <v>59</v>
      </c>
      <c r="D27" s="34">
        <v>45106</v>
      </c>
      <c r="E27" s="40">
        <v>163.5</v>
      </c>
      <c r="F27" s="40">
        <v>164.08333333333334</v>
      </c>
      <c r="G27" s="41">
        <v>162.36666666666667</v>
      </c>
      <c r="H27" s="41">
        <v>161.23333333333332</v>
      </c>
      <c r="I27" s="41">
        <v>159.51666666666665</v>
      </c>
      <c r="J27" s="41">
        <v>165.2166666666667</v>
      </c>
      <c r="K27" s="41">
        <v>166.93333333333334</v>
      </c>
      <c r="L27" s="41">
        <v>168.06666666666672</v>
      </c>
      <c r="M27" s="31">
        <v>165.8</v>
      </c>
      <c r="N27" s="31">
        <v>162.94999999999999</v>
      </c>
      <c r="O27" s="42">
        <v>74705000</v>
      </c>
      <c r="P27" s="43">
        <v>8.9311752697579475E-2</v>
      </c>
    </row>
    <row r="28" spans="1:16" ht="12.75" customHeight="1">
      <c r="A28" s="31">
        <v>18</v>
      </c>
      <c r="B28" s="32" t="s">
        <v>60</v>
      </c>
      <c r="C28" s="33" t="s">
        <v>61</v>
      </c>
      <c r="D28" s="34">
        <v>45106</v>
      </c>
      <c r="E28" s="40">
        <v>3318.5</v>
      </c>
      <c r="F28" s="40">
        <v>3314.2333333333336</v>
      </c>
      <c r="G28" s="41">
        <v>3294.5666666666671</v>
      </c>
      <c r="H28" s="41">
        <v>3270.6333333333337</v>
      </c>
      <c r="I28" s="41">
        <v>3250.9666666666672</v>
      </c>
      <c r="J28" s="41">
        <v>3338.166666666667</v>
      </c>
      <c r="K28" s="41">
        <v>3357.833333333333</v>
      </c>
      <c r="L28" s="41">
        <v>3381.7666666666669</v>
      </c>
      <c r="M28" s="31">
        <v>3333.9</v>
      </c>
      <c r="N28" s="31">
        <v>3290.3</v>
      </c>
      <c r="O28" s="42">
        <v>4965200</v>
      </c>
      <c r="P28" s="43">
        <v>-3.9575999071530817E-2</v>
      </c>
    </row>
    <row r="29" spans="1:16" ht="12.75" customHeight="1">
      <c r="A29" s="31">
        <v>19</v>
      </c>
      <c r="B29" s="32" t="s">
        <v>46</v>
      </c>
      <c r="C29" s="33" t="s">
        <v>62</v>
      </c>
      <c r="D29" s="34">
        <v>45106</v>
      </c>
      <c r="E29" s="40">
        <v>1956.55</v>
      </c>
      <c r="F29" s="40">
        <v>1962.2333333333333</v>
      </c>
      <c r="G29" s="41">
        <v>1942.6666666666667</v>
      </c>
      <c r="H29" s="41">
        <v>1928.7833333333333</v>
      </c>
      <c r="I29" s="41">
        <v>1909.2166666666667</v>
      </c>
      <c r="J29" s="41">
        <v>1976.1166666666668</v>
      </c>
      <c r="K29" s="41">
        <v>1995.6833333333334</v>
      </c>
      <c r="L29" s="41">
        <v>2009.5666666666668</v>
      </c>
      <c r="M29" s="31">
        <v>1981.8</v>
      </c>
      <c r="N29" s="31">
        <v>1948.35</v>
      </c>
      <c r="O29" s="42">
        <v>2232828</v>
      </c>
      <c r="P29" s="43">
        <v>-3.6030134294136916E-3</v>
      </c>
    </row>
    <row r="30" spans="1:16" ht="12.75" customHeight="1">
      <c r="A30" s="31">
        <v>20</v>
      </c>
      <c r="B30" s="32" t="s">
        <v>46</v>
      </c>
      <c r="C30" s="33" t="s">
        <v>63</v>
      </c>
      <c r="D30" s="34">
        <v>45106</v>
      </c>
      <c r="E30" s="40">
        <v>6992.85</v>
      </c>
      <c r="F30" s="40">
        <v>7013.666666666667</v>
      </c>
      <c r="G30" s="41">
        <v>6952.0833333333339</v>
      </c>
      <c r="H30" s="41">
        <v>6911.3166666666666</v>
      </c>
      <c r="I30" s="41">
        <v>6849.7333333333336</v>
      </c>
      <c r="J30" s="41">
        <v>7054.4333333333343</v>
      </c>
      <c r="K30" s="41">
        <v>7116.0166666666682</v>
      </c>
      <c r="L30" s="41">
        <v>7156.7833333333347</v>
      </c>
      <c r="M30" s="31">
        <v>7075.25</v>
      </c>
      <c r="N30" s="31">
        <v>6972.9</v>
      </c>
      <c r="O30" s="42">
        <v>336225</v>
      </c>
      <c r="P30" s="43">
        <v>0.1638110072689512</v>
      </c>
    </row>
    <row r="31" spans="1:16" ht="12.75" customHeight="1">
      <c r="A31" s="31">
        <v>21</v>
      </c>
      <c r="B31" s="32" t="s">
        <v>64</v>
      </c>
      <c r="C31" s="33" t="s">
        <v>65</v>
      </c>
      <c r="D31" s="34">
        <v>45106</v>
      </c>
      <c r="E31" s="40">
        <v>747.4</v>
      </c>
      <c r="F31" s="40">
        <v>747.73333333333323</v>
      </c>
      <c r="G31" s="41">
        <v>742.71666666666647</v>
      </c>
      <c r="H31" s="41">
        <v>738.03333333333319</v>
      </c>
      <c r="I31" s="41">
        <v>733.01666666666642</v>
      </c>
      <c r="J31" s="41">
        <v>752.41666666666652</v>
      </c>
      <c r="K31" s="41">
        <v>757.43333333333317</v>
      </c>
      <c r="L31" s="41">
        <v>762.11666666666656</v>
      </c>
      <c r="M31" s="31">
        <v>752.75</v>
      </c>
      <c r="N31" s="31">
        <v>743.05</v>
      </c>
      <c r="O31" s="42">
        <v>11992000</v>
      </c>
      <c r="P31" s="43">
        <v>3.5042292421888485E-2</v>
      </c>
    </row>
    <row r="32" spans="1:16" ht="12.75" customHeight="1">
      <c r="A32" s="31">
        <v>22</v>
      </c>
      <c r="B32" s="32" t="s">
        <v>44</v>
      </c>
      <c r="C32" s="33" t="s">
        <v>66</v>
      </c>
      <c r="D32" s="34">
        <v>45106</v>
      </c>
      <c r="E32" s="40">
        <v>717.8</v>
      </c>
      <c r="F32" s="40">
        <v>719.2166666666667</v>
      </c>
      <c r="G32" s="41">
        <v>713.48333333333335</v>
      </c>
      <c r="H32" s="41">
        <v>709.16666666666663</v>
      </c>
      <c r="I32" s="41">
        <v>703.43333333333328</v>
      </c>
      <c r="J32" s="41">
        <v>723.53333333333342</v>
      </c>
      <c r="K32" s="41">
        <v>729.26666666666677</v>
      </c>
      <c r="L32" s="41">
        <v>733.58333333333348</v>
      </c>
      <c r="M32" s="31">
        <v>724.95</v>
      </c>
      <c r="N32" s="31">
        <v>714.9</v>
      </c>
      <c r="O32" s="42">
        <v>11135000</v>
      </c>
      <c r="P32" s="43">
        <v>-9.2257901473093817E-2</v>
      </c>
    </row>
    <row r="33" spans="1:16" ht="12.75" customHeight="1">
      <c r="A33" s="31">
        <v>23</v>
      </c>
      <c r="B33" s="32" t="s">
        <v>64</v>
      </c>
      <c r="C33" s="33" t="s">
        <v>67</v>
      </c>
      <c r="D33" s="34">
        <v>45106</v>
      </c>
      <c r="E33" s="40">
        <v>972.2</v>
      </c>
      <c r="F33" s="40">
        <v>968.7166666666667</v>
      </c>
      <c r="G33" s="41">
        <v>964.23333333333335</v>
      </c>
      <c r="H33" s="41">
        <v>956.26666666666665</v>
      </c>
      <c r="I33" s="41">
        <v>951.7833333333333</v>
      </c>
      <c r="J33" s="41">
        <v>976.68333333333339</v>
      </c>
      <c r="K33" s="41">
        <v>981.16666666666674</v>
      </c>
      <c r="L33" s="41">
        <v>989.13333333333344</v>
      </c>
      <c r="M33" s="31">
        <v>973.2</v>
      </c>
      <c r="N33" s="31">
        <v>960.75</v>
      </c>
      <c r="O33" s="42">
        <v>53189075</v>
      </c>
      <c r="P33" s="43">
        <v>2.8123603134294819E-2</v>
      </c>
    </row>
    <row r="34" spans="1:16" ht="12.75" customHeight="1">
      <c r="A34" s="31">
        <v>24</v>
      </c>
      <c r="B34" s="32" t="s">
        <v>57</v>
      </c>
      <c r="C34" s="33" t="s">
        <v>68</v>
      </c>
      <c r="D34" s="34">
        <v>45106</v>
      </c>
      <c r="E34" s="40">
        <v>4624.6000000000004</v>
      </c>
      <c r="F34" s="40">
        <v>4641.2</v>
      </c>
      <c r="G34" s="41">
        <v>4602.3999999999996</v>
      </c>
      <c r="H34" s="41">
        <v>4580.2</v>
      </c>
      <c r="I34" s="41">
        <v>4541.3999999999996</v>
      </c>
      <c r="J34" s="41">
        <v>4663.3999999999996</v>
      </c>
      <c r="K34" s="41">
        <v>4702.2000000000007</v>
      </c>
      <c r="L34" s="41">
        <v>4724.3999999999996</v>
      </c>
      <c r="M34" s="31">
        <v>4680</v>
      </c>
      <c r="N34" s="31">
        <v>4619</v>
      </c>
      <c r="O34" s="42">
        <v>2692000</v>
      </c>
      <c r="P34" s="43">
        <v>2.6990939437291368E-2</v>
      </c>
    </row>
    <row r="35" spans="1:16" ht="12.75" customHeight="1">
      <c r="A35" s="31">
        <v>25</v>
      </c>
      <c r="B35" s="32" t="s">
        <v>69</v>
      </c>
      <c r="C35" s="33" t="s">
        <v>70</v>
      </c>
      <c r="D35" s="34">
        <v>45106</v>
      </c>
      <c r="E35" s="40">
        <v>1522.95</v>
      </c>
      <c r="F35" s="40">
        <v>1517.3666666666668</v>
      </c>
      <c r="G35" s="41">
        <v>1508.7333333333336</v>
      </c>
      <c r="H35" s="41">
        <v>1494.5166666666669</v>
      </c>
      <c r="I35" s="41">
        <v>1485.8833333333337</v>
      </c>
      <c r="J35" s="41">
        <v>1531.5833333333335</v>
      </c>
      <c r="K35" s="41">
        <v>1540.2166666666667</v>
      </c>
      <c r="L35" s="41">
        <v>1554.4333333333334</v>
      </c>
      <c r="M35" s="31">
        <v>1526</v>
      </c>
      <c r="N35" s="31">
        <v>1503.15</v>
      </c>
      <c r="O35" s="42">
        <v>8667000</v>
      </c>
      <c r="P35" s="43">
        <v>-9.4291102348705632E-3</v>
      </c>
    </row>
    <row r="36" spans="1:16" ht="12.75" customHeight="1">
      <c r="A36" s="31">
        <v>26</v>
      </c>
      <c r="B36" s="32" t="s">
        <v>69</v>
      </c>
      <c r="C36" s="33" t="s">
        <v>71</v>
      </c>
      <c r="D36" s="34">
        <v>45106</v>
      </c>
      <c r="E36" s="40">
        <v>7029</v>
      </c>
      <c r="F36" s="40">
        <v>7009.95</v>
      </c>
      <c r="G36" s="41">
        <v>6982.2</v>
      </c>
      <c r="H36" s="41">
        <v>6935.4</v>
      </c>
      <c r="I36" s="41">
        <v>6907.65</v>
      </c>
      <c r="J36" s="41">
        <v>7056.75</v>
      </c>
      <c r="K36" s="41">
        <v>7084.5</v>
      </c>
      <c r="L36" s="41">
        <v>7131.3</v>
      </c>
      <c r="M36" s="31">
        <v>7037.7</v>
      </c>
      <c r="N36" s="31">
        <v>6963.15</v>
      </c>
      <c r="O36" s="42">
        <v>3907250</v>
      </c>
      <c r="P36" s="43">
        <v>2.1937424395985221E-2</v>
      </c>
    </row>
    <row r="37" spans="1:16" ht="12.75" customHeight="1">
      <c r="A37" s="31">
        <v>27</v>
      </c>
      <c r="B37" s="32" t="s">
        <v>57</v>
      </c>
      <c r="C37" s="33" t="s">
        <v>72</v>
      </c>
      <c r="D37" s="34">
        <v>45106</v>
      </c>
      <c r="E37" s="40">
        <v>2364.4</v>
      </c>
      <c r="F37" s="40">
        <v>2379.0833333333335</v>
      </c>
      <c r="G37" s="41">
        <v>2340.3166666666671</v>
      </c>
      <c r="H37" s="41">
        <v>2316.2333333333336</v>
      </c>
      <c r="I37" s="41">
        <v>2277.4666666666672</v>
      </c>
      <c r="J37" s="41">
        <v>2403.166666666667</v>
      </c>
      <c r="K37" s="41">
        <v>2441.9333333333334</v>
      </c>
      <c r="L37" s="41">
        <v>2466.0166666666669</v>
      </c>
      <c r="M37" s="31">
        <v>2417.85</v>
      </c>
      <c r="N37" s="31">
        <v>2355</v>
      </c>
      <c r="O37" s="42">
        <v>1579200</v>
      </c>
      <c r="P37" s="43">
        <v>-3.0570902394106814E-2</v>
      </c>
    </row>
    <row r="38" spans="1:16" ht="12.75" customHeight="1">
      <c r="A38" s="31">
        <v>28</v>
      </c>
      <c r="B38" s="32" t="s">
        <v>46</v>
      </c>
      <c r="C38" s="33" t="s">
        <v>73</v>
      </c>
      <c r="D38" s="34">
        <v>45106</v>
      </c>
      <c r="E38" s="40">
        <v>380.95</v>
      </c>
      <c r="F38" s="40">
        <v>382.98333333333329</v>
      </c>
      <c r="G38" s="41">
        <v>378.11666666666656</v>
      </c>
      <c r="H38" s="41">
        <v>375.28333333333325</v>
      </c>
      <c r="I38" s="41">
        <v>370.41666666666652</v>
      </c>
      <c r="J38" s="41">
        <v>385.81666666666661</v>
      </c>
      <c r="K38" s="41">
        <v>390.68333333333328</v>
      </c>
      <c r="L38" s="41">
        <v>393.51666666666665</v>
      </c>
      <c r="M38" s="31">
        <v>387.85</v>
      </c>
      <c r="N38" s="31">
        <v>380.15</v>
      </c>
      <c r="O38" s="42">
        <v>11270400</v>
      </c>
      <c r="P38" s="43">
        <v>-2.4106400665004156E-2</v>
      </c>
    </row>
    <row r="39" spans="1:16" ht="12.75" customHeight="1">
      <c r="A39" s="31">
        <v>29</v>
      </c>
      <c r="B39" s="32" t="s">
        <v>64</v>
      </c>
      <c r="C39" s="33" t="s">
        <v>74</v>
      </c>
      <c r="D39" s="34">
        <v>45106</v>
      </c>
      <c r="E39" s="40">
        <v>238.1</v>
      </c>
      <c r="F39" s="40">
        <v>238.46666666666667</v>
      </c>
      <c r="G39" s="41">
        <v>236.03333333333333</v>
      </c>
      <c r="H39" s="41">
        <v>233.96666666666667</v>
      </c>
      <c r="I39" s="41">
        <v>231.53333333333333</v>
      </c>
      <c r="J39" s="41">
        <v>240.53333333333333</v>
      </c>
      <c r="K39" s="41">
        <v>242.96666666666667</v>
      </c>
      <c r="L39" s="41">
        <v>245.03333333333333</v>
      </c>
      <c r="M39" s="31">
        <v>240.9</v>
      </c>
      <c r="N39" s="31">
        <v>236.4</v>
      </c>
      <c r="O39" s="42">
        <v>38789600</v>
      </c>
      <c r="P39" s="43">
        <v>5.3115124398640357E-2</v>
      </c>
    </row>
    <row r="40" spans="1:16" ht="12.75" customHeight="1">
      <c r="A40" s="31">
        <v>30</v>
      </c>
      <c r="B40" s="32" t="s">
        <v>64</v>
      </c>
      <c r="C40" s="33" t="s">
        <v>75</v>
      </c>
      <c r="D40" s="34">
        <v>45106</v>
      </c>
      <c r="E40" s="40">
        <v>191.1</v>
      </c>
      <c r="F40" s="40">
        <v>191.28333333333333</v>
      </c>
      <c r="G40" s="41">
        <v>190.41666666666666</v>
      </c>
      <c r="H40" s="41">
        <v>189.73333333333332</v>
      </c>
      <c r="I40" s="41">
        <v>188.86666666666665</v>
      </c>
      <c r="J40" s="41">
        <v>191.96666666666667</v>
      </c>
      <c r="K40" s="41">
        <v>192.83333333333334</v>
      </c>
      <c r="L40" s="41">
        <v>193.51666666666668</v>
      </c>
      <c r="M40" s="31">
        <v>192.15</v>
      </c>
      <c r="N40" s="31">
        <v>190.6</v>
      </c>
      <c r="O40" s="42">
        <v>98180550</v>
      </c>
      <c r="P40" s="43">
        <v>4.4823507439457136E-2</v>
      </c>
    </row>
    <row r="41" spans="1:16" ht="12.75" customHeight="1">
      <c r="A41" s="31">
        <v>31</v>
      </c>
      <c r="B41" s="32" t="s">
        <v>60</v>
      </c>
      <c r="C41" s="33" t="s">
        <v>76</v>
      </c>
      <c r="D41" s="34">
        <v>45106</v>
      </c>
      <c r="E41" s="40">
        <v>1663.95</v>
      </c>
      <c r="F41" s="40">
        <v>1658.6666666666667</v>
      </c>
      <c r="G41" s="41">
        <v>1646.3833333333334</v>
      </c>
      <c r="H41" s="41">
        <v>1628.8166666666666</v>
      </c>
      <c r="I41" s="41">
        <v>1616.5333333333333</v>
      </c>
      <c r="J41" s="41">
        <v>1676.2333333333336</v>
      </c>
      <c r="K41" s="41">
        <v>1688.5166666666669</v>
      </c>
      <c r="L41" s="41">
        <v>1706.0833333333337</v>
      </c>
      <c r="M41" s="31">
        <v>1670.95</v>
      </c>
      <c r="N41" s="31">
        <v>1641.1</v>
      </c>
      <c r="O41" s="42">
        <v>1551725</v>
      </c>
      <c r="P41" s="43">
        <v>-6.2245992536524193E-2</v>
      </c>
    </row>
    <row r="42" spans="1:16" ht="12.75" customHeight="1">
      <c r="A42" s="31">
        <v>32</v>
      </c>
      <c r="B42" s="32" t="s">
        <v>42</v>
      </c>
      <c r="C42" s="33" t="s">
        <v>77</v>
      </c>
      <c r="D42" s="34">
        <v>45106</v>
      </c>
      <c r="E42" s="40">
        <v>118.3</v>
      </c>
      <c r="F42" s="40">
        <v>119.53333333333335</v>
      </c>
      <c r="G42" s="41">
        <v>116.56666666666669</v>
      </c>
      <c r="H42" s="41">
        <v>114.83333333333334</v>
      </c>
      <c r="I42" s="41">
        <v>111.86666666666669</v>
      </c>
      <c r="J42" s="41">
        <v>121.26666666666669</v>
      </c>
      <c r="K42" s="41">
        <v>124.23333333333336</v>
      </c>
      <c r="L42" s="41">
        <v>125.9666666666667</v>
      </c>
      <c r="M42" s="31">
        <v>122.5</v>
      </c>
      <c r="N42" s="31">
        <v>117.8</v>
      </c>
      <c r="O42" s="42">
        <v>80535300</v>
      </c>
      <c r="P42" s="43">
        <v>3.6534370185606339E-2</v>
      </c>
    </row>
    <row r="43" spans="1:16" ht="12.75" customHeight="1">
      <c r="A43" s="31">
        <v>33</v>
      </c>
      <c r="B43" s="32" t="s">
        <v>60</v>
      </c>
      <c r="C43" s="33" t="s">
        <v>78</v>
      </c>
      <c r="D43" s="34">
        <v>45106</v>
      </c>
      <c r="E43" s="40">
        <v>678.3</v>
      </c>
      <c r="F43" s="40">
        <v>678.41666666666663</v>
      </c>
      <c r="G43" s="41">
        <v>673.83333333333326</v>
      </c>
      <c r="H43" s="41">
        <v>669.36666666666667</v>
      </c>
      <c r="I43" s="41">
        <v>664.7833333333333</v>
      </c>
      <c r="J43" s="41">
        <v>682.88333333333321</v>
      </c>
      <c r="K43" s="41">
        <v>687.46666666666647</v>
      </c>
      <c r="L43" s="41">
        <v>691.93333333333317</v>
      </c>
      <c r="M43" s="31">
        <v>683</v>
      </c>
      <c r="N43" s="31">
        <v>673.95</v>
      </c>
      <c r="O43" s="42">
        <v>7731900</v>
      </c>
      <c r="P43" s="43">
        <v>-5.2823069667160757E-2</v>
      </c>
    </row>
    <row r="44" spans="1:16" ht="12.75" customHeight="1">
      <c r="A44" s="31">
        <v>34</v>
      </c>
      <c r="B44" s="32" t="s">
        <v>57</v>
      </c>
      <c r="C44" s="33" t="s">
        <v>79</v>
      </c>
      <c r="D44" s="34">
        <v>45106</v>
      </c>
      <c r="E44" s="40">
        <v>818.9</v>
      </c>
      <c r="F44" s="40">
        <v>817.5</v>
      </c>
      <c r="G44" s="41">
        <v>812.2</v>
      </c>
      <c r="H44" s="41">
        <v>805.5</v>
      </c>
      <c r="I44" s="41">
        <v>800.2</v>
      </c>
      <c r="J44" s="41">
        <v>824.2</v>
      </c>
      <c r="K44" s="41">
        <v>829.5</v>
      </c>
      <c r="L44" s="41">
        <v>836.2</v>
      </c>
      <c r="M44" s="31">
        <v>822.8</v>
      </c>
      <c r="N44" s="31">
        <v>810.8</v>
      </c>
      <c r="O44" s="42">
        <v>8321000</v>
      </c>
      <c r="P44" s="43">
        <v>-3.1315483119906867E-2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45106</v>
      </c>
      <c r="E45" s="40">
        <v>864.55</v>
      </c>
      <c r="F45" s="40">
        <v>863.4</v>
      </c>
      <c r="G45" s="41">
        <v>855.15</v>
      </c>
      <c r="H45" s="41">
        <v>845.75</v>
      </c>
      <c r="I45" s="41">
        <v>837.5</v>
      </c>
      <c r="J45" s="41">
        <v>872.8</v>
      </c>
      <c r="K45" s="41">
        <v>881.05</v>
      </c>
      <c r="L45" s="41">
        <v>890.44999999999993</v>
      </c>
      <c r="M45" s="31">
        <v>871.65</v>
      </c>
      <c r="N45" s="31">
        <v>854</v>
      </c>
      <c r="O45" s="42">
        <v>45974300</v>
      </c>
      <c r="P45" s="43">
        <v>4.2277788546445261E-2</v>
      </c>
    </row>
    <row r="46" spans="1:16" ht="12.75" customHeight="1">
      <c r="A46" s="31">
        <v>36</v>
      </c>
      <c r="B46" s="32" t="s">
        <v>42</v>
      </c>
      <c r="C46" s="33" t="s">
        <v>82</v>
      </c>
      <c r="D46" s="34">
        <v>45106</v>
      </c>
      <c r="E46" s="40">
        <v>84.55</v>
      </c>
      <c r="F46" s="40">
        <v>84.75</v>
      </c>
      <c r="G46" s="41">
        <v>84.1</v>
      </c>
      <c r="H46" s="41">
        <v>83.649999999999991</v>
      </c>
      <c r="I46" s="41">
        <v>82.999999999999986</v>
      </c>
      <c r="J46" s="41">
        <v>85.2</v>
      </c>
      <c r="K46" s="41">
        <v>85.850000000000009</v>
      </c>
      <c r="L46" s="41">
        <v>86.300000000000011</v>
      </c>
      <c r="M46" s="31">
        <v>85.4</v>
      </c>
      <c r="N46" s="31">
        <v>84.3</v>
      </c>
      <c r="O46" s="42">
        <v>100033500</v>
      </c>
      <c r="P46" s="43">
        <v>4.5339519190215095E-3</v>
      </c>
    </row>
    <row r="47" spans="1:16" ht="12.75" customHeight="1">
      <c r="A47" s="31">
        <v>37</v>
      </c>
      <c r="B47" s="32" t="s">
        <v>44</v>
      </c>
      <c r="C47" s="33" t="s">
        <v>83</v>
      </c>
      <c r="D47" s="34">
        <v>45106</v>
      </c>
      <c r="E47" s="40">
        <v>243.35</v>
      </c>
      <c r="F47" s="40">
        <v>243.19999999999996</v>
      </c>
      <c r="G47" s="41">
        <v>240.59999999999991</v>
      </c>
      <c r="H47" s="41">
        <v>237.84999999999994</v>
      </c>
      <c r="I47" s="41">
        <v>235.24999999999989</v>
      </c>
      <c r="J47" s="41">
        <v>245.94999999999993</v>
      </c>
      <c r="K47" s="41">
        <v>248.55</v>
      </c>
      <c r="L47" s="41">
        <v>251.29999999999995</v>
      </c>
      <c r="M47" s="31">
        <v>245.8</v>
      </c>
      <c r="N47" s="31">
        <v>240.45</v>
      </c>
      <c r="O47" s="42">
        <v>29989700</v>
      </c>
      <c r="P47" s="43">
        <v>-3.8890242026458827E-2</v>
      </c>
    </row>
    <row r="48" spans="1:16" ht="12.75" customHeight="1">
      <c r="A48" s="31">
        <v>38</v>
      </c>
      <c r="B48" s="32" t="s">
        <v>57</v>
      </c>
      <c r="C48" s="33" t="s">
        <v>84</v>
      </c>
      <c r="D48" s="34">
        <v>45106</v>
      </c>
      <c r="E48" s="40">
        <v>18547.05</v>
      </c>
      <c r="F48" s="40">
        <v>18574.433333333334</v>
      </c>
      <c r="G48" s="41">
        <v>18428.916666666668</v>
      </c>
      <c r="H48" s="41">
        <v>18310.783333333333</v>
      </c>
      <c r="I48" s="41">
        <v>18165.266666666666</v>
      </c>
      <c r="J48" s="41">
        <v>18692.566666666669</v>
      </c>
      <c r="K48" s="41">
        <v>18838.083333333332</v>
      </c>
      <c r="L48" s="41">
        <v>18956.216666666671</v>
      </c>
      <c r="M48" s="31">
        <v>18719.95</v>
      </c>
      <c r="N48" s="31">
        <v>18456.3</v>
      </c>
      <c r="O48" s="42">
        <v>159350</v>
      </c>
      <c r="P48" s="43">
        <v>-0.11126603457891801</v>
      </c>
    </row>
    <row r="49" spans="1:16" ht="12.75" customHeight="1">
      <c r="A49" s="31">
        <v>39</v>
      </c>
      <c r="B49" s="32" t="s">
        <v>85</v>
      </c>
      <c r="C49" s="33" t="s">
        <v>86</v>
      </c>
      <c r="D49" s="34">
        <v>45106</v>
      </c>
      <c r="E49" s="40">
        <v>359.8</v>
      </c>
      <c r="F49" s="40">
        <v>360.2833333333333</v>
      </c>
      <c r="G49" s="41">
        <v>357.11666666666662</v>
      </c>
      <c r="H49" s="41">
        <v>354.43333333333334</v>
      </c>
      <c r="I49" s="41">
        <v>351.26666666666665</v>
      </c>
      <c r="J49" s="41">
        <v>362.96666666666658</v>
      </c>
      <c r="K49" s="41">
        <v>366.13333333333333</v>
      </c>
      <c r="L49" s="41">
        <v>368.81666666666655</v>
      </c>
      <c r="M49" s="31">
        <v>363.45</v>
      </c>
      <c r="N49" s="31">
        <v>357.6</v>
      </c>
      <c r="O49" s="42">
        <v>25639200</v>
      </c>
      <c r="P49" s="43">
        <v>4.0923706518561823E-2</v>
      </c>
    </row>
    <row r="50" spans="1:16" ht="12.75" customHeight="1">
      <c r="A50" s="31">
        <v>40</v>
      </c>
      <c r="B50" s="32" t="s">
        <v>60</v>
      </c>
      <c r="C50" s="33" t="s">
        <v>87</v>
      </c>
      <c r="D50" s="34">
        <v>45106</v>
      </c>
      <c r="E50" s="40">
        <v>4964.6000000000004</v>
      </c>
      <c r="F50" s="40">
        <v>4986.0333333333338</v>
      </c>
      <c r="G50" s="41">
        <v>4939.7166666666672</v>
      </c>
      <c r="H50" s="41">
        <v>4914.833333333333</v>
      </c>
      <c r="I50" s="41">
        <v>4868.5166666666664</v>
      </c>
      <c r="J50" s="41">
        <v>5010.9166666666679</v>
      </c>
      <c r="K50" s="41">
        <v>5057.2333333333354</v>
      </c>
      <c r="L50" s="41">
        <v>5082.1166666666686</v>
      </c>
      <c r="M50" s="31">
        <v>5032.3500000000004</v>
      </c>
      <c r="N50" s="31">
        <v>4961.1499999999996</v>
      </c>
      <c r="O50" s="42">
        <v>1656600</v>
      </c>
      <c r="P50" s="43">
        <v>-2.7588635830007043E-2</v>
      </c>
    </row>
    <row r="51" spans="1:16" ht="12.75" customHeight="1">
      <c r="A51" s="31">
        <v>41</v>
      </c>
      <c r="B51" s="32" t="s">
        <v>88</v>
      </c>
      <c r="C51" s="33" t="s">
        <v>89</v>
      </c>
      <c r="D51" s="34">
        <v>45106</v>
      </c>
      <c r="E51" s="40">
        <v>352.2</v>
      </c>
      <c r="F51" s="40">
        <v>349.75</v>
      </c>
      <c r="G51" s="41">
        <v>342.9</v>
      </c>
      <c r="H51" s="41">
        <v>333.59999999999997</v>
      </c>
      <c r="I51" s="41">
        <v>326.74999999999994</v>
      </c>
      <c r="J51" s="41">
        <v>359.05</v>
      </c>
      <c r="K51" s="41">
        <v>365.90000000000003</v>
      </c>
      <c r="L51" s="41">
        <v>375.20000000000005</v>
      </c>
      <c r="M51" s="31">
        <v>356.6</v>
      </c>
      <c r="N51" s="31">
        <v>340.45</v>
      </c>
      <c r="O51" s="42">
        <v>7264000</v>
      </c>
      <c r="P51" s="43">
        <v>-5.4764512595837896E-3</v>
      </c>
    </row>
    <row r="52" spans="1:16" ht="12.75" customHeight="1">
      <c r="A52" s="31">
        <v>42</v>
      </c>
      <c r="B52" s="32" t="s">
        <v>64</v>
      </c>
      <c r="C52" s="33" t="s">
        <v>90</v>
      </c>
      <c r="D52" s="34">
        <v>45106</v>
      </c>
      <c r="E52" s="40">
        <v>296.64999999999998</v>
      </c>
      <c r="F52" s="40">
        <v>296.16666666666663</v>
      </c>
      <c r="G52" s="41">
        <v>294.88333333333327</v>
      </c>
      <c r="H52" s="41">
        <v>293.11666666666662</v>
      </c>
      <c r="I52" s="41">
        <v>291.83333333333326</v>
      </c>
      <c r="J52" s="41">
        <v>297.93333333333328</v>
      </c>
      <c r="K52" s="41">
        <v>299.21666666666658</v>
      </c>
      <c r="L52" s="41">
        <v>300.98333333333329</v>
      </c>
      <c r="M52" s="31">
        <v>297.45</v>
      </c>
      <c r="N52" s="31">
        <v>294.39999999999998</v>
      </c>
      <c r="O52" s="42">
        <v>51794100</v>
      </c>
      <c r="P52" s="43">
        <v>2.7092145419499919E-2</v>
      </c>
    </row>
    <row r="53" spans="1:16" ht="12.75" customHeight="1">
      <c r="A53" s="31">
        <v>43</v>
      </c>
      <c r="B53" s="32" t="s">
        <v>69</v>
      </c>
      <c r="C53" s="33" t="s">
        <v>91</v>
      </c>
      <c r="D53" s="34">
        <v>45106</v>
      </c>
      <c r="E53" s="40">
        <v>778.85</v>
      </c>
      <c r="F53" s="40">
        <v>769.75</v>
      </c>
      <c r="G53" s="41">
        <v>755.8</v>
      </c>
      <c r="H53" s="41">
        <v>732.75</v>
      </c>
      <c r="I53" s="41">
        <v>718.8</v>
      </c>
      <c r="J53" s="41">
        <v>792.8</v>
      </c>
      <c r="K53" s="41">
        <v>806.75</v>
      </c>
      <c r="L53" s="41">
        <v>829.8</v>
      </c>
      <c r="M53" s="31">
        <v>783.7</v>
      </c>
      <c r="N53" s="31">
        <v>746.7</v>
      </c>
      <c r="O53" s="42">
        <v>3745950</v>
      </c>
      <c r="P53" s="43">
        <v>0.16884697292363857</v>
      </c>
    </row>
    <row r="54" spans="1:16" ht="12.75" customHeight="1">
      <c r="A54" s="31">
        <v>44</v>
      </c>
      <c r="B54" s="32" t="s">
        <v>46</v>
      </c>
      <c r="C54" s="33" t="s">
        <v>92</v>
      </c>
      <c r="D54" s="34">
        <v>45106</v>
      </c>
      <c r="E54" s="40">
        <v>274.05</v>
      </c>
      <c r="F54" s="40">
        <v>275.18333333333334</v>
      </c>
      <c r="G54" s="41">
        <v>271.61666666666667</v>
      </c>
      <c r="H54" s="41">
        <v>269.18333333333334</v>
      </c>
      <c r="I54" s="41">
        <v>265.61666666666667</v>
      </c>
      <c r="J54" s="41">
        <v>277.61666666666667</v>
      </c>
      <c r="K54" s="41">
        <v>281.18333333333339</v>
      </c>
      <c r="L54" s="41">
        <v>283.61666666666667</v>
      </c>
      <c r="M54" s="31">
        <v>278.75</v>
      </c>
      <c r="N54" s="31">
        <v>272.75</v>
      </c>
      <c r="O54" s="42">
        <v>9197900</v>
      </c>
      <c r="P54" s="43">
        <v>-2.8630267187665013E-2</v>
      </c>
    </row>
    <row r="55" spans="1:16" ht="12.75" customHeight="1">
      <c r="A55" s="31">
        <v>45</v>
      </c>
      <c r="B55" s="32" t="s">
        <v>69</v>
      </c>
      <c r="C55" s="33" t="s">
        <v>93</v>
      </c>
      <c r="D55" s="34">
        <v>45106</v>
      </c>
      <c r="E55" s="40">
        <v>1096.4000000000001</v>
      </c>
      <c r="F55" s="40">
        <v>1089.2</v>
      </c>
      <c r="G55" s="41">
        <v>1079.1000000000001</v>
      </c>
      <c r="H55" s="41">
        <v>1061.8000000000002</v>
      </c>
      <c r="I55" s="41">
        <v>1051.7000000000003</v>
      </c>
      <c r="J55" s="41">
        <v>1106.5</v>
      </c>
      <c r="K55" s="41">
        <v>1116.5999999999999</v>
      </c>
      <c r="L55" s="41">
        <v>1133.8999999999999</v>
      </c>
      <c r="M55" s="31">
        <v>1099.3</v>
      </c>
      <c r="N55" s="31">
        <v>1071.9000000000001</v>
      </c>
      <c r="O55" s="42">
        <v>11053750</v>
      </c>
      <c r="P55" s="43">
        <v>2.0424648049849989E-2</v>
      </c>
    </row>
    <row r="56" spans="1:16" ht="12.75" customHeight="1">
      <c r="A56" s="31">
        <v>46</v>
      </c>
      <c r="B56" s="32" t="s">
        <v>44</v>
      </c>
      <c r="C56" s="33" t="s">
        <v>94</v>
      </c>
      <c r="D56" s="34">
        <v>45106</v>
      </c>
      <c r="E56" s="40">
        <v>1010.2</v>
      </c>
      <c r="F56" s="40">
        <v>1012.8000000000001</v>
      </c>
      <c r="G56" s="41">
        <v>1003.5000000000001</v>
      </c>
      <c r="H56" s="41">
        <v>996.80000000000007</v>
      </c>
      <c r="I56" s="41">
        <v>987.50000000000011</v>
      </c>
      <c r="J56" s="41">
        <v>1019.5000000000001</v>
      </c>
      <c r="K56" s="41">
        <v>1028.8000000000002</v>
      </c>
      <c r="L56" s="41">
        <v>1035.5</v>
      </c>
      <c r="M56" s="31">
        <v>1022.1</v>
      </c>
      <c r="N56" s="31">
        <v>1006.1</v>
      </c>
      <c r="O56" s="42">
        <v>11512150</v>
      </c>
      <c r="P56" s="43">
        <v>-1.7472663735768233E-3</v>
      </c>
    </row>
    <row r="57" spans="1:16" ht="12.75" customHeight="1">
      <c r="A57" s="31">
        <v>47</v>
      </c>
      <c r="B57" s="32" t="s">
        <v>46</v>
      </c>
      <c r="C57" s="33" t="s">
        <v>95</v>
      </c>
      <c r="D57" s="34">
        <v>45106</v>
      </c>
      <c r="E57" s="40">
        <v>225.3</v>
      </c>
      <c r="F57" s="40">
        <v>225.46666666666667</v>
      </c>
      <c r="G57" s="41">
        <v>223.83333333333334</v>
      </c>
      <c r="H57" s="41">
        <v>222.36666666666667</v>
      </c>
      <c r="I57" s="41">
        <v>220.73333333333335</v>
      </c>
      <c r="J57" s="41">
        <v>226.93333333333334</v>
      </c>
      <c r="K57" s="41">
        <v>228.56666666666666</v>
      </c>
      <c r="L57" s="41">
        <v>230.03333333333333</v>
      </c>
      <c r="M57" s="31">
        <v>227.1</v>
      </c>
      <c r="N57" s="31">
        <v>224</v>
      </c>
      <c r="O57" s="42">
        <v>68434800</v>
      </c>
      <c r="P57" s="43">
        <v>-5.0466200466200463E-2</v>
      </c>
    </row>
    <row r="58" spans="1:16" ht="12.75" customHeight="1">
      <c r="A58" s="31">
        <v>48</v>
      </c>
      <c r="B58" s="32" t="s">
        <v>88</v>
      </c>
      <c r="C58" s="33" t="s">
        <v>96</v>
      </c>
      <c r="D58" s="34">
        <v>45106</v>
      </c>
      <c r="E58" s="40">
        <v>4698.2</v>
      </c>
      <c r="F58" s="40">
        <v>4674.9666666666672</v>
      </c>
      <c r="G58" s="41">
        <v>4630.9333333333343</v>
      </c>
      <c r="H58" s="41">
        <v>4563.666666666667</v>
      </c>
      <c r="I58" s="41">
        <v>4519.6333333333341</v>
      </c>
      <c r="J58" s="41">
        <v>4742.2333333333345</v>
      </c>
      <c r="K58" s="41">
        <v>4786.2666666666673</v>
      </c>
      <c r="L58" s="41">
        <v>4853.5333333333347</v>
      </c>
      <c r="M58" s="31">
        <v>4719</v>
      </c>
      <c r="N58" s="31">
        <v>4607.7</v>
      </c>
      <c r="O58" s="42">
        <v>661800</v>
      </c>
      <c r="P58" s="43">
        <v>4.9726385914822743E-2</v>
      </c>
    </row>
    <row r="59" spans="1:16" ht="12.75" customHeight="1">
      <c r="A59" s="31">
        <v>49</v>
      </c>
      <c r="B59" s="32" t="s">
        <v>60</v>
      </c>
      <c r="C59" s="33" t="s">
        <v>97</v>
      </c>
      <c r="D59" s="34">
        <v>45106</v>
      </c>
      <c r="E59" s="40">
        <v>1689.25</v>
      </c>
      <c r="F59" s="40">
        <v>1683.55</v>
      </c>
      <c r="G59" s="41">
        <v>1673.6</v>
      </c>
      <c r="H59" s="41">
        <v>1657.95</v>
      </c>
      <c r="I59" s="41">
        <v>1648</v>
      </c>
      <c r="J59" s="41">
        <v>1699.1999999999998</v>
      </c>
      <c r="K59" s="41">
        <v>1709.15</v>
      </c>
      <c r="L59" s="41">
        <v>1724.7999999999997</v>
      </c>
      <c r="M59" s="31">
        <v>1693.5</v>
      </c>
      <c r="N59" s="31">
        <v>1667.9</v>
      </c>
      <c r="O59" s="42">
        <v>2952250</v>
      </c>
      <c r="P59" s="43">
        <v>-2.8449665975581663E-2</v>
      </c>
    </row>
    <row r="60" spans="1:16" ht="12.75" customHeight="1">
      <c r="A60" s="31">
        <v>50</v>
      </c>
      <c r="B60" s="32" t="s">
        <v>46</v>
      </c>
      <c r="C60" s="33" t="s">
        <v>98</v>
      </c>
      <c r="D60" s="34">
        <v>45106</v>
      </c>
      <c r="E60" s="40">
        <v>648.1</v>
      </c>
      <c r="F60" s="40">
        <v>647.13333333333333</v>
      </c>
      <c r="G60" s="41">
        <v>641.81666666666661</v>
      </c>
      <c r="H60" s="41">
        <v>635.5333333333333</v>
      </c>
      <c r="I60" s="41">
        <v>630.21666666666658</v>
      </c>
      <c r="J60" s="41">
        <v>653.41666666666663</v>
      </c>
      <c r="K60" s="41">
        <v>658.73333333333346</v>
      </c>
      <c r="L60" s="41">
        <v>665.01666666666665</v>
      </c>
      <c r="M60" s="31">
        <v>652.45000000000005</v>
      </c>
      <c r="N60" s="31">
        <v>640.85</v>
      </c>
      <c r="O60" s="42">
        <v>5516000</v>
      </c>
      <c r="P60" s="43">
        <v>-1.6054227613271493E-2</v>
      </c>
    </row>
    <row r="61" spans="1:16" ht="12.75" customHeight="1">
      <c r="A61" s="31">
        <v>51</v>
      </c>
      <c r="B61" s="32" t="s">
        <v>46</v>
      </c>
      <c r="C61" s="33" t="s">
        <v>99</v>
      </c>
      <c r="D61" s="34">
        <v>45106</v>
      </c>
      <c r="E61" s="40">
        <v>939.35</v>
      </c>
      <c r="F61" s="40">
        <v>941.91666666666663</v>
      </c>
      <c r="G61" s="41">
        <v>931.33333333333326</v>
      </c>
      <c r="H61" s="41">
        <v>923.31666666666661</v>
      </c>
      <c r="I61" s="41">
        <v>912.73333333333323</v>
      </c>
      <c r="J61" s="41">
        <v>949.93333333333328</v>
      </c>
      <c r="K61" s="41">
        <v>960.51666666666654</v>
      </c>
      <c r="L61" s="41">
        <v>968.5333333333333</v>
      </c>
      <c r="M61" s="31">
        <v>952.5</v>
      </c>
      <c r="N61" s="31">
        <v>933.9</v>
      </c>
      <c r="O61" s="42">
        <v>1605100</v>
      </c>
      <c r="P61" s="43">
        <v>-8.6454183266932272E-2</v>
      </c>
    </row>
    <row r="62" spans="1:16" ht="12.75" customHeight="1">
      <c r="A62" s="31">
        <v>52</v>
      </c>
      <c r="B62" s="32" t="s">
        <v>42</v>
      </c>
      <c r="C62" s="33" t="s">
        <v>100</v>
      </c>
      <c r="D62" s="34">
        <v>45106</v>
      </c>
      <c r="E62" s="40">
        <v>289.45</v>
      </c>
      <c r="F62" s="40">
        <v>289.08333333333331</v>
      </c>
      <c r="G62" s="41">
        <v>286.76666666666665</v>
      </c>
      <c r="H62" s="41">
        <v>284.08333333333331</v>
      </c>
      <c r="I62" s="41">
        <v>281.76666666666665</v>
      </c>
      <c r="J62" s="41">
        <v>291.76666666666665</v>
      </c>
      <c r="K62" s="41">
        <v>294.08333333333337</v>
      </c>
      <c r="L62" s="41">
        <v>296.76666666666665</v>
      </c>
      <c r="M62" s="31">
        <v>291.39999999999998</v>
      </c>
      <c r="N62" s="31">
        <v>286.39999999999998</v>
      </c>
      <c r="O62" s="42">
        <v>14664600</v>
      </c>
      <c r="P62" s="43">
        <v>1.1358699025510521E-2</v>
      </c>
    </row>
    <row r="63" spans="1:16" ht="12.75" customHeight="1">
      <c r="A63" s="31">
        <v>53</v>
      </c>
      <c r="B63" s="32" t="s">
        <v>64</v>
      </c>
      <c r="C63" s="33" t="s">
        <v>101</v>
      </c>
      <c r="D63" s="34">
        <v>45106</v>
      </c>
      <c r="E63" s="40">
        <v>124.8</v>
      </c>
      <c r="F63" s="40">
        <v>124.06666666666666</v>
      </c>
      <c r="G63" s="41">
        <v>122.93333333333332</v>
      </c>
      <c r="H63" s="41">
        <v>121.06666666666666</v>
      </c>
      <c r="I63" s="41">
        <v>119.93333333333332</v>
      </c>
      <c r="J63" s="41">
        <v>125.93333333333332</v>
      </c>
      <c r="K63" s="41">
        <v>127.06666666666665</v>
      </c>
      <c r="L63" s="41">
        <v>128.93333333333334</v>
      </c>
      <c r="M63" s="31">
        <v>125.2</v>
      </c>
      <c r="N63" s="31">
        <v>122.2</v>
      </c>
      <c r="O63" s="42">
        <v>34145000</v>
      </c>
      <c r="P63" s="43">
        <v>-6.2594371997254636E-2</v>
      </c>
    </row>
    <row r="64" spans="1:16" ht="12.75" customHeight="1">
      <c r="A64" s="31">
        <v>54</v>
      </c>
      <c r="B64" s="32" t="s">
        <v>42</v>
      </c>
      <c r="C64" s="33" t="s">
        <v>102</v>
      </c>
      <c r="D64" s="34">
        <v>45106</v>
      </c>
      <c r="E64" s="40">
        <v>1881.45</v>
      </c>
      <c r="F64" s="40">
        <v>1877.9333333333332</v>
      </c>
      <c r="G64" s="41">
        <v>1865.8666666666663</v>
      </c>
      <c r="H64" s="41">
        <v>1850.2833333333331</v>
      </c>
      <c r="I64" s="41">
        <v>1838.2166666666662</v>
      </c>
      <c r="J64" s="41">
        <v>1893.5166666666664</v>
      </c>
      <c r="K64" s="41">
        <v>1905.5833333333335</v>
      </c>
      <c r="L64" s="41">
        <v>1921.1666666666665</v>
      </c>
      <c r="M64" s="31">
        <v>1890</v>
      </c>
      <c r="N64" s="31">
        <v>1862.35</v>
      </c>
      <c r="O64" s="42">
        <v>3256800</v>
      </c>
      <c r="P64" s="43">
        <v>-5.9598059598059597E-2</v>
      </c>
    </row>
    <row r="65" spans="1:16" ht="12.75" customHeight="1">
      <c r="A65" s="31">
        <v>55</v>
      </c>
      <c r="B65" s="32" t="s">
        <v>60</v>
      </c>
      <c r="C65" s="33" t="s">
        <v>103</v>
      </c>
      <c r="D65" s="34">
        <v>45106</v>
      </c>
      <c r="E65" s="40">
        <v>570.5</v>
      </c>
      <c r="F65" s="40">
        <v>569.06666666666672</v>
      </c>
      <c r="G65" s="41">
        <v>566.23333333333346</v>
      </c>
      <c r="H65" s="41">
        <v>561.9666666666667</v>
      </c>
      <c r="I65" s="41">
        <v>559.13333333333344</v>
      </c>
      <c r="J65" s="41">
        <v>573.33333333333348</v>
      </c>
      <c r="K65" s="41">
        <v>576.16666666666674</v>
      </c>
      <c r="L65" s="41">
        <v>580.43333333333351</v>
      </c>
      <c r="M65" s="31">
        <v>571.9</v>
      </c>
      <c r="N65" s="31">
        <v>564.79999999999995</v>
      </c>
      <c r="O65" s="42">
        <v>12547500</v>
      </c>
      <c r="P65" s="43">
        <v>3.7090608533939459E-2</v>
      </c>
    </row>
    <row r="66" spans="1:16" ht="12.75" customHeight="1">
      <c r="A66" s="31">
        <v>56</v>
      </c>
      <c r="B66" s="32" t="s">
        <v>50</v>
      </c>
      <c r="C66" s="33" t="s">
        <v>104</v>
      </c>
      <c r="D66" s="34">
        <v>45106</v>
      </c>
      <c r="E66" s="40">
        <v>2165.5500000000002</v>
      </c>
      <c r="F66" s="40">
        <v>2184.1166666666668</v>
      </c>
      <c r="G66" s="41">
        <v>2144.4333333333334</v>
      </c>
      <c r="H66" s="41">
        <v>2123.3166666666666</v>
      </c>
      <c r="I66" s="41">
        <v>2083.6333333333332</v>
      </c>
      <c r="J66" s="41">
        <v>2205.2333333333336</v>
      </c>
      <c r="K66" s="41">
        <v>2244.916666666667</v>
      </c>
      <c r="L66" s="41">
        <v>2266.0333333333338</v>
      </c>
      <c r="M66" s="31">
        <v>2223.8000000000002</v>
      </c>
      <c r="N66" s="31">
        <v>2163</v>
      </c>
      <c r="O66" s="42">
        <v>2038000</v>
      </c>
      <c r="P66" s="43">
        <v>1.2419274714356682E-2</v>
      </c>
    </row>
    <row r="67" spans="1:16" ht="12.75" customHeight="1">
      <c r="A67" s="31">
        <v>57</v>
      </c>
      <c r="B67" s="32" t="s">
        <v>40</v>
      </c>
      <c r="C67" s="33" t="s">
        <v>105</v>
      </c>
      <c r="D67" s="34">
        <v>45106</v>
      </c>
      <c r="E67" s="40">
        <v>2202.4499999999998</v>
      </c>
      <c r="F67" s="40">
        <v>2213.4</v>
      </c>
      <c r="G67" s="41">
        <v>2179.5500000000002</v>
      </c>
      <c r="H67" s="41">
        <v>2156.65</v>
      </c>
      <c r="I67" s="41">
        <v>2122.8000000000002</v>
      </c>
      <c r="J67" s="41">
        <v>2236.3000000000002</v>
      </c>
      <c r="K67" s="41">
        <v>2270.1499999999996</v>
      </c>
      <c r="L67" s="41">
        <v>2293.0500000000002</v>
      </c>
      <c r="M67" s="31">
        <v>2247.25</v>
      </c>
      <c r="N67" s="31">
        <v>2190.5</v>
      </c>
      <c r="O67" s="42">
        <v>2283700</v>
      </c>
      <c r="P67" s="43">
        <v>7.0777165631227296E-2</v>
      </c>
    </row>
    <row r="68" spans="1:16" ht="12.75" customHeight="1">
      <c r="A68" s="31">
        <v>58</v>
      </c>
      <c r="B68" s="32" t="s">
        <v>46</v>
      </c>
      <c r="C68" s="33" t="s">
        <v>106</v>
      </c>
      <c r="D68" s="34">
        <v>45106</v>
      </c>
      <c r="E68" s="40">
        <v>250.4</v>
      </c>
      <c r="F68" s="40">
        <v>248.44999999999996</v>
      </c>
      <c r="G68" s="41">
        <v>244.39999999999992</v>
      </c>
      <c r="H68" s="41">
        <v>238.39999999999995</v>
      </c>
      <c r="I68" s="41">
        <v>234.34999999999991</v>
      </c>
      <c r="J68" s="41">
        <v>254.44999999999993</v>
      </c>
      <c r="K68" s="41">
        <v>258.49999999999994</v>
      </c>
      <c r="L68" s="41">
        <v>264.49999999999994</v>
      </c>
      <c r="M68" s="31">
        <v>252.5</v>
      </c>
      <c r="N68" s="31">
        <v>242.45</v>
      </c>
      <c r="O68" s="42">
        <v>17645600</v>
      </c>
      <c r="P68" s="43">
        <v>1.0097772078858791E-2</v>
      </c>
    </row>
    <row r="69" spans="1:16" ht="12.75" customHeight="1">
      <c r="A69" s="31">
        <v>59</v>
      </c>
      <c r="B69" s="32" t="s">
        <v>44</v>
      </c>
      <c r="C69" s="33" t="s">
        <v>107</v>
      </c>
      <c r="D69" s="34">
        <v>45106</v>
      </c>
      <c r="E69" s="40">
        <v>3584.75</v>
      </c>
      <c r="F69" s="40">
        <v>3571.2333333333336</v>
      </c>
      <c r="G69" s="41">
        <v>3550.6166666666672</v>
      </c>
      <c r="H69" s="41">
        <v>3516.4833333333336</v>
      </c>
      <c r="I69" s="41">
        <v>3495.8666666666672</v>
      </c>
      <c r="J69" s="41">
        <v>3605.3666666666672</v>
      </c>
      <c r="K69" s="41">
        <v>3625.983333333334</v>
      </c>
      <c r="L69" s="41">
        <v>3660.1166666666672</v>
      </c>
      <c r="M69" s="31">
        <v>3591.85</v>
      </c>
      <c r="N69" s="31">
        <v>3537.1</v>
      </c>
      <c r="O69" s="42">
        <v>3031550</v>
      </c>
      <c r="P69" s="43">
        <v>-2.8318215327414339E-2</v>
      </c>
    </row>
    <row r="70" spans="1:16" ht="12.75" customHeight="1">
      <c r="A70" s="31">
        <v>60</v>
      </c>
      <c r="B70" s="32" t="s">
        <v>46</v>
      </c>
      <c r="C70" s="33" t="s">
        <v>108</v>
      </c>
      <c r="D70" s="34">
        <v>45106</v>
      </c>
      <c r="E70" s="40">
        <v>4392.8</v>
      </c>
      <c r="F70" s="40">
        <v>4421.55</v>
      </c>
      <c r="G70" s="41">
        <v>4333.25</v>
      </c>
      <c r="H70" s="41">
        <v>4273.7</v>
      </c>
      <c r="I70" s="41">
        <v>4185.3999999999996</v>
      </c>
      <c r="J70" s="41">
        <v>4481.1000000000004</v>
      </c>
      <c r="K70" s="41">
        <v>4569.4000000000015</v>
      </c>
      <c r="L70" s="41">
        <v>4628.9500000000007</v>
      </c>
      <c r="M70" s="31">
        <v>4509.8500000000004</v>
      </c>
      <c r="N70" s="31">
        <v>4362</v>
      </c>
      <c r="O70" s="42">
        <v>1038700</v>
      </c>
      <c r="P70" s="43">
        <v>-2.9660423186510347E-2</v>
      </c>
    </row>
    <row r="71" spans="1:16" ht="12.75" customHeight="1">
      <c r="A71" s="31">
        <v>61</v>
      </c>
      <c r="B71" s="32" t="s">
        <v>109</v>
      </c>
      <c r="C71" s="33" t="s">
        <v>110</v>
      </c>
      <c r="D71" s="34">
        <v>45106</v>
      </c>
      <c r="E71" s="40">
        <v>483.1</v>
      </c>
      <c r="F71" s="40">
        <v>483.05</v>
      </c>
      <c r="G71" s="41">
        <v>478.70000000000005</v>
      </c>
      <c r="H71" s="41">
        <v>474.3</v>
      </c>
      <c r="I71" s="41">
        <v>469.95000000000005</v>
      </c>
      <c r="J71" s="41">
        <v>487.45000000000005</v>
      </c>
      <c r="K71" s="41">
        <v>491.80000000000007</v>
      </c>
      <c r="L71" s="41">
        <v>496.20000000000005</v>
      </c>
      <c r="M71" s="31">
        <v>487.4</v>
      </c>
      <c r="N71" s="31">
        <v>478.65</v>
      </c>
      <c r="O71" s="42">
        <v>28076400</v>
      </c>
      <c r="P71" s="43">
        <v>-1.1444838203683262E-2</v>
      </c>
    </row>
    <row r="72" spans="1:16" ht="12.75" customHeight="1">
      <c r="A72" s="31">
        <v>62</v>
      </c>
      <c r="B72" s="32" t="s">
        <v>44</v>
      </c>
      <c r="C72" s="33" t="s">
        <v>111</v>
      </c>
      <c r="D72" s="34">
        <v>45106</v>
      </c>
      <c r="E72" s="40">
        <v>5020.3500000000004</v>
      </c>
      <c r="F72" s="40">
        <v>5018.416666666667</v>
      </c>
      <c r="G72" s="41">
        <v>4956.9333333333343</v>
      </c>
      <c r="H72" s="41">
        <v>4893.5166666666673</v>
      </c>
      <c r="I72" s="41">
        <v>4832.0333333333347</v>
      </c>
      <c r="J72" s="41">
        <v>5081.8333333333339</v>
      </c>
      <c r="K72" s="41">
        <v>5143.3166666666657</v>
      </c>
      <c r="L72" s="41">
        <v>5206.7333333333336</v>
      </c>
      <c r="M72" s="31">
        <v>5079.8999999999996</v>
      </c>
      <c r="N72" s="31">
        <v>4955</v>
      </c>
      <c r="O72" s="42">
        <v>3326625</v>
      </c>
      <c r="P72" s="43">
        <v>-9.3840444005584125E-2</v>
      </c>
    </row>
    <row r="73" spans="1:16" ht="12.75" customHeight="1">
      <c r="A73" s="31">
        <v>63</v>
      </c>
      <c r="B73" s="32" t="s">
        <v>57</v>
      </c>
      <c r="C73" s="45" t="s">
        <v>112</v>
      </c>
      <c r="D73" s="34">
        <v>45106</v>
      </c>
      <c r="E73" s="40">
        <v>3531.35</v>
      </c>
      <c r="F73" s="40">
        <v>3541.9333333333329</v>
      </c>
      <c r="G73" s="41">
        <v>3505.9666666666658</v>
      </c>
      <c r="H73" s="41">
        <v>3480.583333333333</v>
      </c>
      <c r="I73" s="41">
        <v>3444.6166666666659</v>
      </c>
      <c r="J73" s="41">
        <v>3567.3166666666657</v>
      </c>
      <c r="K73" s="41">
        <v>3603.2833333333328</v>
      </c>
      <c r="L73" s="41">
        <v>3628.6666666666656</v>
      </c>
      <c r="M73" s="31">
        <v>3577.9</v>
      </c>
      <c r="N73" s="31">
        <v>3516.55</v>
      </c>
      <c r="O73" s="42">
        <v>3540775</v>
      </c>
      <c r="P73" s="43">
        <v>9.9331137066986132E-3</v>
      </c>
    </row>
    <row r="74" spans="1:16" ht="12.75" customHeight="1">
      <c r="A74" s="31">
        <v>64</v>
      </c>
      <c r="B74" s="32" t="s">
        <v>57</v>
      </c>
      <c r="C74" s="33" t="s">
        <v>113</v>
      </c>
      <c r="D74" s="34">
        <v>45106</v>
      </c>
      <c r="E74" s="40">
        <v>2202.65</v>
      </c>
      <c r="F74" s="40">
        <v>2214.0666666666666</v>
      </c>
      <c r="G74" s="41">
        <v>2186.6333333333332</v>
      </c>
      <c r="H74" s="41">
        <v>2170.6166666666668</v>
      </c>
      <c r="I74" s="41">
        <v>2143.1833333333334</v>
      </c>
      <c r="J74" s="41">
        <v>2230.083333333333</v>
      </c>
      <c r="K74" s="41">
        <v>2257.5166666666664</v>
      </c>
      <c r="L74" s="41">
        <v>2273.5333333333328</v>
      </c>
      <c r="M74" s="31">
        <v>2241.5</v>
      </c>
      <c r="N74" s="31">
        <v>2198.0500000000002</v>
      </c>
      <c r="O74" s="42">
        <v>1263625</v>
      </c>
      <c r="P74" s="43">
        <v>5.5351401010564995E-2</v>
      </c>
    </row>
    <row r="75" spans="1:16" ht="12.75" customHeight="1">
      <c r="A75" s="31">
        <v>65</v>
      </c>
      <c r="B75" s="32" t="s">
        <v>57</v>
      </c>
      <c r="C75" s="33" t="s">
        <v>114</v>
      </c>
      <c r="D75" s="34">
        <v>45106</v>
      </c>
      <c r="E75" s="40">
        <v>232.8</v>
      </c>
      <c r="F75" s="40">
        <v>232.63333333333335</v>
      </c>
      <c r="G75" s="41">
        <v>230.1166666666667</v>
      </c>
      <c r="H75" s="41">
        <v>227.43333333333334</v>
      </c>
      <c r="I75" s="41">
        <v>224.91666666666669</v>
      </c>
      <c r="J75" s="41">
        <v>235.31666666666672</v>
      </c>
      <c r="K75" s="41">
        <v>237.83333333333337</v>
      </c>
      <c r="L75" s="41">
        <v>240.51666666666674</v>
      </c>
      <c r="M75" s="31">
        <v>235.15</v>
      </c>
      <c r="N75" s="31">
        <v>229.95</v>
      </c>
      <c r="O75" s="42">
        <v>21852000</v>
      </c>
      <c r="P75" s="43">
        <v>-1.3489354786283114E-2</v>
      </c>
    </row>
    <row r="76" spans="1:16" ht="12.75" customHeight="1">
      <c r="A76" s="31">
        <v>66</v>
      </c>
      <c r="B76" s="32" t="s">
        <v>64</v>
      </c>
      <c r="C76" s="33" t="s">
        <v>115</v>
      </c>
      <c r="D76" s="34">
        <v>45106</v>
      </c>
      <c r="E76" s="40">
        <v>123.35</v>
      </c>
      <c r="F76" s="40">
        <v>122.96666666666665</v>
      </c>
      <c r="G76" s="41">
        <v>122.0333333333333</v>
      </c>
      <c r="H76" s="41">
        <v>120.71666666666665</v>
      </c>
      <c r="I76" s="41">
        <v>119.7833333333333</v>
      </c>
      <c r="J76" s="41">
        <v>124.2833333333333</v>
      </c>
      <c r="K76" s="41">
        <v>125.21666666666667</v>
      </c>
      <c r="L76" s="41">
        <v>126.5333333333333</v>
      </c>
      <c r="M76" s="31">
        <v>123.9</v>
      </c>
      <c r="N76" s="31">
        <v>121.65</v>
      </c>
      <c r="O76" s="42">
        <v>108245000</v>
      </c>
      <c r="P76" s="43">
        <v>-5.4670101742281998E-2</v>
      </c>
    </row>
    <row r="77" spans="1:16" ht="12.75" customHeight="1">
      <c r="A77" s="31">
        <v>67</v>
      </c>
      <c r="B77" s="32" t="s">
        <v>85</v>
      </c>
      <c r="C77" s="33" t="s">
        <v>116</v>
      </c>
      <c r="D77" s="34">
        <v>45106</v>
      </c>
      <c r="E77" s="40">
        <v>104.4</v>
      </c>
      <c r="F77" s="40">
        <v>104.56666666666668</v>
      </c>
      <c r="G77" s="41">
        <v>103.93333333333335</v>
      </c>
      <c r="H77" s="41">
        <v>103.46666666666667</v>
      </c>
      <c r="I77" s="41">
        <v>102.83333333333334</v>
      </c>
      <c r="J77" s="41">
        <v>105.03333333333336</v>
      </c>
      <c r="K77" s="41">
        <v>105.66666666666669</v>
      </c>
      <c r="L77" s="41">
        <v>106.13333333333337</v>
      </c>
      <c r="M77" s="31">
        <v>105.2</v>
      </c>
      <c r="N77" s="31">
        <v>104.1</v>
      </c>
      <c r="O77" s="42">
        <v>83091150</v>
      </c>
      <c r="P77" s="43">
        <v>-1.0460934946060804E-2</v>
      </c>
    </row>
    <row r="78" spans="1:16" ht="12.75" customHeight="1">
      <c r="A78" s="31">
        <v>68</v>
      </c>
      <c r="B78" s="32" t="s">
        <v>44</v>
      </c>
      <c r="C78" s="33" t="s">
        <v>117</v>
      </c>
      <c r="D78" s="34">
        <v>45106</v>
      </c>
      <c r="E78" s="40">
        <v>656.4</v>
      </c>
      <c r="F78" s="40">
        <v>657.58333333333337</v>
      </c>
      <c r="G78" s="41">
        <v>643.56666666666672</v>
      </c>
      <c r="H78" s="41">
        <v>630.73333333333335</v>
      </c>
      <c r="I78" s="41">
        <v>616.7166666666667</v>
      </c>
      <c r="J78" s="41">
        <v>670.41666666666674</v>
      </c>
      <c r="K78" s="41">
        <v>684.43333333333339</v>
      </c>
      <c r="L78" s="41">
        <v>697.26666666666677</v>
      </c>
      <c r="M78" s="31">
        <v>671.6</v>
      </c>
      <c r="N78" s="31">
        <v>644.75</v>
      </c>
      <c r="O78" s="42">
        <v>7937300</v>
      </c>
      <c r="P78" s="43">
        <v>2.3943135054246164E-2</v>
      </c>
    </row>
    <row r="79" spans="1:16" ht="12.75" customHeight="1">
      <c r="A79" s="31">
        <v>69</v>
      </c>
      <c r="B79" s="32" t="s">
        <v>118</v>
      </c>
      <c r="C79" s="33" t="s">
        <v>119</v>
      </c>
      <c r="D79" s="34">
        <v>45106</v>
      </c>
      <c r="E79" s="40">
        <v>42.9</v>
      </c>
      <c r="F79" s="40">
        <v>42.800000000000004</v>
      </c>
      <c r="G79" s="41">
        <v>42.500000000000007</v>
      </c>
      <c r="H79" s="41">
        <v>42.1</v>
      </c>
      <c r="I79" s="41">
        <v>41.800000000000004</v>
      </c>
      <c r="J79" s="41">
        <v>43.20000000000001</v>
      </c>
      <c r="K79" s="41">
        <v>43.500000000000007</v>
      </c>
      <c r="L79" s="41">
        <v>43.900000000000013</v>
      </c>
      <c r="M79" s="31">
        <v>43.1</v>
      </c>
      <c r="N79" s="31">
        <v>42.4</v>
      </c>
      <c r="O79" s="42">
        <v>142222500</v>
      </c>
      <c r="P79" s="43">
        <v>-9.454232917920069E-2</v>
      </c>
    </row>
    <row r="80" spans="1:16" ht="12.75" customHeight="1">
      <c r="A80" s="31">
        <v>70</v>
      </c>
      <c r="B80" s="32" t="s">
        <v>46</v>
      </c>
      <c r="C80" s="33" t="s">
        <v>120</v>
      </c>
      <c r="D80" s="34">
        <v>45106</v>
      </c>
      <c r="E80" s="40">
        <v>584.95000000000005</v>
      </c>
      <c r="F80" s="40">
        <v>587.33333333333337</v>
      </c>
      <c r="G80" s="41">
        <v>579.36666666666679</v>
      </c>
      <c r="H80" s="41">
        <v>573.78333333333342</v>
      </c>
      <c r="I80" s="41">
        <v>565.81666666666683</v>
      </c>
      <c r="J80" s="41">
        <v>592.91666666666674</v>
      </c>
      <c r="K80" s="41">
        <v>600.88333333333321</v>
      </c>
      <c r="L80" s="41">
        <v>606.4666666666667</v>
      </c>
      <c r="M80" s="31">
        <v>595.29999999999995</v>
      </c>
      <c r="N80" s="31">
        <v>581.75</v>
      </c>
      <c r="O80" s="42">
        <v>7606300</v>
      </c>
      <c r="P80" s="43">
        <v>-2.8557197409928608E-2</v>
      </c>
    </row>
    <row r="81" spans="1:16" ht="12.75" customHeight="1">
      <c r="A81" s="31">
        <v>71</v>
      </c>
      <c r="B81" s="32" t="s">
        <v>60</v>
      </c>
      <c r="C81" s="33" t="s">
        <v>121</v>
      </c>
      <c r="D81" s="34">
        <v>45106</v>
      </c>
      <c r="E81" s="40">
        <v>1038.3499999999999</v>
      </c>
      <c r="F81" s="40">
        <v>1040.2</v>
      </c>
      <c r="G81" s="41">
        <v>1031.45</v>
      </c>
      <c r="H81" s="41">
        <v>1024.55</v>
      </c>
      <c r="I81" s="41">
        <v>1015.8</v>
      </c>
      <c r="J81" s="41">
        <v>1047.1000000000001</v>
      </c>
      <c r="K81" s="41">
        <v>1055.8500000000001</v>
      </c>
      <c r="L81" s="41">
        <v>1062.7500000000002</v>
      </c>
      <c r="M81" s="31">
        <v>1048.95</v>
      </c>
      <c r="N81" s="31">
        <v>1033.3</v>
      </c>
      <c r="O81" s="42">
        <v>5395000</v>
      </c>
      <c r="P81" s="43">
        <v>-2.8977681785457163E-2</v>
      </c>
    </row>
    <row r="82" spans="1:16" ht="12.75" customHeight="1">
      <c r="A82" s="31">
        <v>72</v>
      </c>
      <c r="B82" s="32" t="s">
        <v>109</v>
      </c>
      <c r="C82" s="46" t="s">
        <v>122</v>
      </c>
      <c r="D82" s="34">
        <v>45106</v>
      </c>
      <c r="E82" s="40">
        <v>1560.35</v>
      </c>
      <c r="F82" s="40">
        <v>1550.9333333333334</v>
      </c>
      <c r="G82" s="41">
        <v>1537.3666666666668</v>
      </c>
      <c r="H82" s="41">
        <v>1514.3833333333334</v>
      </c>
      <c r="I82" s="41">
        <v>1500.8166666666668</v>
      </c>
      <c r="J82" s="41">
        <v>1573.9166666666667</v>
      </c>
      <c r="K82" s="41">
        <v>1587.4833333333333</v>
      </c>
      <c r="L82" s="41">
        <v>1610.4666666666667</v>
      </c>
      <c r="M82" s="31">
        <v>1564.5</v>
      </c>
      <c r="N82" s="31">
        <v>1527.95</v>
      </c>
      <c r="O82" s="42">
        <v>3412950</v>
      </c>
      <c r="P82" s="43">
        <v>-4.7367172344493599E-2</v>
      </c>
    </row>
    <row r="83" spans="1:16" ht="12.75" customHeight="1">
      <c r="A83" s="31">
        <v>73</v>
      </c>
      <c r="B83" s="32" t="s">
        <v>44</v>
      </c>
      <c r="C83" s="33" t="s">
        <v>123</v>
      </c>
      <c r="D83" s="34">
        <v>45106</v>
      </c>
      <c r="E83" s="40">
        <v>297.3</v>
      </c>
      <c r="F83" s="40">
        <v>296.86666666666667</v>
      </c>
      <c r="G83" s="41">
        <v>292.43333333333334</v>
      </c>
      <c r="H83" s="41">
        <v>287.56666666666666</v>
      </c>
      <c r="I83" s="41">
        <v>283.13333333333333</v>
      </c>
      <c r="J83" s="41">
        <v>301.73333333333335</v>
      </c>
      <c r="K83" s="41">
        <v>306.16666666666674</v>
      </c>
      <c r="L83" s="41">
        <v>311.03333333333336</v>
      </c>
      <c r="M83" s="31">
        <v>301.3</v>
      </c>
      <c r="N83" s="31">
        <v>292</v>
      </c>
      <c r="O83" s="42">
        <v>9616000</v>
      </c>
      <c r="P83" s="43">
        <v>3.7100949094046591E-2</v>
      </c>
    </row>
    <row r="84" spans="1:16" ht="12.75" customHeight="1">
      <c r="A84" s="31">
        <v>74</v>
      </c>
      <c r="B84" s="32" t="s">
        <v>50</v>
      </c>
      <c r="C84" s="33" t="s">
        <v>124</v>
      </c>
      <c r="D84" s="34">
        <v>45106</v>
      </c>
      <c r="E84" s="40">
        <v>1731.2</v>
      </c>
      <c r="F84" s="40">
        <v>1725.8499999999997</v>
      </c>
      <c r="G84" s="41">
        <v>1718.9499999999994</v>
      </c>
      <c r="H84" s="41">
        <v>1706.6999999999996</v>
      </c>
      <c r="I84" s="41">
        <v>1699.7999999999993</v>
      </c>
      <c r="J84" s="41">
        <v>1738.0999999999995</v>
      </c>
      <c r="K84" s="41">
        <v>1744.9999999999995</v>
      </c>
      <c r="L84" s="41">
        <v>1757.2499999999995</v>
      </c>
      <c r="M84" s="31">
        <v>1732.75</v>
      </c>
      <c r="N84" s="31">
        <v>1713.6</v>
      </c>
      <c r="O84" s="42">
        <v>12235050</v>
      </c>
      <c r="P84" s="43">
        <v>5.504157395479564E-3</v>
      </c>
    </row>
    <row r="85" spans="1:16" ht="12.75" customHeight="1">
      <c r="A85" s="31">
        <v>75</v>
      </c>
      <c r="B85" s="32" t="s">
        <v>85</v>
      </c>
      <c r="C85" s="33" t="s">
        <v>125</v>
      </c>
      <c r="D85" s="34">
        <v>45106</v>
      </c>
      <c r="E85" s="40">
        <v>467.45</v>
      </c>
      <c r="F85" s="40">
        <v>467.96666666666664</v>
      </c>
      <c r="G85" s="41">
        <v>465.7833333333333</v>
      </c>
      <c r="H85" s="41">
        <v>464.11666666666667</v>
      </c>
      <c r="I85" s="41">
        <v>461.93333333333334</v>
      </c>
      <c r="J85" s="41">
        <v>469.63333333333327</v>
      </c>
      <c r="K85" s="41">
        <v>471.81666666666655</v>
      </c>
      <c r="L85" s="41">
        <v>473.48333333333323</v>
      </c>
      <c r="M85" s="31">
        <v>470.15</v>
      </c>
      <c r="N85" s="31">
        <v>466.3</v>
      </c>
      <c r="O85" s="42">
        <v>7102500</v>
      </c>
      <c r="P85" s="43">
        <v>2.0290896031603521E-2</v>
      </c>
    </row>
    <row r="86" spans="1:16" ht="12.75" customHeight="1">
      <c r="A86" s="31">
        <v>76</v>
      </c>
      <c r="B86" s="32" t="s">
        <v>46</v>
      </c>
      <c r="C86" s="33" t="s">
        <v>126</v>
      </c>
      <c r="D86" s="34">
        <v>45106</v>
      </c>
      <c r="E86" s="40">
        <v>3670.15</v>
      </c>
      <c r="F86" s="40">
        <v>3702.0333333333328</v>
      </c>
      <c r="G86" s="41">
        <v>3632.0666666666657</v>
      </c>
      <c r="H86" s="41">
        <v>3593.9833333333327</v>
      </c>
      <c r="I86" s="41">
        <v>3524.0166666666655</v>
      </c>
      <c r="J86" s="41">
        <v>3740.1166666666659</v>
      </c>
      <c r="K86" s="41">
        <v>3810.083333333333</v>
      </c>
      <c r="L86" s="41">
        <v>3848.1666666666661</v>
      </c>
      <c r="M86" s="31">
        <v>3772</v>
      </c>
      <c r="N86" s="31">
        <v>3663.95</v>
      </c>
      <c r="O86" s="42">
        <v>4106100</v>
      </c>
      <c r="P86" s="43">
        <v>-2.9015323496027243E-2</v>
      </c>
    </row>
    <row r="87" spans="1:16" ht="12.75" customHeight="1">
      <c r="A87" s="31">
        <v>77</v>
      </c>
      <c r="B87" s="32" t="s">
        <v>42</v>
      </c>
      <c r="C87" s="33" t="s">
        <v>127</v>
      </c>
      <c r="D87" s="34">
        <v>45106</v>
      </c>
      <c r="E87" s="40">
        <v>1288.55</v>
      </c>
      <c r="F87" s="40">
        <v>1292.6333333333332</v>
      </c>
      <c r="G87" s="41">
        <v>1281.9166666666665</v>
      </c>
      <c r="H87" s="41">
        <v>1275.2833333333333</v>
      </c>
      <c r="I87" s="41">
        <v>1264.5666666666666</v>
      </c>
      <c r="J87" s="41">
        <v>1299.2666666666664</v>
      </c>
      <c r="K87" s="41">
        <v>1309.9833333333331</v>
      </c>
      <c r="L87" s="41">
        <v>1316.6166666666663</v>
      </c>
      <c r="M87" s="31">
        <v>1303.3499999999999</v>
      </c>
      <c r="N87" s="31">
        <v>1286</v>
      </c>
      <c r="O87" s="42">
        <v>5929500</v>
      </c>
      <c r="P87" s="43">
        <v>-3.6402047615178353E-2</v>
      </c>
    </row>
    <row r="88" spans="1:16" ht="12.75" customHeight="1">
      <c r="A88" s="31">
        <v>78</v>
      </c>
      <c r="B88" s="32" t="s">
        <v>88</v>
      </c>
      <c r="C88" s="33" t="s">
        <v>128</v>
      </c>
      <c r="D88" s="34">
        <v>45106</v>
      </c>
      <c r="E88" s="40">
        <v>1166.95</v>
      </c>
      <c r="F88" s="40">
        <v>1165.9333333333334</v>
      </c>
      <c r="G88" s="41">
        <v>1160.9666666666667</v>
      </c>
      <c r="H88" s="41">
        <v>1154.9833333333333</v>
      </c>
      <c r="I88" s="41">
        <v>1150.0166666666667</v>
      </c>
      <c r="J88" s="41">
        <v>1171.9166666666667</v>
      </c>
      <c r="K88" s="41">
        <v>1176.8833333333334</v>
      </c>
      <c r="L88" s="41">
        <v>1182.8666666666668</v>
      </c>
      <c r="M88" s="31">
        <v>1170.9000000000001</v>
      </c>
      <c r="N88" s="31">
        <v>1159.95</v>
      </c>
      <c r="O88" s="42">
        <v>12926900</v>
      </c>
      <c r="P88" s="43">
        <v>-1.645717937792927E-2</v>
      </c>
    </row>
    <row r="89" spans="1:16" ht="12.75" customHeight="1">
      <c r="A89" s="31">
        <v>79</v>
      </c>
      <c r="B89" s="32" t="s">
        <v>69</v>
      </c>
      <c r="C89" s="33" t="s">
        <v>129</v>
      </c>
      <c r="D89" s="34">
        <v>45106</v>
      </c>
      <c r="E89" s="40">
        <v>2762.3</v>
      </c>
      <c r="F89" s="40">
        <v>2753.9333333333329</v>
      </c>
      <c r="G89" s="41">
        <v>2727.9166666666661</v>
      </c>
      <c r="H89" s="41">
        <v>2693.5333333333333</v>
      </c>
      <c r="I89" s="41">
        <v>2667.5166666666664</v>
      </c>
      <c r="J89" s="41">
        <v>2788.3166666666657</v>
      </c>
      <c r="K89" s="41">
        <v>2814.333333333333</v>
      </c>
      <c r="L89" s="41">
        <v>2848.7166666666653</v>
      </c>
      <c r="M89" s="31">
        <v>2779.95</v>
      </c>
      <c r="N89" s="31">
        <v>2719.55</v>
      </c>
      <c r="O89" s="42">
        <v>23421900</v>
      </c>
      <c r="P89" s="43">
        <v>-8.8964607862585615E-2</v>
      </c>
    </row>
    <row r="90" spans="1:16" ht="12.75" customHeight="1">
      <c r="A90" s="31">
        <v>80</v>
      </c>
      <c r="B90" s="32" t="s">
        <v>69</v>
      </c>
      <c r="C90" s="33" t="s">
        <v>130</v>
      </c>
      <c r="D90" s="34">
        <v>45106</v>
      </c>
      <c r="E90" s="40">
        <v>2052.35</v>
      </c>
      <c r="F90" s="40">
        <v>2036.55</v>
      </c>
      <c r="G90" s="41">
        <v>2015.15</v>
      </c>
      <c r="H90" s="41">
        <v>1977.95</v>
      </c>
      <c r="I90" s="41">
        <v>1956.5500000000002</v>
      </c>
      <c r="J90" s="41">
        <v>2073.75</v>
      </c>
      <c r="K90" s="41">
        <v>2095.15</v>
      </c>
      <c r="L90" s="41">
        <v>2132.35</v>
      </c>
      <c r="M90" s="31">
        <v>2057.9499999999998</v>
      </c>
      <c r="N90" s="31">
        <v>1999.35</v>
      </c>
      <c r="O90" s="42">
        <v>3757500</v>
      </c>
      <c r="P90" s="43">
        <v>-0.11609033168666197</v>
      </c>
    </row>
    <row r="91" spans="1:16" ht="12.75" customHeight="1">
      <c r="A91" s="31">
        <v>81</v>
      </c>
      <c r="B91" s="32" t="s">
        <v>64</v>
      </c>
      <c r="C91" s="33" t="s">
        <v>131</v>
      </c>
      <c r="D91" s="34">
        <v>45106</v>
      </c>
      <c r="E91" s="40">
        <v>1658.1</v>
      </c>
      <c r="F91" s="40">
        <v>1656.1833333333334</v>
      </c>
      <c r="G91" s="41">
        <v>1640.4666666666667</v>
      </c>
      <c r="H91" s="41">
        <v>1622.8333333333333</v>
      </c>
      <c r="I91" s="41">
        <v>1607.1166666666666</v>
      </c>
      <c r="J91" s="41">
        <v>1673.8166666666668</v>
      </c>
      <c r="K91" s="41">
        <v>1689.5333333333335</v>
      </c>
      <c r="L91" s="41">
        <v>1707.166666666667</v>
      </c>
      <c r="M91" s="31">
        <v>1671.9</v>
      </c>
      <c r="N91" s="31">
        <v>1638.55</v>
      </c>
      <c r="O91" s="42">
        <v>96787350</v>
      </c>
      <c r="P91" s="43">
        <v>4.4714892101279352E-2</v>
      </c>
    </row>
    <row r="92" spans="1:16" ht="12.75" customHeight="1">
      <c r="A92" s="31">
        <v>82</v>
      </c>
      <c r="B92" s="32" t="s">
        <v>69</v>
      </c>
      <c r="C92" s="33" t="s">
        <v>132</v>
      </c>
      <c r="D92" s="34">
        <v>45106</v>
      </c>
      <c r="E92" s="40">
        <v>659.65</v>
      </c>
      <c r="F92" s="40">
        <v>653.9</v>
      </c>
      <c r="G92" s="41">
        <v>642.34999999999991</v>
      </c>
      <c r="H92" s="41">
        <v>625.04999999999995</v>
      </c>
      <c r="I92" s="41">
        <v>613.49999999999989</v>
      </c>
      <c r="J92" s="41">
        <v>671.19999999999993</v>
      </c>
      <c r="K92" s="41">
        <v>682.74999999999989</v>
      </c>
      <c r="L92" s="41">
        <v>700.05</v>
      </c>
      <c r="M92" s="31">
        <v>665.45</v>
      </c>
      <c r="N92" s="31">
        <v>636.6</v>
      </c>
      <c r="O92" s="42">
        <v>22434500</v>
      </c>
      <c r="P92" s="43">
        <v>0.15814877910278252</v>
      </c>
    </row>
    <row r="93" spans="1:16" ht="12.75" customHeight="1">
      <c r="A93" s="31">
        <v>83</v>
      </c>
      <c r="B93" s="32" t="s">
        <v>57</v>
      </c>
      <c r="C93" s="33" t="s">
        <v>133</v>
      </c>
      <c r="D93" s="34">
        <v>45106</v>
      </c>
      <c r="E93" s="40">
        <v>2832.75</v>
      </c>
      <c r="F93" s="40">
        <v>2836.9666666666667</v>
      </c>
      <c r="G93" s="41">
        <v>2815.5333333333333</v>
      </c>
      <c r="H93" s="41">
        <v>2798.3166666666666</v>
      </c>
      <c r="I93" s="41">
        <v>2776.8833333333332</v>
      </c>
      <c r="J93" s="41">
        <v>2854.1833333333334</v>
      </c>
      <c r="K93" s="41">
        <v>2875.6166666666668</v>
      </c>
      <c r="L93" s="41">
        <v>2892.8333333333335</v>
      </c>
      <c r="M93" s="31">
        <v>2858.4</v>
      </c>
      <c r="N93" s="31">
        <v>2819.75</v>
      </c>
      <c r="O93" s="42">
        <v>3974100</v>
      </c>
      <c r="P93" s="43">
        <v>5.0348874088169994E-2</v>
      </c>
    </row>
    <row r="94" spans="1:16" ht="12.75" customHeight="1">
      <c r="A94" s="31">
        <v>84</v>
      </c>
      <c r="B94" s="32" t="s">
        <v>134</v>
      </c>
      <c r="C94" s="33" t="s">
        <v>135</v>
      </c>
      <c r="D94" s="34">
        <v>45106</v>
      </c>
      <c r="E94" s="40">
        <v>417.2</v>
      </c>
      <c r="F94" s="40">
        <v>416.84999999999997</v>
      </c>
      <c r="G94" s="41">
        <v>414.64999999999992</v>
      </c>
      <c r="H94" s="41">
        <v>412.09999999999997</v>
      </c>
      <c r="I94" s="41">
        <v>409.89999999999992</v>
      </c>
      <c r="J94" s="41">
        <v>419.39999999999992</v>
      </c>
      <c r="K94" s="41">
        <v>421.59999999999997</v>
      </c>
      <c r="L94" s="41">
        <v>424.14999999999992</v>
      </c>
      <c r="M94" s="31">
        <v>419.05</v>
      </c>
      <c r="N94" s="31">
        <v>414.3</v>
      </c>
      <c r="O94" s="42">
        <v>34755000</v>
      </c>
      <c r="P94" s="43">
        <v>-1.394184938036225E-2</v>
      </c>
    </row>
    <row r="95" spans="1:16" ht="12.75" customHeight="1">
      <c r="A95" s="31">
        <v>85</v>
      </c>
      <c r="B95" s="32" t="s">
        <v>134</v>
      </c>
      <c r="C95" s="33" t="s">
        <v>136</v>
      </c>
      <c r="D95" s="34">
        <v>45106</v>
      </c>
      <c r="E95" s="40">
        <v>115.65</v>
      </c>
      <c r="F95" s="40">
        <v>115.93333333333332</v>
      </c>
      <c r="G95" s="41">
        <v>114.31666666666665</v>
      </c>
      <c r="H95" s="41">
        <v>112.98333333333332</v>
      </c>
      <c r="I95" s="41">
        <v>111.36666666666665</v>
      </c>
      <c r="J95" s="41">
        <v>117.26666666666665</v>
      </c>
      <c r="K95" s="41">
        <v>118.88333333333333</v>
      </c>
      <c r="L95" s="41">
        <v>120.21666666666665</v>
      </c>
      <c r="M95" s="31">
        <v>117.55</v>
      </c>
      <c r="N95" s="31">
        <v>114.6</v>
      </c>
      <c r="O95" s="42">
        <v>24461000</v>
      </c>
      <c r="P95" s="43">
        <v>-6.2488022873437223E-2</v>
      </c>
    </row>
    <row r="96" spans="1:16" ht="12.75" customHeight="1">
      <c r="A96" s="31">
        <v>86</v>
      </c>
      <c r="B96" s="32" t="s">
        <v>85</v>
      </c>
      <c r="C96" s="33" t="s">
        <v>137</v>
      </c>
      <c r="D96" s="34">
        <v>45106</v>
      </c>
      <c r="E96" s="40">
        <v>267.35000000000002</v>
      </c>
      <c r="F96" s="40">
        <v>269.55</v>
      </c>
      <c r="G96" s="41">
        <v>264.10000000000002</v>
      </c>
      <c r="H96" s="41">
        <v>260.85000000000002</v>
      </c>
      <c r="I96" s="41">
        <v>255.40000000000003</v>
      </c>
      <c r="J96" s="41">
        <v>272.8</v>
      </c>
      <c r="K96" s="41">
        <v>278.24999999999994</v>
      </c>
      <c r="L96" s="41">
        <v>281.5</v>
      </c>
      <c r="M96" s="31">
        <v>275</v>
      </c>
      <c r="N96" s="31">
        <v>266.3</v>
      </c>
      <c r="O96" s="42">
        <v>21451500</v>
      </c>
      <c r="P96" s="43">
        <v>2.7282130850788726E-2</v>
      </c>
    </row>
    <row r="97" spans="1:16" ht="12.75" customHeight="1">
      <c r="A97" s="31">
        <v>87</v>
      </c>
      <c r="B97" s="32" t="s">
        <v>60</v>
      </c>
      <c r="C97" s="33" t="s">
        <v>138</v>
      </c>
      <c r="D97" s="34">
        <v>45106</v>
      </c>
      <c r="E97" s="40">
        <v>2646.65</v>
      </c>
      <c r="F97" s="40">
        <v>2648.7833333333333</v>
      </c>
      <c r="G97" s="41">
        <v>2632.4166666666665</v>
      </c>
      <c r="H97" s="41">
        <v>2618.1833333333334</v>
      </c>
      <c r="I97" s="41">
        <v>2601.8166666666666</v>
      </c>
      <c r="J97" s="41">
        <v>2663.0166666666664</v>
      </c>
      <c r="K97" s="41">
        <v>2679.3833333333332</v>
      </c>
      <c r="L97" s="41">
        <v>2693.6166666666663</v>
      </c>
      <c r="M97" s="31">
        <v>2665.15</v>
      </c>
      <c r="N97" s="31">
        <v>2634.55</v>
      </c>
      <c r="O97" s="42">
        <v>9257700</v>
      </c>
      <c r="P97" s="43">
        <v>-2.0970812182741116E-2</v>
      </c>
    </row>
    <row r="98" spans="1:16" ht="12.75" customHeight="1">
      <c r="A98" s="31">
        <v>88</v>
      </c>
      <c r="B98" s="32" t="s">
        <v>69</v>
      </c>
      <c r="C98" s="33" t="s">
        <v>139</v>
      </c>
      <c r="D98" s="34">
        <v>45106</v>
      </c>
      <c r="E98" s="40">
        <v>116.55</v>
      </c>
      <c r="F98" s="40">
        <v>117.01666666666667</v>
      </c>
      <c r="G98" s="41">
        <v>114.73333333333333</v>
      </c>
      <c r="H98" s="41">
        <v>112.91666666666667</v>
      </c>
      <c r="I98" s="41">
        <v>110.63333333333334</v>
      </c>
      <c r="J98" s="41">
        <v>118.83333333333333</v>
      </c>
      <c r="K98" s="41">
        <v>121.11666666666666</v>
      </c>
      <c r="L98" s="41">
        <v>122.93333333333332</v>
      </c>
      <c r="M98" s="31">
        <v>119.3</v>
      </c>
      <c r="N98" s="31">
        <v>115.2</v>
      </c>
      <c r="O98" s="42">
        <v>56418300</v>
      </c>
      <c r="P98" s="43">
        <v>-3.623206973776591E-2</v>
      </c>
    </row>
    <row r="99" spans="1:16" ht="12.75" customHeight="1">
      <c r="A99" s="31">
        <v>89</v>
      </c>
      <c r="B99" s="32" t="s">
        <v>64</v>
      </c>
      <c r="C99" s="33" t="s">
        <v>140</v>
      </c>
      <c r="D99" s="34">
        <v>45106</v>
      </c>
      <c r="E99" s="40">
        <v>935.05</v>
      </c>
      <c r="F99" s="40">
        <v>931.58333333333337</v>
      </c>
      <c r="G99" s="41">
        <v>924.86666666666679</v>
      </c>
      <c r="H99" s="41">
        <v>914.68333333333339</v>
      </c>
      <c r="I99" s="41">
        <v>907.96666666666681</v>
      </c>
      <c r="J99" s="41">
        <v>941.76666666666677</v>
      </c>
      <c r="K99" s="41">
        <v>948.48333333333323</v>
      </c>
      <c r="L99" s="41">
        <v>958.66666666666674</v>
      </c>
      <c r="M99" s="31">
        <v>938.3</v>
      </c>
      <c r="N99" s="31">
        <v>921.4</v>
      </c>
      <c r="O99" s="42">
        <v>83317500</v>
      </c>
      <c r="P99" s="43">
        <v>-3.3252381841957779E-2</v>
      </c>
    </row>
    <row r="100" spans="1:16" ht="12.75" customHeight="1">
      <c r="A100" s="31">
        <v>90</v>
      </c>
      <c r="B100" s="32" t="s">
        <v>69</v>
      </c>
      <c r="C100" s="33" t="s">
        <v>141</v>
      </c>
      <c r="D100" s="34">
        <v>45106</v>
      </c>
      <c r="E100" s="40">
        <v>1326.2</v>
      </c>
      <c r="F100" s="40">
        <v>1312.6833333333332</v>
      </c>
      <c r="G100" s="41">
        <v>1296.3666666666663</v>
      </c>
      <c r="H100" s="41">
        <v>1266.5333333333331</v>
      </c>
      <c r="I100" s="41">
        <v>1250.2166666666662</v>
      </c>
      <c r="J100" s="41">
        <v>1342.5166666666664</v>
      </c>
      <c r="K100" s="41">
        <v>1358.8333333333335</v>
      </c>
      <c r="L100" s="41">
        <v>1388.6666666666665</v>
      </c>
      <c r="M100" s="31">
        <v>1329</v>
      </c>
      <c r="N100" s="31">
        <v>1282.8499999999999</v>
      </c>
      <c r="O100" s="42">
        <v>4796625</v>
      </c>
      <c r="P100" s="43">
        <v>-3.1322417945261499E-2</v>
      </c>
    </row>
    <row r="101" spans="1:16" ht="12.75" customHeight="1">
      <c r="A101" s="31">
        <v>91</v>
      </c>
      <c r="B101" s="32" t="s">
        <v>69</v>
      </c>
      <c r="C101" s="33" t="s">
        <v>142</v>
      </c>
      <c r="D101" s="34">
        <v>45106</v>
      </c>
      <c r="E101" s="40">
        <v>577.20000000000005</v>
      </c>
      <c r="F101" s="40">
        <v>571.93333333333328</v>
      </c>
      <c r="G101" s="41">
        <v>565.46666666666658</v>
      </c>
      <c r="H101" s="41">
        <v>553.73333333333335</v>
      </c>
      <c r="I101" s="41">
        <v>547.26666666666665</v>
      </c>
      <c r="J101" s="41">
        <v>583.66666666666652</v>
      </c>
      <c r="K101" s="41">
        <v>590.13333333333321</v>
      </c>
      <c r="L101" s="41">
        <v>601.86666666666645</v>
      </c>
      <c r="M101" s="31">
        <v>578.4</v>
      </c>
      <c r="N101" s="31">
        <v>560.20000000000005</v>
      </c>
      <c r="O101" s="42">
        <v>13987500</v>
      </c>
      <c r="P101" s="43">
        <v>5.2364292969190838E-2</v>
      </c>
    </row>
    <row r="102" spans="1:16" ht="12.75" customHeight="1">
      <c r="A102" s="31">
        <v>92</v>
      </c>
      <c r="B102" s="32" t="s">
        <v>80</v>
      </c>
      <c r="C102" s="33" t="s">
        <v>143</v>
      </c>
      <c r="D102" s="34">
        <v>45106</v>
      </c>
      <c r="E102" s="40">
        <v>7.5</v>
      </c>
      <c r="F102" s="40">
        <v>7.5666666666666673</v>
      </c>
      <c r="G102" s="41">
        <v>7.3333333333333348</v>
      </c>
      <c r="H102" s="41">
        <v>7.1666666666666679</v>
      </c>
      <c r="I102" s="41">
        <v>6.9333333333333353</v>
      </c>
      <c r="J102" s="41">
        <v>7.7333333333333343</v>
      </c>
      <c r="K102" s="41">
        <v>7.9666666666666668</v>
      </c>
      <c r="L102" s="41">
        <v>8.1333333333333329</v>
      </c>
      <c r="M102" s="31">
        <v>7.8</v>
      </c>
      <c r="N102" s="31">
        <v>7.4</v>
      </c>
      <c r="O102" s="42">
        <v>714050000</v>
      </c>
      <c r="P102" s="43">
        <v>1.3462536285742332E-3</v>
      </c>
    </row>
    <row r="103" spans="1:16" ht="12.75" customHeight="1">
      <c r="A103" s="31">
        <v>93</v>
      </c>
      <c r="B103" s="32" t="s">
        <v>69</v>
      </c>
      <c r="C103" s="33" t="s">
        <v>144</v>
      </c>
      <c r="D103" s="34">
        <v>45106</v>
      </c>
      <c r="E103" s="40">
        <v>102.25</v>
      </c>
      <c r="F103" s="40">
        <v>101.98333333333333</v>
      </c>
      <c r="G103" s="41">
        <v>100.76666666666667</v>
      </c>
      <c r="H103" s="41">
        <v>99.283333333333331</v>
      </c>
      <c r="I103" s="41">
        <v>98.066666666666663</v>
      </c>
      <c r="J103" s="41">
        <v>103.46666666666667</v>
      </c>
      <c r="K103" s="41">
        <v>104.68333333333334</v>
      </c>
      <c r="L103" s="41">
        <v>106.16666666666667</v>
      </c>
      <c r="M103" s="31">
        <v>103.2</v>
      </c>
      <c r="N103" s="31">
        <v>100.5</v>
      </c>
      <c r="O103" s="42">
        <v>182100000</v>
      </c>
      <c r="P103" s="43">
        <v>-3.4157208019518402E-2</v>
      </c>
    </row>
    <row r="104" spans="1:16" ht="12.75" customHeight="1">
      <c r="A104" s="31">
        <v>94</v>
      </c>
      <c r="B104" s="32" t="s">
        <v>64</v>
      </c>
      <c r="C104" s="33" t="s">
        <v>145</v>
      </c>
      <c r="D104" s="34">
        <v>45106</v>
      </c>
      <c r="E104" s="40">
        <v>78.3</v>
      </c>
      <c r="F104" s="40">
        <v>78.516666666666666</v>
      </c>
      <c r="G104" s="41">
        <v>77.483333333333334</v>
      </c>
      <c r="H104" s="41">
        <v>76.666666666666671</v>
      </c>
      <c r="I104" s="41">
        <v>75.63333333333334</v>
      </c>
      <c r="J104" s="41">
        <v>79.333333333333329</v>
      </c>
      <c r="K104" s="41">
        <v>80.36666666666666</v>
      </c>
      <c r="L104" s="41">
        <v>81.183333333333323</v>
      </c>
      <c r="M104" s="31">
        <v>79.55</v>
      </c>
      <c r="N104" s="31">
        <v>77.7</v>
      </c>
      <c r="O104" s="42">
        <v>262020000</v>
      </c>
      <c r="P104" s="43">
        <v>2.1580209368968945E-2</v>
      </c>
    </row>
    <row r="105" spans="1:16" ht="12.75" customHeight="1">
      <c r="A105" s="31">
        <v>95</v>
      </c>
      <c r="B105" s="32" t="s">
        <v>46</v>
      </c>
      <c r="C105" s="33" t="s">
        <v>146</v>
      </c>
      <c r="D105" s="34">
        <v>45106</v>
      </c>
      <c r="E105" s="40">
        <v>127.95</v>
      </c>
      <c r="F105" s="40">
        <v>128.65</v>
      </c>
      <c r="G105" s="41">
        <v>126.80000000000001</v>
      </c>
      <c r="H105" s="41">
        <v>125.65</v>
      </c>
      <c r="I105" s="41">
        <v>123.80000000000001</v>
      </c>
      <c r="J105" s="41">
        <v>129.80000000000001</v>
      </c>
      <c r="K105" s="41">
        <v>131.64999999999998</v>
      </c>
      <c r="L105" s="41">
        <v>132.80000000000001</v>
      </c>
      <c r="M105" s="31">
        <v>130.5</v>
      </c>
      <c r="N105" s="31">
        <v>127.5</v>
      </c>
      <c r="O105" s="42">
        <v>50047500</v>
      </c>
      <c r="P105" s="43">
        <v>2.2483699317994455E-4</v>
      </c>
    </row>
    <row r="106" spans="1:16" ht="12.75" customHeight="1">
      <c r="A106" s="31">
        <v>96</v>
      </c>
      <c r="B106" s="32" t="s">
        <v>85</v>
      </c>
      <c r="C106" s="33" t="s">
        <v>147</v>
      </c>
      <c r="D106" s="34">
        <v>45106</v>
      </c>
      <c r="E106" s="40">
        <v>475.75</v>
      </c>
      <c r="F106" s="40">
        <v>479.5333333333333</v>
      </c>
      <c r="G106" s="41">
        <v>471.26666666666659</v>
      </c>
      <c r="H106" s="41">
        <v>466.7833333333333</v>
      </c>
      <c r="I106" s="41">
        <v>458.51666666666659</v>
      </c>
      <c r="J106" s="41">
        <v>484.01666666666659</v>
      </c>
      <c r="K106" s="41">
        <v>492.28333333333325</v>
      </c>
      <c r="L106" s="41">
        <v>496.76666666666659</v>
      </c>
      <c r="M106" s="31">
        <v>487.8</v>
      </c>
      <c r="N106" s="31">
        <v>475.05</v>
      </c>
      <c r="O106" s="42">
        <v>7887000</v>
      </c>
      <c r="P106" s="43">
        <v>-8.6333227142402033E-2</v>
      </c>
    </row>
    <row r="107" spans="1:16" ht="12.75" customHeight="1">
      <c r="A107" s="31">
        <v>97</v>
      </c>
      <c r="B107" s="32" t="s">
        <v>118</v>
      </c>
      <c r="C107" s="33" t="s">
        <v>148</v>
      </c>
      <c r="D107" s="34">
        <v>45106</v>
      </c>
      <c r="E107" s="40">
        <v>383.25</v>
      </c>
      <c r="F107" s="40">
        <v>382.91666666666669</v>
      </c>
      <c r="G107" s="41">
        <v>379.83333333333337</v>
      </c>
      <c r="H107" s="41">
        <v>376.41666666666669</v>
      </c>
      <c r="I107" s="41">
        <v>373.33333333333337</v>
      </c>
      <c r="J107" s="41">
        <v>386.33333333333337</v>
      </c>
      <c r="K107" s="41">
        <v>389.41666666666674</v>
      </c>
      <c r="L107" s="41">
        <v>392.83333333333337</v>
      </c>
      <c r="M107" s="31">
        <v>386</v>
      </c>
      <c r="N107" s="31">
        <v>379.5</v>
      </c>
      <c r="O107" s="42">
        <v>18248000</v>
      </c>
      <c r="P107" s="43">
        <v>-2.6565667342366373E-2</v>
      </c>
    </row>
    <row r="108" spans="1:16" ht="12.75" customHeight="1">
      <c r="A108" s="31">
        <v>98</v>
      </c>
      <c r="B108" s="32" t="s">
        <v>50</v>
      </c>
      <c r="C108" s="33" t="s">
        <v>149</v>
      </c>
      <c r="D108" s="34">
        <v>45106</v>
      </c>
      <c r="E108" s="40">
        <v>214</v>
      </c>
      <c r="F108" s="40">
        <v>215.56666666666669</v>
      </c>
      <c r="G108" s="41">
        <v>211.38333333333338</v>
      </c>
      <c r="H108" s="41">
        <v>208.76666666666668</v>
      </c>
      <c r="I108" s="41">
        <v>204.58333333333337</v>
      </c>
      <c r="J108" s="41">
        <v>218.18333333333339</v>
      </c>
      <c r="K108" s="41">
        <v>222.36666666666673</v>
      </c>
      <c r="L108" s="41">
        <v>224.98333333333341</v>
      </c>
      <c r="M108" s="31">
        <v>219.75</v>
      </c>
      <c r="N108" s="31">
        <v>212.95</v>
      </c>
      <c r="O108" s="42">
        <v>17307200</v>
      </c>
      <c r="P108" s="43">
        <v>-3.446044329396538E-2</v>
      </c>
    </row>
    <row r="109" spans="1:16" ht="12.75" customHeight="1">
      <c r="A109" s="31">
        <v>99</v>
      </c>
      <c r="B109" s="32" t="s">
        <v>46</v>
      </c>
      <c r="C109" s="33" t="s">
        <v>150</v>
      </c>
      <c r="D109" s="34">
        <v>45106</v>
      </c>
      <c r="E109" s="40">
        <v>2846.55</v>
      </c>
      <c r="F109" s="40">
        <v>2858.9833333333336</v>
      </c>
      <c r="G109" s="41">
        <v>2826.9666666666672</v>
      </c>
      <c r="H109" s="41">
        <v>2807.3833333333337</v>
      </c>
      <c r="I109" s="41">
        <v>2775.3666666666672</v>
      </c>
      <c r="J109" s="41">
        <v>2878.5666666666671</v>
      </c>
      <c r="K109" s="41">
        <v>2910.5833333333335</v>
      </c>
      <c r="L109" s="41">
        <v>2930.166666666667</v>
      </c>
      <c r="M109" s="31">
        <v>2891</v>
      </c>
      <c r="N109" s="31">
        <v>2839.4</v>
      </c>
      <c r="O109" s="42">
        <v>569700</v>
      </c>
      <c r="P109" s="43">
        <v>-5.8969276511397425E-2</v>
      </c>
    </row>
    <row r="110" spans="1:16" ht="12.75" customHeight="1">
      <c r="A110" s="31">
        <v>100</v>
      </c>
      <c r="B110" s="32" t="s">
        <v>46</v>
      </c>
      <c r="C110" s="33" t="s">
        <v>151</v>
      </c>
      <c r="D110" s="34">
        <v>45106</v>
      </c>
      <c r="E110" s="40">
        <v>2519.85</v>
      </c>
      <c r="F110" s="40">
        <v>2511.833333333333</v>
      </c>
      <c r="G110" s="41">
        <v>2477.9666666666662</v>
      </c>
      <c r="H110" s="41">
        <v>2436.083333333333</v>
      </c>
      <c r="I110" s="41">
        <v>2402.2166666666662</v>
      </c>
      <c r="J110" s="41">
        <v>2553.7166666666662</v>
      </c>
      <c r="K110" s="41">
        <v>2587.583333333333</v>
      </c>
      <c r="L110" s="41">
        <v>2629.4666666666662</v>
      </c>
      <c r="M110" s="31">
        <v>2545.6999999999998</v>
      </c>
      <c r="N110" s="31">
        <v>2469.9499999999998</v>
      </c>
      <c r="O110" s="42">
        <v>3757500</v>
      </c>
      <c r="P110" s="43">
        <v>3.7095305125445059E-2</v>
      </c>
    </row>
    <row r="111" spans="1:16" ht="12.75" customHeight="1">
      <c r="A111" s="31">
        <v>101</v>
      </c>
      <c r="B111" s="32" t="s">
        <v>64</v>
      </c>
      <c r="C111" s="33" t="s">
        <v>152</v>
      </c>
      <c r="D111" s="34">
        <v>45106</v>
      </c>
      <c r="E111" s="40">
        <v>1314.6</v>
      </c>
      <c r="F111" s="40">
        <v>1310.2333333333333</v>
      </c>
      <c r="G111" s="41">
        <v>1300.8666666666668</v>
      </c>
      <c r="H111" s="41">
        <v>1287.1333333333334</v>
      </c>
      <c r="I111" s="41">
        <v>1277.7666666666669</v>
      </c>
      <c r="J111" s="41">
        <v>1323.9666666666667</v>
      </c>
      <c r="K111" s="41">
        <v>1333.333333333333</v>
      </c>
      <c r="L111" s="41">
        <v>1347.0666666666666</v>
      </c>
      <c r="M111" s="31">
        <v>1319.6</v>
      </c>
      <c r="N111" s="31">
        <v>1296.5</v>
      </c>
      <c r="O111" s="42">
        <v>20881750</v>
      </c>
      <c r="P111" s="43">
        <v>-1.7590617082987346E-2</v>
      </c>
    </row>
    <row r="112" spans="1:16" ht="12.75" customHeight="1">
      <c r="A112" s="31">
        <v>102</v>
      </c>
      <c r="B112" s="32" t="s">
        <v>80</v>
      </c>
      <c r="C112" s="33" t="s">
        <v>153</v>
      </c>
      <c r="D112" s="34">
        <v>45106</v>
      </c>
      <c r="E112" s="40">
        <v>162.80000000000001</v>
      </c>
      <c r="F112" s="40">
        <v>164.06666666666669</v>
      </c>
      <c r="G112" s="41">
        <v>160.38333333333338</v>
      </c>
      <c r="H112" s="41">
        <v>157.9666666666667</v>
      </c>
      <c r="I112" s="41">
        <v>154.28333333333339</v>
      </c>
      <c r="J112" s="41">
        <v>166.48333333333338</v>
      </c>
      <c r="K112" s="41">
        <v>170.16666666666671</v>
      </c>
      <c r="L112" s="41">
        <v>172.58333333333337</v>
      </c>
      <c r="M112" s="31">
        <v>167.75</v>
      </c>
      <c r="N112" s="31">
        <v>161.65</v>
      </c>
      <c r="O112" s="42">
        <v>81813800</v>
      </c>
      <c r="P112" s="43">
        <v>-7.1330683675289053E-4</v>
      </c>
    </row>
    <row r="113" spans="1:16" ht="12.75" customHeight="1">
      <c r="A113" s="31">
        <v>103</v>
      </c>
      <c r="B113" s="32" t="s">
        <v>88</v>
      </c>
      <c r="C113" s="33" t="s">
        <v>154</v>
      </c>
      <c r="D113" s="34">
        <v>45106</v>
      </c>
      <c r="E113" s="40">
        <v>1281.45</v>
      </c>
      <c r="F113" s="40">
        <v>1279.5833333333333</v>
      </c>
      <c r="G113" s="41">
        <v>1275.8666666666666</v>
      </c>
      <c r="H113" s="41">
        <v>1270.2833333333333</v>
      </c>
      <c r="I113" s="41">
        <v>1266.5666666666666</v>
      </c>
      <c r="J113" s="41">
        <v>1285.1666666666665</v>
      </c>
      <c r="K113" s="41">
        <v>1288.8833333333332</v>
      </c>
      <c r="L113" s="41">
        <v>1294.4666666666665</v>
      </c>
      <c r="M113" s="31">
        <v>1283.3</v>
      </c>
      <c r="N113" s="31">
        <v>1274</v>
      </c>
      <c r="O113" s="42">
        <v>45167600</v>
      </c>
      <c r="P113" s="43">
        <v>-2.3572138873275975E-2</v>
      </c>
    </row>
    <row r="114" spans="1:16" ht="12.75" customHeight="1">
      <c r="A114" s="31">
        <v>104</v>
      </c>
      <c r="B114" s="32" t="s">
        <v>88</v>
      </c>
      <c r="C114" s="33" t="s">
        <v>155</v>
      </c>
      <c r="D114" s="34">
        <v>45106</v>
      </c>
      <c r="E114" s="40">
        <v>611.29999999999995</v>
      </c>
      <c r="F114" s="40">
        <v>612.05000000000007</v>
      </c>
      <c r="G114" s="41">
        <v>606.00000000000011</v>
      </c>
      <c r="H114" s="41">
        <v>600.70000000000005</v>
      </c>
      <c r="I114" s="41">
        <v>594.65000000000009</v>
      </c>
      <c r="J114" s="41">
        <v>617.35000000000014</v>
      </c>
      <c r="K114" s="41">
        <v>623.40000000000009</v>
      </c>
      <c r="L114" s="41">
        <v>628.70000000000016</v>
      </c>
      <c r="M114" s="31">
        <v>618.1</v>
      </c>
      <c r="N114" s="31">
        <v>606.75</v>
      </c>
      <c r="O114" s="42">
        <v>3177000</v>
      </c>
      <c r="P114" s="43">
        <v>9.8858832130709808E-3</v>
      </c>
    </row>
    <row r="115" spans="1:16" ht="12.75" customHeight="1">
      <c r="A115" s="31">
        <v>105</v>
      </c>
      <c r="B115" s="32" t="s">
        <v>85</v>
      </c>
      <c r="C115" s="33" t="s">
        <v>156</v>
      </c>
      <c r="D115" s="34">
        <v>45106</v>
      </c>
      <c r="E115" s="40">
        <v>89.25</v>
      </c>
      <c r="F115" s="40">
        <v>89.600000000000009</v>
      </c>
      <c r="G115" s="41">
        <v>88.700000000000017</v>
      </c>
      <c r="H115" s="41">
        <v>88.15</v>
      </c>
      <c r="I115" s="41">
        <v>87.250000000000014</v>
      </c>
      <c r="J115" s="41">
        <v>90.15000000000002</v>
      </c>
      <c r="K115" s="41">
        <v>91.050000000000026</v>
      </c>
      <c r="L115" s="41">
        <v>91.600000000000023</v>
      </c>
      <c r="M115" s="31">
        <v>90.5</v>
      </c>
      <c r="N115" s="31">
        <v>89.05</v>
      </c>
      <c r="O115" s="42">
        <v>75884250</v>
      </c>
      <c r="P115" s="43">
        <v>1.4468196037539103E-2</v>
      </c>
    </row>
    <row r="116" spans="1:16" ht="12.75" customHeight="1">
      <c r="A116" s="31">
        <v>106</v>
      </c>
      <c r="B116" s="32" t="s">
        <v>44</v>
      </c>
      <c r="C116" s="33" t="s">
        <v>157</v>
      </c>
      <c r="D116" s="34">
        <v>45106</v>
      </c>
      <c r="E116" s="40">
        <v>735.05</v>
      </c>
      <c r="F116" s="40">
        <v>735.13333333333321</v>
      </c>
      <c r="G116" s="41">
        <v>728.86666666666645</v>
      </c>
      <c r="H116" s="41">
        <v>722.68333333333328</v>
      </c>
      <c r="I116" s="41">
        <v>716.41666666666652</v>
      </c>
      <c r="J116" s="41">
        <v>741.31666666666638</v>
      </c>
      <c r="K116" s="41">
        <v>747.58333333333326</v>
      </c>
      <c r="L116" s="41">
        <v>753.76666666666631</v>
      </c>
      <c r="M116" s="31">
        <v>741.4</v>
      </c>
      <c r="N116" s="31">
        <v>728.95</v>
      </c>
      <c r="O116" s="42">
        <v>3767400</v>
      </c>
      <c r="P116" s="43">
        <v>-4.0238450074515646E-2</v>
      </c>
    </row>
    <row r="117" spans="1:16" ht="12.75" customHeight="1">
      <c r="A117" s="31">
        <v>107</v>
      </c>
      <c r="B117" s="32" t="s">
        <v>46</v>
      </c>
      <c r="C117" s="33" t="s">
        <v>158</v>
      </c>
      <c r="D117" s="34">
        <v>45106</v>
      </c>
      <c r="E117" s="40">
        <v>631.45000000000005</v>
      </c>
      <c r="F117" s="40">
        <v>630.2166666666667</v>
      </c>
      <c r="G117" s="41">
        <v>624.93333333333339</v>
      </c>
      <c r="H117" s="41">
        <v>618.41666666666674</v>
      </c>
      <c r="I117" s="41">
        <v>613.13333333333344</v>
      </c>
      <c r="J117" s="41">
        <v>636.73333333333335</v>
      </c>
      <c r="K117" s="41">
        <v>642.01666666666665</v>
      </c>
      <c r="L117" s="41">
        <v>648.5333333333333</v>
      </c>
      <c r="M117" s="31">
        <v>635.5</v>
      </c>
      <c r="N117" s="31">
        <v>623.70000000000005</v>
      </c>
      <c r="O117" s="42">
        <v>14394625</v>
      </c>
      <c r="P117" s="43">
        <v>2.0850139621470681E-2</v>
      </c>
    </row>
    <row r="118" spans="1:16" ht="12.75" customHeight="1">
      <c r="A118" s="31">
        <v>108</v>
      </c>
      <c r="B118" s="32" t="s">
        <v>60</v>
      </c>
      <c r="C118" s="33" t="s">
        <v>159</v>
      </c>
      <c r="D118" s="34">
        <v>45106</v>
      </c>
      <c r="E118" s="40">
        <v>444.9</v>
      </c>
      <c r="F118" s="40">
        <v>444.98333333333335</v>
      </c>
      <c r="G118" s="41">
        <v>443.11666666666667</v>
      </c>
      <c r="H118" s="41">
        <v>441.33333333333331</v>
      </c>
      <c r="I118" s="41">
        <v>439.46666666666664</v>
      </c>
      <c r="J118" s="41">
        <v>446.76666666666671</v>
      </c>
      <c r="K118" s="41">
        <v>448.63333333333338</v>
      </c>
      <c r="L118" s="41">
        <v>450.41666666666674</v>
      </c>
      <c r="M118" s="31">
        <v>446.85</v>
      </c>
      <c r="N118" s="31">
        <v>443.2</v>
      </c>
      <c r="O118" s="42">
        <v>65876800</v>
      </c>
      <c r="P118" s="43">
        <v>4.0480893505986781E-3</v>
      </c>
    </row>
    <row r="119" spans="1:16" ht="12.75" customHeight="1">
      <c r="A119" s="31">
        <v>109</v>
      </c>
      <c r="B119" s="32" t="s">
        <v>134</v>
      </c>
      <c r="C119" s="33" t="s">
        <v>160</v>
      </c>
      <c r="D119" s="34">
        <v>45106</v>
      </c>
      <c r="E119" s="40">
        <v>581.15</v>
      </c>
      <c r="F119" s="40">
        <v>578.58333333333337</v>
      </c>
      <c r="G119" s="41">
        <v>574.7166666666667</v>
      </c>
      <c r="H119" s="41">
        <v>568.2833333333333</v>
      </c>
      <c r="I119" s="41">
        <v>564.41666666666663</v>
      </c>
      <c r="J119" s="41">
        <v>585.01666666666677</v>
      </c>
      <c r="K119" s="41">
        <v>588.88333333333333</v>
      </c>
      <c r="L119" s="41">
        <v>595.31666666666683</v>
      </c>
      <c r="M119" s="31">
        <v>582.45000000000005</v>
      </c>
      <c r="N119" s="31">
        <v>572.15</v>
      </c>
      <c r="O119" s="42">
        <v>28206250</v>
      </c>
      <c r="P119" s="43">
        <v>2.8888888888888888E-3</v>
      </c>
    </row>
    <row r="120" spans="1:16" ht="12.75" customHeight="1">
      <c r="A120" s="31">
        <v>110</v>
      </c>
      <c r="B120" s="32" t="s">
        <v>50</v>
      </c>
      <c r="C120" s="33" t="s">
        <v>161</v>
      </c>
      <c r="D120" s="34">
        <v>45106</v>
      </c>
      <c r="E120" s="40">
        <v>3413.9</v>
      </c>
      <c r="F120" s="40">
        <v>3408.7166666666667</v>
      </c>
      <c r="G120" s="41">
        <v>3382.4333333333334</v>
      </c>
      <c r="H120" s="41">
        <v>3350.9666666666667</v>
      </c>
      <c r="I120" s="41">
        <v>3324.6833333333334</v>
      </c>
      <c r="J120" s="41">
        <v>3440.1833333333334</v>
      </c>
      <c r="K120" s="41">
        <v>3466.4666666666672</v>
      </c>
      <c r="L120" s="41">
        <v>3497.9333333333334</v>
      </c>
      <c r="M120" s="31">
        <v>3435</v>
      </c>
      <c r="N120" s="31">
        <v>3377.25</v>
      </c>
      <c r="O120" s="42">
        <v>327750</v>
      </c>
      <c r="P120" s="43">
        <v>-0.18266832917705736</v>
      </c>
    </row>
    <row r="121" spans="1:16" ht="12.75" customHeight="1">
      <c r="A121" s="31">
        <v>111</v>
      </c>
      <c r="B121" s="32" t="s">
        <v>134</v>
      </c>
      <c r="C121" s="33" t="s">
        <v>162</v>
      </c>
      <c r="D121" s="34">
        <v>45106</v>
      </c>
      <c r="E121" s="40">
        <v>761.9</v>
      </c>
      <c r="F121" s="40">
        <v>758.31666666666661</v>
      </c>
      <c r="G121" s="41">
        <v>752.28333333333319</v>
      </c>
      <c r="H121" s="41">
        <v>742.66666666666663</v>
      </c>
      <c r="I121" s="41">
        <v>736.63333333333321</v>
      </c>
      <c r="J121" s="41">
        <v>767.93333333333317</v>
      </c>
      <c r="K121" s="41">
        <v>773.96666666666647</v>
      </c>
      <c r="L121" s="41">
        <v>783.58333333333314</v>
      </c>
      <c r="M121" s="31">
        <v>764.35</v>
      </c>
      <c r="N121" s="31">
        <v>748.7</v>
      </c>
      <c r="O121" s="42">
        <v>31687200</v>
      </c>
      <c r="P121" s="43">
        <v>-1.6426416359369762E-2</v>
      </c>
    </row>
    <row r="122" spans="1:16" ht="12.75" customHeight="1">
      <c r="A122" s="31">
        <v>112</v>
      </c>
      <c r="B122" s="32" t="s">
        <v>46</v>
      </c>
      <c r="C122" s="33" t="s">
        <v>163</v>
      </c>
      <c r="D122" s="34">
        <v>45106</v>
      </c>
      <c r="E122" s="40">
        <v>493.8</v>
      </c>
      <c r="F122" s="40">
        <v>490.13333333333338</v>
      </c>
      <c r="G122" s="41">
        <v>483.11666666666679</v>
      </c>
      <c r="H122" s="41">
        <v>472.43333333333339</v>
      </c>
      <c r="I122" s="41">
        <v>465.4166666666668</v>
      </c>
      <c r="J122" s="41">
        <v>500.81666666666678</v>
      </c>
      <c r="K122" s="41">
        <v>507.83333333333331</v>
      </c>
      <c r="L122" s="41">
        <v>518.51666666666677</v>
      </c>
      <c r="M122" s="31">
        <v>497.15</v>
      </c>
      <c r="N122" s="31">
        <v>479.45</v>
      </c>
      <c r="O122" s="42">
        <v>16920000</v>
      </c>
      <c r="P122" s="43">
        <v>-1.8134339184680111E-2</v>
      </c>
    </row>
    <row r="123" spans="1:16" ht="12.75" customHeight="1">
      <c r="A123" s="31">
        <v>113</v>
      </c>
      <c r="B123" s="32" t="s">
        <v>64</v>
      </c>
      <c r="C123" s="33" t="s">
        <v>164</v>
      </c>
      <c r="D123" s="34">
        <v>45106</v>
      </c>
      <c r="E123" s="40">
        <v>1844.25</v>
      </c>
      <c r="F123" s="40">
        <v>1838.05</v>
      </c>
      <c r="G123" s="41">
        <v>1829.8</v>
      </c>
      <c r="H123" s="41">
        <v>1815.35</v>
      </c>
      <c r="I123" s="41">
        <v>1807.1</v>
      </c>
      <c r="J123" s="41">
        <v>1852.5</v>
      </c>
      <c r="K123" s="41">
        <v>1860.75</v>
      </c>
      <c r="L123" s="41">
        <v>1875.2</v>
      </c>
      <c r="M123" s="31">
        <v>1846.3</v>
      </c>
      <c r="N123" s="31">
        <v>1823.6</v>
      </c>
      <c r="O123" s="42">
        <v>27409600</v>
      </c>
      <c r="P123" s="43">
        <v>-2.3429483525253678E-2</v>
      </c>
    </row>
    <row r="124" spans="1:16" ht="12.75" customHeight="1">
      <c r="A124" s="31">
        <v>114</v>
      </c>
      <c r="B124" s="32" t="s">
        <v>69</v>
      </c>
      <c r="C124" s="33" t="s">
        <v>165</v>
      </c>
      <c r="D124" s="34">
        <v>45106</v>
      </c>
      <c r="E124" s="40">
        <v>123.65</v>
      </c>
      <c r="F124" s="40">
        <v>121.38333333333333</v>
      </c>
      <c r="G124" s="41">
        <v>118.26666666666665</v>
      </c>
      <c r="H124" s="41">
        <v>112.88333333333333</v>
      </c>
      <c r="I124" s="41">
        <v>109.76666666666665</v>
      </c>
      <c r="J124" s="41">
        <v>126.76666666666665</v>
      </c>
      <c r="K124" s="41">
        <v>129.88333333333333</v>
      </c>
      <c r="L124" s="41">
        <v>135.26666666666665</v>
      </c>
      <c r="M124" s="31">
        <v>124.5</v>
      </c>
      <c r="N124" s="31">
        <v>116</v>
      </c>
      <c r="O124" s="42">
        <v>124355940</v>
      </c>
      <c r="P124" s="43">
        <v>0.62621075971525264</v>
      </c>
    </row>
    <row r="125" spans="1:16" ht="12.75" customHeight="1">
      <c r="A125" s="31">
        <v>115</v>
      </c>
      <c r="B125" s="32" t="s">
        <v>46</v>
      </c>
      <c r="C125" s="33" t="s">
        <v>166</v>
      </c>
      <c r="D125" s="34">
        <v>45106</v>
      </c>
      <c r="E125" s="40">
        <v>2219.8000000000002</v>
      </c>
      <c r="F125" s="40">
        <v>2204.9333333333334</v>
      </c>
      <c r="G125" s="41">
        <v>2179.8666666666668</v>
      </c>
      <c r="H125" s="41">
        <v>2139.9333333333334</v>
      </c>
      <c r="I125" s="41">
        <v>2114.8666666666668</v>
      </c>
      <c r="J125" s="41">
        <v>2244.8666666666668</v>
      </c>
      <c r="K125" s="41">
        <v>2269.9333333333334</v>
      </c>
      <c r="L125" s="41">
        <v>2309.8666666666668</v>
      </c>
      <c r="M125" s="31">
        <v>2230</v>
      </c>
      <c r="N125" s="31">
        <v>2165</v>
      </c>
      <c r="O125" s="42">
        <v>971300</v>
      </c>
      <c r="P125" s="43">
        <v>-4.9841036928344337E-2</v>
      </c>
    </row>
    <row r="126" spans="1:16" ht="12.75" customHeight="1">
      <c r="A126" s="31">
        <v>116</v>
      </c>
      <c r="B126" s="32" t="s">
        <v>44</v>
      </c>
      <c r="C126" s="33" t="s">
        <v>167</v>
      </c>
      <c r="D126" s="34">
        <v>45106</v>
      </c>
      <c r="E126" s="40">
        <v>366.35</v>
      </c>
      <c r="F126" s="40">
        <v>366.31666666666666</v>
      </c>
      <c r="G126" s="41">
        <v>361.83333333333331</v>
      </c>
      <c r="H126" s="41">
        <v>357.31666666666666</v>
      </c>
      <c r="I126" s="41">
        <v>352.83333333333331</v>
      </c>
      <c r="J126" s="41">
        <v>370.83333333333331</v>
      </c>
      <c r="K126" s="41">
        <v>375.31666666666666</v>
      </c>
      <c r="L126" s="41">
        <v>379.83333333333331</v>
      </c>
      <c r="M126" s="31">
        <v>370.8</v>
      </c>
      <c r="N126" s="31">
        <v>361.8</v>
      </c>
      <c r="O126" s="42">
        <v>12933400</v>
      </c>
      <c r="P126" s="43">
        <v>-6.7527036770007209E-2</v>
      </c>
    </row>
    <row r="127" spans="1:16" ht="12.75" customHeight="1">
      <c r="A127" s="31">
        <v>117</v>
      </c>
      <c r="B127" s="32" t="s">
        <v>69</v>
      </c>
      <c r="C127" s="33" t="s">
        <v>168</v>
      </c>
      <c r="D127" s="34">
        <v>45106</v>
      </c>
      <c r="E127" s="40">
        <v>394.35</v>
      </c>
      <c r="F127" s="40">
        <v>393</v>
      </c>
      <c r="G127" s="41">
        <v>390.6</v>
      </c>
      <c r="H127" s="41">
        <v>386.85</v>
      </c>
      <c r="I127" s="41">
        <v>384.45000000000005</v>
      </c>
      <c r="J127" s="41">
        <v>396.75</v>
      </c>
      <c r="K127" s="41">
        <v>399.15</v>
      </c>
      <c r="L127" s="41">
        <v>402.9</v>
      </c>
      <c r="M127" s="31">
        <v>395.4</v>
      </c>
      <c r="N127" s="31">
        <v>389.25</v>
      </c>
      <c r="O127" s="42">
        <v>15756000</v>
      </c>
      <c r="P127" s="43">
        <v>-3.8682123245881633E-2</v>
      </c>
    </row>
    <row r="128" spans="1:16" ht="12.75" customHeight="1">
      <c r="A128" s="31">
        <v>118</v>
      </c>
      <c r="B128" s="32" t="s">
        <v>42</v>
      </c>
      <c r="C128" s="33" t="s">
        <v>169</v>
      </c>
      <c r="D128" s="34">
        <v>45106</v>
      </c>
      <c r="E128" s="40">
        <v>2391.8000000000002</v>
      </c>
      <c r="F128" s="40">
        <v>2387.1166666666668</v>
      </c>
      <c r="G128" s="41">
        <v>2375.2333333333336</v>
      </c>
      <c r="H128" s="41">
        <v>2358.666666666667</v>
      </c>
      <c r="I128" s="41">
        <v>2346.7833333333338</v>
      </c>
      <c r="J128" s="41">
        <v>2403.6833333333334</v>
      </c>
      <c r="K128" s="41">
        <v>2415.5666666666666</v>
      </c>
      <c r="L128" s="41">
        <v>2432.1333333333332</v>
      </c>
      <c r="M128" s="31">
        <v>2399</v>
      </c>
      <c r="N128" s="31">
        <v>2370.5500000000002</v>
      </c>
      <c r="O128" s="42">
        <v>10814100</v>
      </c>
      <c r="P128" s="43">
        <v>9.4654008793301405E-3</v>
      </c>
    </row>
    <row r="129" spans="1:16" ht="12.75" customHeight="1">
      <c r="A129" s="31">
        <v>119</v>
      </c>
      <c r="B129" s="32" t="s">
        <v>88</v>
      </c>
      <c r="C129" s="33" t="s">
        <v>170</v>
      </c>
      <c r="D129" s="34">
        <v>45106</v>
      </c>
      <c r="E129" s="40">
        <v>5159.2</v>
      </c>
      <c r="F129" s="40">
        <v>5110.333333333333</v>
      </c>
      <c r="G129" s="41">
        <v>5032.8666666666659</v>
      </c>
      <c r="H129" s="41">
        <v>4906.5333333333328</v>
      </c>
      <c r="I129" s="41">
        <v>4829.0666666666657</v>
      </c>
      <c r="J129" s="41">
        <v>5236.6666666666661</v>
      </c>
      <c r="K129" s="41">
        <v>5314.1333333333332</v>
      </c>
      <c r="L129" s="41">
        <v>5440.4666666666662</v>
      </c>
      <c r="M129" s="31">
        <v>5187.8</v>
      </c>
      <c r="N129" s="31">
        <v>4984</v>
      </c>
      <c r="O129" s="42">
        <v>2163600</v>
      </c>
      <c r="P129" s="43">
        <v>0.12678696976798687</v>
      </c>
    </row>
    <row r="130" spans="1:16" ht="12.75" customHeight="1">
      <c r="A130" s="31">
        <v>120</v>
      </c>
      <c r="B130" s="32" t="s">
        <v>88</v>
      </c>
      <c r="C130" s="33" t="s">
        <v>171</v>
      </c>
      <c r="D130" s="34">
        <v>45106</v>
      </c>
      <c r="E130" s="40">
        <v>3842.4</v>
      </c>
      <c r="F130" s="40">
        <v>3839.9666666666667</v>
      </c>
      <c r="G130" s="41">
        <v>3813.0333333333333</v>
      </c>
      <c r="H130" s="41">
        <v>3783.6666666666665</v>
      </c>
      <c r="I130" s="41">
        <v>3756.7333333333331</v>
      </c>
      <c r="J130" s="41">
        <v>3869.3333333333335</v>
      </c>
      <c r="K130" s="41">
        <v>3896.2666666666669</v>
      </c>
      <c r="L130" s="41">
        <v>3925.6333333333337</v>
      </c>
      <c r="M130" s="31">
        <v>3866.9</v>
      </c>
      <c r="N130" s="31">
        <v>3810.6</v>
      </c>
      <c r="O130" s="42">
        <v>1300000</v>
      </c>
      <c r="P130" s="43">
        <v>-2.0936888085555053E-2</v>
      </c>
    </row>
    <row r="131" spans="1:16" ht="12.75" customHeight="1">
      <c r="A131" s="31">
        <v>121</v>
      </c>
      <c r="B131" s="32" t="s">
        <v>44</v>
      </c>
      <c r="C131" s="33" t="s">
        <v>172</v>
      </c>
      <c r="D131" s="34">
        <v>45106</v>
      </c>
      <c r="E131" s="40">
        <v>879.75</v>
      </c>
      <c r="F131" s="40">
        <v>881.5333333333333</v>
      </c>
      <c r="G131" s="41">
        <v>873.21666666666658</v>
      </c>
      <c r="H131" s="41">
        <v>866.68333333333328</v>
      </c>
      <c r="I131" s="41">
        <v>858.36666666666656</v>
      </c>
      <c r="J131" s="41">
        <v>888.06666666666661</v>
      </c>
      <c r="K131" s="41">
        <v>896.38333333333321</v>
      </c>
      <c r="L131" s="41">
        <v>902.91666666666663</v>
      </c>
      <c r="M131" s="31">
        <v>889.85</v>
      </c>
      <c r="N131" s="31">
        <v>875</v>
      </c>
      <c r="O131" s="42">
        <v>6434500</v>
      </c>
      <c r="P131" s="43">
        <v>-8.7402049427365888E-2</v>
      </c>
    </row>
    <row r="132" spans="1:16" ht="12.75" customHeight="1">
      <c r="A132" s="31">
        <v>122</v>
      </c>
      <c r="B132" s="32" t="s">
        <v>57</v>
      </c>
      <c r="C132" s="33" t="s">
        <v>173</v>
      </c>
      <c r="D132" s="34">
        <v>45106</v>
      </c>
      <c r="E132" s="40">
        <v>1397.15</v>
      </c>
      <c r="F132" s="40">
        <v>1399.9333333333334</v>
      </c>
      <c r="G132" s="41">
        <v>1387.2666666666669</v>
      </c>
      <c r="H132" s="41">
        <v>1377.3833333333334</v>
      </c>
      <c r="I132" s="41">
        <v>1364.7166666666669</v>
      </c>
      <c r="J132" s="41">
        <v>1409.8166666666668</v>
      </c>
      <c r="K132" s="41">
        <v>1422.4833333333333</v>
      </c>
      <c r="L132" s="41">
        <v>1432.3666666666668</v>
      </c>
      <c r="M132" s="31">
        <v>1412.6</v>
      </c>
      <c r="N132" s="31">
        <v>1390.05</v>
      </c>
      <c r="O132" s="42">
        <v>15099000</v>
      </c>
      <c r="P132" s="43">
        <v>1.5823679005368747E-2</v>
      </c>
    </row>
    <row r="133" spans="1:16" ht="12.75" customHeight="1">
      <c r="A133" s="31">
        <v>123</v>
      </c>
      <c r="B133" s="32" t="s">
        <v>69</v>
      </c>
      <c r="C133" s="33" t="s">
        <v>174</v>
      </c>
      <c r="D133" s="34">
        <v>45106</v>
      </c>
      <c r="E133" s="40">
        <v>317.39999999999998</v>
      </c>
      <c r="F133" s="40">
        <v>314.76666666666665</v>
      </c>
      <c r="G133" s="41">
        <v>311.68333333333328</v>
      </c>
      <c r="H133" s="41">
        <v>305.96666666666664</v>
      </c>
      <c r="I133" s="41">
        <v>302.88333333333327</v>
      </c>
      <c r="J133" s="41">
        <v>320.48333333333329</v>
      </c>
      <c r="K133" s="41">
        <v>323.56666666666666</v>
      </c>
      <c r="L133" s="41">
        <v>329.2833333333333</v>
      </c>
      <c r="M133" s="31">
        <v>317.85000000000002</v>
      </c>
      <c r="N133" s="31">
        <v>309.05</v>
      </c>
      <c r="O133" s="42">
        <v>27144000</v>
      </c>
      <c r="P133" s="43">
        <v>-0.10675266552586547</v>
      </c>
    </row>
    <row r="134" spans="1:16" ht="12.75" customHeight="1">
      <c r="A134" s="31">
        <v>124</v>
      </c>
      <c r="B134" s="32" t="s">
        <v>69</v>
      </c>
      <c r="C134" s="33" t="s">
        <v>175</v>
      </c>
      <c r="D134" s="34">
        <v>45106</v>
      </c>
      <c r="E134" s="40">
        <v>126.55</v>
      </c>
      <c r="F134" s="40">
        <v>126.85000000000001</v>
      </c>
      <c r="G134" s="41">
        <v>125.70000000000002</v>
      </c>
      <c r="H134" s="41">
        <v>124.85000000000001</v>
      </c>
      <c r="I134" s="41">
        <v>123.70000000000002</v>
      </c>
      <c r="J134" s="41">
        <v>127.70000000000002</v>
      </c>
      <c r="K134" s="41">
        <v>128.85000000000002</v>
      </c>
      <c r="L134" s="41">
        <v>129.70000000000002</v>
      </c>
      <c r="M134" s="31">
        <v>128</v>
      </c>
      <c r="N134" s="31">
        <v>126</v>
      </c>
      <c r="O134" s="42">
        <v>70974000</v>
      </c>
      <c r="P134" s="43">
        <v>6.9239808370243155E-2</v>
      </c>
    </row>
    <row r="135" spans="1:16" ht="12.75" customHeight="1">
      <c r="A135" s="31">
        <v>125</v>
      </c>
      <c r="B135" s="32" t="s">
        <v>60</v>
      </c>
      <c r="C135" s="33" t="s">
        <v>176</v>
      </c>
      <c r="D135" s="34">
        <v>45106</v>
      </c>
      <c r="E135" s="40">
        <v>527.85</v>
      </c>
      <c r="F135" s="40">
        <v>528.31666666666672</v>
      </c>
      <c r="G135" s="41">
        <v>525.78333333333342</v>
      </c>
      <c r="H135" s="41">
        <v>523.7166666666667</v>
      </c>
      <c r="I135" s="41">
        <v>521.18333333333339</v>
      </c>
      <c r="J135" s="41">
        <v>530.38333333333344</v>
      </c>
      <c r="K135" s="41">
        <v>532.91666666666674</v>
      </c>
      <c r="L135" s="41">
        <v>534.98333333333346</v>
      </c>
      <c r="M135" s="31">
        <v>530.85</v>
      </c>
      <c r="N135" s="31">
        <v>526.25</v>
      </c>
      <c r="O135" s="42">
        <v>9565200</v>
      </c>
      <c r="P135" s="43">
        <v>-3.5571687840290384E-2</v>
      </c>
    </row>
    <row r="136" spans="1:16" ht="12.75" customHeight="1">
      <c r="A136" s="31">
        <v>126</v>
      </c>
      <c r="B136" s="32" t="s">
        <v>57</v>
      </c>
      <c r="C136" s="33" t="s">
        <v>177</v>
      </c>
      <c r="D136" s="34">
        <v>45106</v>
      </c>
      <c r="E136" s="40">
        <v>9444.9500000000007</v>
      </c>
      <c r="F136" s="40">
        <v>9440.4833333333336</v>
      </c>
      <c r="G136" s="41">
        <v>9396.9666666666672</v>
      </c>
      <c r="H136" s="41">
        <v>9348.9833333333336</v>
      </c>
      <c r="I136" s="41">
        <v>9305.4666666666672</v>
      </c>
      <c r="J136" s="41">
        <v>9488.4666666666672</v>
      </c>
      <c r="K136" s="41">
        <v>9531.9833333333336</v>
      </c>
      <c r="L136" s="41">
        <v>9579.9666666666672</v>
      </c>
      <c r="M136" s="31">
        <v>9484</v>
      </c>
      <c r="N136" s="31">
        <v>9392.5</v>
      </c>
      <c r="O136" s="42">
        <v>2208200</v>
      </c>
      <c r="P136" s="43">
        <v>-4.5309122351923907E-2</v>
      </c>
    </row>
    <row r="137" spans="1:16" ht="12.75" customHeight="1">
      <c r="A137" s="31">
        <v>127</v>
      </c>
      <c r="B137" s="32" t="s">
        <v>60</v>
      </c>
      <c r="C137" s="33" t="s">
        <v>178</v>
      </c>
      <c r="D137" s="34">
        <v>45106</v>
      </c>
      <c r="E137" s="40">
        <v>910.5</v>
      </c>
      <c r="F137" s="40">
        <v>908.01666666666677</v>
      </c>
      <c r="G137" s="41">
        <v>899.28333333333353</v>
      </c>
      <c r="H137" s="41">
        <v>888.06666666666672</v>
      </c>
      <c r="I137" s="41">
        <v>879.33333333333348</v>
      </c>
      <c r="J137" s="41">
        <v>919.23333333333358</v>
      </c>
      <c r="K137" s="41">
        <v>927.96666666666692</v>
      </c>
      <c r="L137" s="41">
        <v>939.18333333333362</v>
      </c>
      <c r="M137" s="31">
        <v>916.75</v>
      </c>
      <c r="N137" s="31">
        <v>896.8</v>
      </c>
      <c r="O137" s="42">
        <v>10260700</v>
      </c>
      <c r="P137" s="43">
        <v>1.0911383799920196E-2</v>
      </c>
    </row>
    <row r="138" spans="1:16" ht="12.75" customHeight="1">
      <c r="A138" s="31">
        <v>128</v>
      </c>
      <c r="B138" s="32" t="s">
        <v>46</v>
      </c>
      <c r="C138" s="33" t="s">
        <v>179</v>
      </c>
      <c r="D138" s="34">
        <v>45106</v>
      </c>
      <c r="E138" s="40">
        <v>1624.8</v>
      </c>
      <c r="F138" s="40">
        <v>1617.45</v>
      </c>
      <c r="G138" s="41">
        <v>1600.95</v>
      </c>
      <c r="H138" s="41">
        <v>1577.1</v>
      </c>
      <c r="I138" s="41">
        <v>1560.6</v>
      </c>
      <c r="J138" s="41">
        <v>1641.3000000000002</v>
      </c>
      <c r="K138" s="41">
        <v>1657.8000000000002</v>
      </c>
      <c r="L138" s="41">
        <v>1681.6500000000003</v>
      </c>
      <c r="M138" s="31">
        <v>1633.95</v>
      </c>
      <c r="N138" s="31">
        <v>1593.6</v>
      </c>
      <c r="O138" s="42">
        <v>1520000</v>
      </c>
      <c r="P138" s="43">
        <v>-5.6369505835609637E-2</v>
      </c>
    </row>
    <row r="139" spans="1:16" ht="12.75" customHeight="1">
      <c r="A139" s="31">
        <v>129</v>
      </c>
      <c r="B139" s="32" t="s">
        <v>44</v>
      </c>
      <c r="C139" s="33" t="s">
        <v>180</v>
      </c>
      <c r="D139" s="34">
        <v>45106</v>
      </c>
      <c r="E139" s="40">
        <v>1502.25</v>
      </c>
      <c r="F139" s="40">
        <v>1488.7166666666665</v>
      </c>
      <c r="G139" s="41">
        <v>1463.4333333333329</v>
      </c>
      <c r="H139" s="41">
        <v>1424.6166666666666</v>
      </c>
      <c r="I139" s="41">
        <v>1399.333333333333</v>
      </c>
      <c r="J139" s="41">
        <v>1527.5333333333328</v>
      </c>
      <c r="K139" s="41">
        <v>1552.8166666666662</v>
      </c>
      <c r="L139" s="41">
        <v>1591.6333333333328</v>
      </c>
      <c r="M139" s="31">
        <v>1514</v>
      </c>
      <c r="N139" s="31">
        <v>1449.9</v>
      </c>
      <c r="O139" s="42">
        <v>1730800</v>
      </c>
      <c r="P139" s="43">
        <v>-1.1423349326022389E-2</v>
      </c>
    </row>
    <row r="140" spans="1:16" ht="12.75" customHeight="1">
      <c r="A140" s="31">
        <v>130</v>
      </c>
      <c r="B140" s="32" t="s">
        <v>69</v>
      </c>
      <c r="C140" s="33" t="s">
        <v>181</v>
      </c>
      <c r="D140" s="34">
        <v>45106</v>
      </c>
      <c r="E140" s="40">
        <v>777.8</v>
      </c>
      <c r="F140" s="40">
        <v>774.33333333333337</v>
      </c>
      <c r="G140" s="41">
        <v>747.61666666666679</v>
      </c>
      <c r="H140" s="41">
        <v>717.43333333333339</v>
      </c>
      <c r="I140" s="41">
        <v>690.71666666666681</v>
      </c>
      <c r="J140" s="41">
        <v>804.51666666666677</v>
      </c>
      <c r="K140" s="41">
        <v>831.23333333333323</v>
      </c>
      <c r="L140" s="41">
        <v>861.41666666666674</v>
      </c>
      <c r="M140" s="31">
        <v>801.05</v>
      </c>
      <c r="N140" s="31">
        <v>744.15</v>
      </c>
      <c r="O140" s="42">
        <v>6522350</v>
      </c>
      <c r="P140" s="43">
        <v>0.13940447387039576</v>
      </c>
    </row>
    <row r="141" spans="1:16" ht="12.75" customHeight="1">
      <c r="A141" s="31">
        <v>131</v>
      </c>
      <c r="B141" s="32" t="s">
        <v>85</v>
      </c>
      <c r="C141" s="33" t="s">
        <v>182</v>
      </c>
      <c r="D141" s="34">
        <v>45106</v>
      </c>
      <c r="E141" s="40">
        <v>1046.8499999999999</v>
      </c>
      <c r="F141" s="40">
        <v>1046.5</v>
      </c>
      <c r="G141" s="41">
        <v>1032.0999999999999</v>
      </c>
      <c r="H141" s="41">
        <v>1017.3499999999999</v>
      </c>
      <c r="I141" s="41">
        <v>1002.9499999999998</v>
      </c>
      <c r="J141" s="41">
        <v>1061.25</v>
      </c>
      <c r="K141" s="41">
        <v>1075.6500000000001</v>
      </c>
      <c r="L141" s="41">
        <v>1090.4000000000001</v>
      </c>
      <c r="M141" s="31">
        <v>1060.9000000000001</v>
      </c>
      <c r="N141" s="31">
        <v>1031.75</v>
      </c>
      <c r="O141" s="42">
        <v>2112000</v>
      </c>
      <c r="P141" s="43">
        <v>-0.12524850894632206</v>
      </c>
    </row>
    <row r="142" spans="1:16" ht="12.75" customHeight="1">
      <c r="A142" s="31">
        <v>132</v>
      </c>
      <c r="B142" s="32" t="s">
        <v>57</v>
      </c>
      <c r="C142" s="33" t="s">
        <v>183</v>
      </c>
      <c r="D142" s="34">
        <v>45106</v>
      </c>
      <c r="E142" s="40">
        <v>84.65</v>
      </c>
      <c r="F142" s="40">
        <v>84.75</v>
      </c>
      <c r="G142" s="41">
        <v>84</v>
      </c>
      <c r="H142" s="41">
        <v>83.35</v>
      </c>
      <c r="I142" s="41">
        <v>82.6</v>
      </c>
      <c r="J142" s="41">
        <v>85.4</v>
      </c>
      <c r="K142" s="41">
        <v>86.15</v>
      </c>
      <c r="L142" s="41">
        <v>86.800000000000011</v>
      </c>
      <c r="M142" s="31">
        <v>85.5</v>
      </c>
      <c r="N142" s="31">
        <v>84.1</v>
      </c>
      <c r="O142" s="42">
        <v>77102900</v>
      </c>
      <c r="P142" s="43">
        <v>2.9503994018152502E-2</v>
      </c>
    </row>
    <row r="143" spans="1:16" ht="12.75" customHeight="1">
      <c r="A143" s="31">
        <v>133</v>
      </c>
      <c r="B143" s="32" t="s">
        <v>88</v>
      </c>
      <c r="C143" s="33" t="s">
        <v>184</v>
      </c>
      <c r="D143" s="34">
        <v>45106</v>
      </c>
      <c r="E143" s="40">
        <v>1839.35</v>
      </c>
      <c r="F143" s="40">
        <v>1831.7833333333335</v>
      </c>
      <c r="G143" s="41">
        <v>1821.5666666666671</v>
      </c>
      <c r="H143" s="41">
        <v>1803.7833333333335</v>
      </c>
      <c r="I143" s="41">
        <v>1793.5666666666671</v>
      </c>
      <c r="J143" s="41">
        <v>1849.5666666666671</v>
      </c>
      <c r="K143" s="41">
        <v>1859.7833333333338</v>
      </c>
      <c r="L143" s="41">
        <v>1877.5666666666671</v>
      </c>
      <c r="M143" s="31">
        <v>1842</v>
      </c>
      <c r="N143" s="31">
        <v>1814</v>
      </c>
      <c r="O143" s="42">
        <v>3564000</v>
      </c>
      <c r="P143" s="43">
        <v>3.7048891734016161E-2</v>
      </c>
    </row>
    <row r="144" spans="1:16" ht="12.75" customHeight="1">
      <c r="A144" s="31">
        <v>134</v>
      </c>
      <c r="B144" s="32" t="s">
        <v>57</v>
      </c>
      <c r="C144" s="33" t="s">
        <v>185</v>
      </c>
      <c r="D144" s="34">
        <v>45106</v>
      </c>
      <c r="E144" s="40">
        <v>99665.4</v>
      </c>
      <c r="F144" s="40">
        <v>99829.75</v>
      </c>
      <c r="G144" s="41">
        <v>99319.65</v>
      </c>
      <c r="H144" s="41">
        <v>98973.9</v>
      </c>
      <c r="I144" s="41">
        <v>98463.799999999988</v>
      </c>
      <c r="J144" s="41">
        <v>100175.5</v>
      </c>
      <c r="K144" s="41">
        <v>100685.6</v>
      </c>
      <c r="L144" s="41">
        <v>101031.35</v>
      </c>
      <c r="M144" s="31">
        <v>100339.85</v>
      </c>
      <c r="N144" s="31">
        <v>99484</v>
      </c>
      <c r="O144" s="42">
        <v>51500</v>
      </c>
      <c r="P144" s="43">
        <v>-3.0679465462074156E-2</v>
      </c>
    </row>
    <row r="145" spans="1:16" ht="12.75" customHeight="1">
      <c r="A145" s="31">
        <v>135</v>
      </c>
      <c r="B145" s="32" t="s">
        <v>69</v>
      </c>
      <c r="C145" s="33" t="s">
        <v>186</v>
      </c>
      <c r="D145" s="34">
        <v>45106</v>
      </c>
      <c r="E145" s="40">
        <v>1238.9000000000001</v>
      </c>
      <c r="F145" s="40">
        <v>1235.1500000000001</v>
      </c>
      <c r="G145" s="41">
        <v>1227.3500000000001</v>
      </c>
      <c r="H145" s="41">
        <v>1215.8</v>
      </c>
      <c r="I145" s="41">
        <v>1208</v>
      </c>
      <c r="J145" s="41">
        <v>1246.7000000000003</v>
      </c>
      <c r="K145" s="41">
        <v>1254.5000000000005</v>
      </c>
      <c r="L145" s="41">
        <v>1266.0500000000004</v>
      </c>
      <c r="M145" s="31">
        <v>1242.95</v>
      </c>
      <c r="N145" s="31">
        <v>1223.5999999999999</v>
      </c>
      <c r="O145" s="42">
        <v>6138000</v>
      </c>
      <c r="P145" s="43">
        <v>5.7418988061398522E-2</v>
      </c>
    </row>
    <row r="146" spans="1:16" ht="12.75" customHeight="1">
      <c r="A146" s="31">
        <v>136</v>
      </c>
      <c r="B146" s="32" t="s">
        <v>134</v>
      </c>
      <c r="C146" s="33" t="s">
        <v>187</v>
      </c>
      <c r="D146" s="34">
        <v>45106</v>
      </c>
      <c r="E146" s="40">
        <v>82.3</v>
      </c>
      <c r="F146" s="40">
        <v>82.416666666666671</v>
      </c>
      <c r="G146" s="41">
        <v>81.63333333333334</v>
      </c>
      <c r="H146" s="41">
        <v>80.966666666666669</v>
      </c>
      <c r="I146" s="41">
        <v>80.183333333333337</v>
      </c>
      <c r="J146" s="41">
        <v>83.083333333333343</v>
      </c>
      <c r="K146" s="41">
        <v>83.866666666666674</v>
      </c>
      <c r="L146" s="41">
        <v>84.533333333333346</v>
      </c>
      <c r="M146" s="31">
        <v>83.2</v>
      </c>
      <c r="N146" s="31">
        <v>81.75</v>
      </c>
      <c r="O146" s="42">
        <v>52590000</v>
      </c>
      <c r="P146" s="43">
        <v>-8.0393442622950825E-2</v>
      </c>
    </row>
    <row r="147" spans="1:16" ht="12.75" customHeight="1">
      <c r="A147" s="31">
        <v>137</v>
      </c>
      <c r="B147" s="32" t="s">
        <v>46</v>
      </c>
      <c r="C147" s="33" t="s">
        <v>188</v>
      </c>
      <c r="D147" s="34">
        <v>45106</v>
      </c>
      <c r="E147" s="40">
        <v>4392.25</v>
      </c>
      <c r="F147" s="40">
        <v>4414.1333333333341</v>
      </c>
      <c r="G147" s="41">
        <v>4345.1666666666679</v>
      </c>
      <c r="H147" s="41">
        <v>4298.0833333333339</v>
      </c>
      <c r="I147" s="41">
        <v>4229.1166666666677</v>
      </c>
      <c r="J147" s="41">
        <v>4461.2166666666681</v>
      </c>
      <c r="K147" s="41">
        <v>4530.1833333333334</v>
      </c>
      <c r="L147" s="41">
        <v>4577.2666666666682</v>
      </c>
      <c r="M147" s="31">
        <v>4483.1000000000004</v>
      </c>
      <c r="N147" s="31">
        <v>4367.05</v>
      </c>
      <c r="O147" s="42">
        <v>1349400</v>
      </c>
      <c r="P147" s="43">
        <v>-6.1074677753231166E-2</v>
      </c>
    </row>
    <row r="148" spans="1:16" ht="12.75" customHeight="1">
      <c r="A148" s="31">
        <v>138</v>
      </c>
      <c r="B148" s="32" t="s">
        <v>40</v>
      </c>
      <c r="C148" s="33" t="s">
        <v>189</v>
      </c>
      <c r="D148" s="34">
        <v>45106</v>
      </c>
      <c r="E148" s="40">
        <v>4428.95</v>
      </c>
      <c r="F148" s="40">
        <v>4452.9000000000005</v>
      </c>
      <c r="G148" s="41">
        <v>4391.8000000000011</v>
      </c>
      <c r="H148" s="41">
        <v>4354.6500000000005</v>
      </c>
      <c r="I148" s="41">
        <v>4293.5500000000011</v>
      </c>
      <c r="J148" s="41">
        <v>4490.0500000000011</v>
      </c>
      <c r="K148" s="41">
        <v>4551.1500000000015</v>
      </c>
      <c r="L148" s="41">
        <v>4588.3000000000011</v>
      </c>
      <c r="M148" s="31">
        <v>4514</v>
      </c>
      <c r="N148" s="31">
        <v>4415.75</v>
      </c>
      <c r="O148" s="42">
        <v>738900</v>
      </c>
      <c r="P148" s="43">
        <v>-5.7585613162425865E-2</v>
      </c>
    </row>
    <row r="149" spans="1:16" ht="12.75" customHeight="1">
      <c r="A149" s="31">
        <v>139</v>
      </c>
      <c r="B149" s="32" t="s">
        <v>60</v>
      </c>
      <c r="C149" s="33" t="s">
        <v>190</v>
      </c>
      <c r="D149" s="34">
        <v>45106</v>
      </c>
      <c r="E149" s="40">
        <v>22609.1</v>
      </c>
      <c r="F149" s="40">
        <v>22663.366666666669</v>
      </c>
      <c r="G149" s="41">
        <v>22476.733333333337</v>
      </c>
      <c r="H149" s="41">
        <v>22344.366666666669</v>
      </c>
      <c r="I149" s="41">
        <v>22157.733333333337</v>
      </c>
      <c r="J149" s="41">
        <v>22795.733333333337</v>
      </c>
      <c r="K149" s="41">
        <v>22982.366666666669</v>
      </c>
      <c r="L149" s="41">
        <v>23114.733333333337</v>
      </c>
      <c r="M149" s="31">
        <v>22850</v>
      </c>
      <c r="N149" s="31">
        <v>22531</v>
      </c>
      <c r="O149" s="42">
        <v>372240</v>
      </c>
      <c r="P149" s="43">
        <v>-2.6467203682393557E-2</v>
      </c>
    </row>
    <row r="150" spans="1:16" ht="12.75" customHeight="1">
      <c r="A150" s="31">
        <v>140</v>
      </c>
      <c r="B150" s="32" t="s">
        <v>134</v>
      </c>
      <c r="C150" s="33" t="s">
        <v>191</v>
      </c>
      <c r="D150" s="34">
        <v>45106</v>
      </c>
      <c r="E150" s="40">
        <v>104.7</v>
      </c>
      <c r="F150" s="40">
        <v>105.01666666666667</v>
      </c>
      <c r="G150" s="41">
        <v>104.13333333333333</v>
      </c>
      <c r="H150" s="41">
        <v>103.56666666666666</v>
      </c>
      <c r="I150" s="41">
        <v>102.68333333333332</v>
      </c>
      <c r="J150" s="41">
        <v>105.58333333333333</v>
      </c>
      <c r="K150" s="41">
        <v>106.46666666666668</v>
      </c>
      <c r="L150" s="41">
        <v>107.03333333333333</v>
      </c>
      <c r="M150" s="31">
        <v>105.9</v>
      </c>
      <c r="N150" s="31">
        <v>104.45</v>
      </c>
      <c r="O150" s="42">
        <v>74182500</v>
      </c>
      <c r="P150" s="43">
        <v>2.7982237362369974E-3</v>
      </c>
    </row>
    <row r="151" spans="1:16" ht="12.75" customHeight="1">
      <c r="A151" s="31">
        <v>141</v>
      </c>
      <c r="B151" s="32" t="s">
        <v>192</v>
      </c>
      <c r="C151" s="33" t="s">
        <v>193</v>
      </c>
      <c r="D151" s="34">
        <v>45106</v>
      </c>
      <c r="E151" s="40">
        <v>185.45</v>
      </c>
      <c r="F151" s="40">
        <v>185.73333333333335</v>
      </c>
      <c r="G151" s="41">
        <v>184.81666666666669</v>
      </c>
      <c r="H151" s="41">
        <v>184.18333333333334</v>
      </c>
      <c r="I151" s="41">
        <v>183.26666666666668</v>
      </c>
      <c r="J151" s="41">
        <v>186.3666666666667</v>
      </c>
      <c r="K151" s="41">
        <v>187.28333333333333</v>
      </c>
      <c r="L151" s="41">
        <v>187.91666666666671</v>
      </c>
      <c r="M151" s="31">
        <v>186.65</v>
      </c>
      <c r="N151" s="31">
        <v>185.1</v>
      </c>
      <c r="O151" s="42">
        <v>72832500</v>
      </c>
      <c r="P151" s="43">
        <v>-5.2650987462099482E-3</v>
      </c>
    </row>
    <row r="152" spans="1:16" ht="12.75" customHeight="1">
      <c r="A152" s="31">
        <v>142</v>
      </c>
      <c r="B152" s="32" t="s">
        <v>109</v>
      </c>
      <c r="C152" s="33" t="s">
        <v>194</v>
      </c>
      <c r="D152" s="34">
        <v>45106</v>
      </c>
      <c r="E152" s="40">
        <v>982.65</v>
      </c>
      <c r="F152" s="40">
        <v>983.53333333333342</v>
      </c>
      <c r="G152" s="41">
        <v>975.06666666666683</v>
      </c>
      <c r="H152" s="41">
        <v>967.48333333333346</v>
      </c>
      <c r="I152" s="41">
        <v>959.01666666666688</v>
      </c>
      <c r="J152" s="41">
        <v>991.11666666666679</v>
      </c>
      <c r="K152" s="41">
        <v>999.58333333333326</v>
      </c>
      <c r="L152" s="41">
        <v>1007.1666666666667</v>
      </c>
      <c r="M152" s="31">
        <v>992</v>
      </c>
      <c r="N152" s="31">
        <v>975.95</v>
      </c>
      <c r="O152" s="42">
        <v>4156600</v>
      </c>
      <c r="P152" s="43">
        <v>-2.0455295282085121E-2</v>
      </c>
    </row>
    <row r="153" spans="1:16" ht="12.75" customHeight="1">
      <c r="A153" s="31">
        <v>143</v>
      </c>
      <c r="B153" s="32" t="s">
        <v>88</v>
      </c>
      <c r="C153" s="33" t="s">
        <v>195</v>
      </c>
      <c r="D153" s="34">
        <v>45106</v>
      </c>
      <c r="E153" s="40">
        <v>3809.7</v>
      </c>
      <c r="F153" s="40">
        <v>3823.2833333333328</v>
      </c>
      <c r="G153" s="41">
        <v>3789.2166666666658</v>
      </c>
      <c r="H153" s="41">
        <v>3768.7333333333331</v>
      </c>
      <c r="I153" s="41">
        <v>3734.6666666666661</v>
      </c>
      <c r="J153" s="41">
        <v>3843.7666666666655</v>
      </c>
      <c r="K153" s="41">
        <v>3877.833333333333</v>
      </c>
      <c r="L153" s="41">
        <v>3898.3166666666652</v>
      </c>
      <c r="M153" s="31">
        <v>3857.35</v>
      </c>
      <c r="N153" s="31">
        <v>3802.8</v>
      </c>
      <c r="O153" s="42">
        <v>281800</v>
      </c>
      <c r="P153" s="43">
        <v>-6.9966996699669964E-2</v>
      </c>
    </row>
    <row r="154" spans="1:16" ht="12.75" customHeight="1">
      <c r="A154" s="31">
        <v>144</v>
      </c>
      <c r="B154" s="32" t="s">
        <v>85</v>
      </c>
      <c r="C154" s="33" t="s">
        <v>196</v>
      </c>
      <c r="D154" s="34">
        <v>45106</v>
      </c>
      <c r="E154" s="40">
        <v>157.65</v>
      </c>
      <c r="F154" s="40">
        <v>157.75</v>
      </c>
      <c r="G154" s="41">
        <v>157.1</v>
      </c>
      <c r="H154" s="41">
        <v>156.54999999999998</v>
      </c>
      <c r="I154" s="41">
        <v>155.89999999999998</v>
      </c>
      <c r="J154" s="41">
        <v>158.30000000000001</v>
      </c>
      <c r="K154" s="41">
        <v>158.94999999999999</v>
      </c>
      <c r="L154" s="41">
        <v>159.50000000000003</v>
      </c>
      <c r="M154" s="31">
        <v>158.4</v>
      </c>
      <c r="N154" s="31">
        <v>157.19999999999999</v>
      </c>
      <c r="O154" s="42">
        <v>48190450</v>
      </c>
      <c r="P154" s="43">
        <v>1.7394131512639195E-2</v>
      </c>
    </row>
    <row r="155" spans="1:16" ht="12.75" customHeight="1">
      <c r="A155" s="31">
        <v>145</v>
      </c>
      <c r="B155" s="32" t="s">
        <v>48</v>
      </c>
      <c r="C155" s="33" t="s">
        <v>197</v>
      </c>
      <c r="D155" s="34">
        <v>45106</v>
      </c>
      <c r="E155" s="40">
        <v>37913.949999999997</v>
      </c>
      <c r="F155" s="40">
        <v>37943.116666666669</v>
      </c>
      <c r="G155" s="41">
        <v>37736.233333333337</v>
      </c>
      <c r="H155" s="41">
        <v>37558.51666666667</v>
      </c>
      <c r="I155" s="41">
        <v>37351.633333333339</v>
      </c>
      <c r="J155" s="41">
        <v>38120.833333333336</v>
      </c>
      <c r="K155" s="41">
        <v>38327.716666666667</v>
      </c>
      <c r="L155" s="41">
        <v>38505.433333333334</v>
      </c>
      <c r="M155" s="31">
        <v>38150</v>
      </c>
      <c r="N155" s="31">
        <v>37765.4</v>
      </c>
      <c r="O155" s="42">
        <v>167145</v>
      </c>
      <c r="P155" s="43">
        <v>-3.1127728023650117E-2</v>
      </c>
    </row>
    <row r="156" spans="1:16" ht="12.75" customHeight="1">
      <c r="A156" s="31">
        <v>146</v>
      </c>
      <c r="B156" s="32" t="s">
        <v>44</v>
      </c>
      <c r="C156" s="33" t="s">
        <v>198</v>
      </c>
      <c r="D156" s="34">
        <v>45106</v>
      </c>
      <c r="E156" s="40">
        <v>909.4</v>
      </c>
      <c r="F156" s="40">
        <v>903.30000000000007</v>
      </c>
      <c r="G156" s="41">
        <v>886.60000000000014</v>
      </c>
      <c r="H156" s="41">
        <v>863.80000000000007</v>
      </c>
      <c r="I156" s="41">
        <v>847.10000000000014</v>
      </c>
      <c r="J156" s="41">
        <v>926.10000000000014</v>
      </c>
      <c r="K156" s="41">
        <v>942.80000000000018</v>
      </c>
      <c r="L156" s="41">
        <v>965.60000000000014</v>
      </c>
      <c r="M156" s="31">
        <v>920</v>
      </c>
      <c r="N156" s="31">
        <v>880.5</v>
      </c>
      <c r="O156" s="42">
        <v>12426050</v>
      </c>
      <c r="P156" s="43">
        <v>6.4562281269142291E-2</v>
      </c>
    </row>
    <row r="157" spans="1:16" ht="12.75" customHeight="1">
      <c r="A157" s="31">
        <v>147</v>
      </c>
      <c r="B157" s="32" t="s">
        <v>88</v>
      </c>
      <c r="C157" s="33" t="s">
        <v>199</v>
      </c>
      <c r="D157" s="34">
        <v>45106</v>
      </c>
      <c r="E157" s="40">
        <v>4896.05</v>
      </c>
      <c r="F157" s="40">
        <v>4903.0666666666666</v>
      </c>
      <c r="G157" s="41">
        <v>4864.9833333333336</v>
      </c>
      <c r="H157" s="41">
        <v>4833.916666666667</v>
      </c>
      <c r="I157" s="41">
        <v>4795.8333333333339</v>
      </c>
      <c r="J157" s="41">
        <v>4934.1333333333332</v>
      </c>
      <c r="K157" s="41">
        <v>4972.2166666666672</v>
      </c>
      <c r="L157" s="41">
        <v>5003.2833333333328</v>
      </c>
      <c r="M157" s="31">
        <v>4941.1499999999996</v>
      </c>
      <c r="N157" s="31">
        <v>4872</v>
      </c>
      <c r="O157" s="42">
        <v>1385825</v>
      </c>
      <c r="P157" s="43">
        <v>-2.5953259532595325E-2</v>
      </c>
    </row>
    <row r="158" spans="1:16" ht="12.75" customHeight="1">
      <c r="A158" s="31">
        <v>148</v>
      </c>
      <c r="B158" s="32" t="s">
        <v>85</v>
      </c>
      <c r="C158" s="33" t="s">
        <v>200</v>
      </c>
      <c r="D158" s="34">
        <v>45106</v>
      </c>
      <c r="E158" s="40">
        <v>219.85</v>
      </c>
      <c r="F158" s="40">
        <v>220.23333333333335</v>
      </c>
      <c r="G158" s="41">
        <v>218.91666666666669</v>
      </c>
      <c r="H158" s="41">
        <v>217.98333333333335</v>
      </c>
      <c r="I158" s="41">
        <v>216.66666666666669</v>
      </c>
      <c r="J158" s="41">
        <v>221.16666666666669</v>
      </c>
      <c r="K158" s="41">
        <v>222.48333333333335</v>
      </c>
      <c r="L158" s="41">
        <v>223.41666666666669</v>
      </c>
      <c r="M158" s="31">
        <v>221.55</v>
      </c>
      <c r="N158" s="31">
        <v>219.3</v>
      </c>
      <c r="O158" s="42">
        <v>16404000</v>
      </c>
      <c r="P158" s="43">
        <v>-7.1961982348947726E-2</v>
      </c>
    </row>
    <row r="159" spans="1:16" ht="12.75" customHeight="1">
      <c r="A159" s="31">
        <v>149</v>
      </c>
      <c r="B159" s="32" t="s">
        <v>69</v>
      </c>
      <c r="C159" s="33" t="s">
        <v>201</v>
      </c>
      <c r="D159" s="34">
        <v>45106</v>
      </c>
      <c r="E159" s="40">
        <v>207.3</v>
      </c>
      <c r="F159" s="40">
        <v>205.70000000000002</v>
      </c>
      <c r="G159" s="41">
        <v>202.70000000000005</v>
      </c>
      <c r="H159" s="41">
        <v>198.10000000000002</v>
      </c>
      <c r="I159" s="41">
        <v>195.10000000000005</v>
      </c>
      <c r="J159" s="41">
        <v>210.30000000000004</v>
      </c>
      <c r="K159" s="41">
        <v>213.29999999999998</v>
      </c>
      <c r="L159" s="41">
        <v>217.90000000000003</v>
      </c>
      <c r="M159" s="31">
        <v>208.7</v>
      </c>
      <c r="N159" s="31">
        <v>201.1</v>
      </c>
      <c r="O159" s="42">
        <v>74331800</v>
      </c>
      <c r="P159" s="43">
        <v>0.11453007344055034</v>
      </c>
    </row>
    <row r="160" spans="1:16" ht="12.75" customHeight="1">
      <c r="A160" s="31">
        <v>150</v>
      </c>
      <c r="B160" s="32" t="s">
        <v>60</v>
      </c>
      <c r="C160" s="33" t="s">
        <v>202</v>
      </c>
      <c r="D160" s="34">
        <v>45106</v>
      </c>
      <c r="E160" s="40">
        <v>2626.3</v>
      </c>
      <c r="F160" s="40">
        <v>2634.3666666666668</v>
      </c>
      <c r="G160" s="41">
        <v>2612.7333333333336</v>
      </c>
      <c r="H160" s="41">
        <v>2599.166666666667</v>
      </c>
      <c r="I160" s="41">
        <v>2577.5333333333338</v>
      </c>
      <c r="J160" s="41">
        <v>2647.9333333333334</v>
      </c>
      <c r="K160" s="41">
        <v>2669.5666666666666</v>
      </c>
      <c r="L160" s="41">
        <v>2683.1333333333332</v>
      </c>
      <c r="M160" s="31">
        <v>2656</v>
      </c>
      <c r="N160" s="31">
        <v>2620.8000000000002</v>
      </c>
      <c r="O160" s="42">
        <v>2246500</v>
      </c>
      <c r="P160" s="43">
        <v>-1.2961335676625659E-2</v>
      </c>
    </row>
    <row r="161" spans="1:16" ht="12.75" customHeight="1">
      <c r="A161" s="31">
        <v>151</v>
      </c>
      <c r="B161" s="32" t="s">
        <v>40</v>
      </c>
      <c r="C161" s="33" t="s">
        <v>203</v>
      </c>
      <c r="D161" s="34">
        <v>45106</v>
      </c>
      <c r="E161" s="40">
        <v>3840.1</v>
      </c>
      <c r="F161" s="40">
        <v>3832.3666666666663</v>
      </c>
      <c r="G161" s="41">
        <v>3804.0333333333328</v>
      </c>
      <c r="H161" s="41">
        <v>3767.9666666666667</v>
      </c>
      <c r="I161" s="41">
        <v>3739.6333333333332</v>
      </c>
      <c r="J161" s="41">
        <v>3868.4333333333325</v>
      </c>
      <c r="K161" s="41">
        <v>3896.7666666666655</v>
      </c>
      <c r="L161" s="41">
        <v>3932.8333333333321</v>
      </c>
      <c r="M161" s="31">
        <v>3860.7</v>
      </c>
      <c r="N161" s="31">
        <v>3796.3</v>
      </c>
      <c r="O161" s="42">
        <v>1711500</v>
      </c>
      <c r="P161" s="43">
        <v>-5.4419889502762428E-2</v>
      </c>
    </row>
    <row r="162" spans="1:16" ht="12.75" customHeight="1">
      <c r="A162" s="31">
        <v>152</v>
      </c>
      <c r="B162" s="32" t="s">
        <v>64</v>
      </c>
      <c r="C162" s="33" t="s">
        <v>204</v>
      </c>
      <c r="D162" s="34">
        <v>45106</v>
      </c>
      <c r="E162" s="40">
        <v>50.9</v>
      </c>
      <c r="F162" s="40">
        <v>50.733333333333327</v>
      </c>
      <c r="G162" s="41">
        <v>50.516666666666652</v>
      </c>
      <c r="H162" s="41">
        <v>50.133333333333326</v>
      </c>
      <c r="I162" s="41">
        <v>49.91666666666665</v>
      </c>
      <c r="J162" s="41">
        <v>51.116666666666653</v>
      </c>
      <c r="K162" s="41">
        <v>51.333333333333336</v>
      </c>
      <c r="L162" s="41">
        <v>51.716666666666654</v>
      </c>
      <c r="M162" s="31">
        <v>50.95</v>
      </c>
      <c r="N162" s="31">
        <v>50.35</v>
      </c>
      <c r="O162" s="42">
        <v>268496000</v>
      </c>
      <c r="P162" s="43">
        <v>-4.8264519056261342E-2</v>
      </c>
    </row>
    <row r="163" spans="1:16" ht="12.75" customHeight="1">
      <c r="A163" s="31">
        <v>153</v>
      </c>
      <c r="B163" s="32" t="s">
        <v>46</v>
      </c>
      <c r="C163" s="33" t="s">
        <v>205</v>
      </c>
      <c r="D163" s="34">
        <v>45106</v>
      </c>
      <c r="E163" s="40">
        <v>3477.7</v>
      </c>
      <c r="F163" s="40">
        <v>3497.3333333333335</v>
      </c>
      <c r="G163" s="41">
        <v>3442.8166666666671</v>
      </c>
      <c r="H163" s="41">
        <v>3407.9333333333334</v>
      </c>
      <c r="I163" s="41">
        <v>3353.416666666667</v>
      </c>
      <c r="J163" s="41">
        <v>3532.2166666666672</v>
      </c>
      <c r="K163" s="41">
        <v>3586.7333333333336</v>
      </c>
      <c r="L163" s="41">
        <v>3621.6166666666672</v>
      </c>
      <c r="M163" s="31">
        <v>3551.85</v>
      </c>
      <c r="N163" s="31">
        <v>3462.45</v>
      </c>
      <c r="O163" s="42">
        <v>1793100</v>
      </c>
      <c r="P163" s="43">
        <v>-8.1874039938556062E-2</v>
      </c>
    </row>
    <row r="164" spans="1:16" ht="12.75" customHeight="1">
      <c r="A164" s="31">
        <v>154</v>
      </c>
      <c r="B164" s="32" t="s">
        <v>192</v>
      </c>
      <c r="C164" s="33" t="s">
        <v>206</v>
      </c>
      <c r="D164" s="34">
        <v>45106</v>
      </c>
      <c r="E164" s="40">
        <v>249.95</v>
      </c>
      <c r="F164" s="40">
        <v>249.44999999999996</v>
      </c>
      <c r="G164" s="41">
        <v>248.54999999999993</v>
      </c>
      <c r="H164" s="41">
        <v>247.14999999999998</v>
      </c>
      <c r="I164" s="41">
        <v>246.24999999999994</v>
      </c>
      <c r="J164" s="41">
        <v>250.84999999999991</v>
      </c>
      <c r="K164" s="41">
        <v>251.74999999999994</v>
      </c>
      <c r="L164" s="41">
        <v>253.14999999999989</v>
      </c>
      <c r="M164" s="31">
        <v>250.35</v>
      </c>
      <c r="N164" s="31">
        <v>248.05</v>
      </c>
      <c r="O164" s="42">
        <v>29006100</v>
      </c>
      <c r="P164" s="43">
        <v>1.3968853232656914E-2</v>
      </c>
    </row>
    <row r="165" spans="1:16" ht="12.75" customHeight="1">
      <c r="A165" s="31">
        <v>155</v>
      </c>
      <c r="B165" s="32" t="s">
        <v>207</v>
      </c>
      <c r="C165" s="33" t="s">
        <v>208</v>
      </c>
      <c r="D165" s="34">
        <v>45106</v>
      </c>
      <c r="E165" s="40">
        <v>1378.7</v>
      </c>
      <c r="F165" s="40">
        <v>1381.0999999999997</v>
      </c>
      <c r="G165" s="41">
        <v>1371.6999999999994</v>
      </c>
      <c r="H165" s="41">
        <v>1364.6999999999996</v>
      </c>
      <c r="I165" s="41">
        <v>1355.2999999999993</v>
      </c>
      <c r="J165" s="41">
        <v>1388.0999999999995</v>
      </c>
      <c r="K165" s="41">
        <v>1397.4999999999995</v>
      </c>
      <c r="L165" s="41">
        <v>1404.4999999999995</v>
      </c>
      <c r="M165" s="31">
        <v>1390.5</v>
      </c>
      <c r="N165" s="31">
        <v>1374.1</v>
      </c>
      <c r="O165" s="42">
        <v>3676838</v>
      </c>
      <c r="P165" s="43">
        <v>1.2191067272525767E-3</v>
      </c>
    </row>
    <row r="166" spans="1:16" ht="12.75" customHeight="1">
      <c r="A166" s="31">
        <v>156</v>
      </c>
      <c r="B166" s="32" t="s">
        <v>46</v>
      </c>
      <c r="C166" s="33" t="s">
        <v>209</v>
      </c>
      <c r="D166" s="34">
        <v>45106</v>
      </c>
      <c r="E166" s="40">
        <v>167.75</v>
      </c>
      <c r="F166" s="40">
        <v>168.88333333333333</v>
      </c>
      <c r="G166" s="41">
        <v>165.01666666666665</v>
      </c>
      <c r="H166" s="41">
        <v>162.28333333333333</v>
      </c>
      <c r="I166" s="41">
        <v>158.41666666666666</v>
      </c>
      <c r="J166" s="41">
        <v>171.61666666666665</v>
      </c>
      <c r="K166" s="41">
        <v>175.48333333333332</v>
      </c>
      <c r="L166" s="41">
        <v>178.21666666666664</v>
      </c>
      <c r="M166" s="31">
        <v>172.75</v>
      </c>
      <c r="N166" s="31">
        <v>166.15</v>
      </c>
      <c r="O166" s="42">
        <v>5439000</v>
      </c>
      <c r="P166" s="43">
        <v>-0.24158125915080528</v>
      </c>
    </row>
    <row r="167" spans="1:16" ht="12.75" customHeight="1">
      <c r="A167" s="31">
        <v>157</v>
      </c>
      <c r="B167" s="32" t="s">
        <v>50</v>
      </c>
      <c r="C167" s="33" t="s">
        <v>210</v>
      </c>
      <c r="D167" s="34">
        <v>45106</v>
      </c>
      <c r="E167" s="40">
        <v>930.95</v>
      </c>
      <c r="F167" s="40">
        <v>935.01666666666677</v>
      </c>
      <c r="G167" s="41">
        <v>924.53333333333353</v>
      </c>
      <c r="H167" s="41">
        <v>918.11666666666679</v>
      </c>
      <c r="I167" s="41">
        <v>907.63333333333355</v>
      </c>
      <c r="J167" s="41">
        <v>941.43333333333351</v>
      </c>
      <c r="K167" s="41">
        <v>951.91666666666686</v>
      </c>
      <c r="L167" s="41">
        <v>958.33333333333348</v>
      </c>
      <c r="M167" s="31">
        <v>945.5</v>
      </c>
      <c r="N167" s="31">
        <v>928.6</v>
      </c>
      <c r="O167" s="42">
        <v>2709800</v>
      </c>
      <c r="P167" s="43">
        <v>-7.2986333236405937E-2</v>
      </c>
    </row>
    <row r="168" spans="1:16" ht="12.75" customHeight="1">
      <c r="A168" s="31">
        <v>158</v>
      </c>
      <c r="B168" s="32" t="s">
        <v>64</v>
      </c>
      <c r="C168" s="33" t="s">
        <v>211</v>
      </c>
      <c r="D168" s="34">
        <v>45106</v>
      </c>
      <c r="E168" s="40">
        <v>174.15</v>
      </c>
      <c r="F168" s="40">
        <v>171.81666666666669</v>
      </c>
      <c r="G168" s="41">
        <v>169.03333333333339</v>
      </c>
      <c r="H168" s="41">
        <v>163.91666666666669</v>
      </c>
      <c r="I168" s="41">
        <v>161.13333333333338</v>
      </c>
      <c r="J168" s="41">
        <v>176.93333333333339</v>
      </c>
      <c r="K168" s="41">
        <v>179.7166666666667</v>
      </c>
      <c r="L168" s="41">
        <v>184.8333333333334</v>
      </c>
      <c r="M168" s="31">
        <v>174.6</v>
      </c>
      <c r="N168" s="31">
        <v>166.7</v>
      </c>
      <c r="O168" s="42">
        <v>53690000</v>
      </c>
      <c r="P168" s="43">
        <v>-0.11292854192482445</v>
      </c>
    </row>
    <row r="169" spans="1:16" ht="12.75" customHeight="1">
      <c r="A169" s="31">
        <v>159</v>
      </c>
      <c r="B169" s="32" t="s">
        <v>192</v>
      </c>
      <c r="C169" s="33" t="s">
        <v>212</v>
      </c>
      <c r="D169" s="34">
        <v>45106</v>
      </c>
      <c r="E169" s="40">
        <v>160.69999999999999</v>
      </c>
      <c r="F169" s="40">
        <v>159.61666666666667</v>
      </c>
      <c r="G169" s="41">
        <v>157.73333333333335</v>
      </c>
      <c r="H169" s="41">
        <v>154.76666666666668</v>
      </c>
      <c r="I169" s="41">
        <v>152.88333333333335</v>
      </c>
      <c r="J169" s="41">
        <v>162.58333333333334</v>
      </c>
      <c r="K169" s="41">
        <v>164.46666666666667</v>
      </c>
      <c r="L169" s="41">
        <v>167.43333333333334</v>
      </c>
      <c r="M169" s="31">
        <v>161.5</v>
      </c>
      <c r="N169" s="31">
        <v>156.65</v>
      </c>
      <c r="O169" s="42">
        <v>67848000</v>
      </c>
      <c r="P169" s="43">
        <v>-2.4499654934437544E-2</v>
      </c>
    </row>
    <row r="170" spans="1:16" ht="12.75" customHeight="1">
      <c r="A170" s="31">
        <v>160</v>
      </c>
      <c r="B170" s="32" t="s">
        <v>85</v>
      </c>
      <c r="C170" s="33" t="s">
        <v>213</v>
      </c>
      <c r="D170" s="34">
        <v>45106</v>
      </c>
      <c r="E170" s="40">
        <v>2498.15</v>
      </c>
      <c r="F170" s="40">
        <v>2499.15</v>
      </c>
      <c r="G170" s="41">
        <v>2488.3000000000002</v>
      </c>
      <c r="H170" s="41">
        <v>2478.4500000000003</v>
      </c>
      <c r="I170" s="41">
        <v>2467.6000000000004</v>
      </c>
      <c r="J170" s="41">
        <v>2509</v>
      </c>
      <c r="K170" s="41">
        <v>2519.8499999999995</v>
      </c>
      <c r="L170" s="41">
        <v>2529.6999999999998</v>
      </c>
      <c r="M170" s="31">
        <v>2510</v>
      </c>
      <c r="N170" s="31">
        <v>2489.3000000000002</v>
      </c>
      <c r="O170" s="42">
        <v>36844000</v>
      </c>
      <c r="P170" s="43">
        <v>2.0878070406339617E-2</v>
      </c>
    </row>
    <row r="171" spans="1:16" ht="12.75" customHeight="1">
      <c r="A171" s="31">
        <v>161</v>
      </c>
      <c r="B171" s="32" t="s">
        <v>134</v>
      </c>
      <c r="C171" s="33" t="s">
        <v>214</v>
      </c>
      <c r="D171" s="34">
        <v>45106</v>
      </c>
      <c r="E171" s="40">
        <v>84.95</v>
      </c>
      <c r="F171" s="40">
        <v>84.933333333333337</v>
      </c>
      <c r="G171" s="41">
        <v>84.26666666666668</v>
      </c>
      <c r="H171" s="41">
        <v>83.583333333333343</v>
      </c>
      <c r="I171" s="41">
        <v>82.916666666666686</v>
      </c>
      <c r="J171" s="41">
        <v>85.616666666666674</v>
      </c>
      <c r="K171" s="41">
        <v>86.283333333333331</v>
      </c>
      <c r="L171" s="41">
        <v>86.966666666666669</v>
      </c>
      <c r="M171" s="31">
        <v>85.6</v>
      </c>
      <c r="N171" s="31">
        <v>84.25</v>
      </c>
      <c r="O171" s="42">
        <v>105536000</v>
      </c>
      <c r="P171" s="43">
        <v>-2.9000441631090827E-2</v>
      </c>
    </row>
    <row r="172" spans="1:16" ht="12.75" customHeight="1">
      <c r="A172" s="31">
        <v>162</v>
      </c>
      <c r="B172" s="32" t="s">
        <v>64</v>
      </c>
      <c r="C172" s="33" t="s">
        <v>215</v>
      </c>
      <c r="D172" s="34">
        <v>45106</v>
      </c>
      <c r="E172" s="40">
        <v>861.75</v>
      </c>
      <c r="F172" s="40">
        <v>857.38333333333333</v>
      </c>
      <c r="G172" s="41">
        <v>850.81666666666661</v>
      </c>
      <c r="H172" s="41">
        <v>839.88333333333333</v>
      </c>
      <c r="I172" s="41">
        <v>833.31666666666661</v>
      </c>
      <c r="J172" s="41">
        <v>868.31666666666661</v>
      </c>
      <c r="K172" s="41">
        <v>874.88333333333344</v>
      </c>
      <c r="L172" s="41">
        <v>885.81666666666661</v>
      </c>
      <c r="M172" s="31">
        <v>863.95</v>
      </c>
      <c r="N172" s="31">
        <v>846.45</v>
      </c>
      <c r="O172" s="42">
        <v>9420800</v>
      </c>
      <c r="P172" s="43">
        <v>4.7034764826175871E-2</v>
      </c>
    </row>
    <row r="173" spans="1:16" ht="12.75" customHeight="1">
      <c r="A173" s="31">
        <v>163</v>
      </c>
      <c r="B173" s="32" t="s">
        <v>69</v>
      </c>
      <c r="C173" s="33" t="s">
        <v>216</v>
      </c>
      <c r="D173" s="34">
        <v>45106</v>
      </c>
      <c r="E173" s="40">
        <v>1286.8</v>
      </c>
      <c r="F173" s="40">
        <v>1279.3</v>
      </c>
      <c r="G173" s="41">
        <v>1268.5999999999999</v>
      </c>
      <c r="H173" s="41">
        <v>1250.3999999999999</v>
      </c>
      <c r="I173" s="41">
        <v>1239.6999999999998</v>
      </c>
      <c r="J173" s="41">
        <v>1297.5</v>
      </c>
      <c r="K173" s="41">
        <v>1308.2000000000003</v>
      </c>
      <c r="L173" s="41">
        <v>1326.4</v>
      </c>
      <c r="M173" s="31">
        <v>1290</v>
      </c>
      <c r="N173" s="31">
        <v>1261.0999999999999</v>
      </c>
      <c r="O173" s="42">
        <v>9285750</v>
      </c>
      <c r="P173" s="43">
        <v>-4.6221400508435408E-2</v>
      </c>
    </row>
    <row r="174" spans="1:16" ht="12.75" customHeight="1">
      <c r="A174" s="31">
        <v>164</v>
      </c>
      <c r="B174" s="32" t="s">
        <v>64</v>
      </c>
      <c r="C174" s="33" t="s">
        <v>217</v>
      </c>
      <c r="D174" s="34">
        <v>45106</v>
      </c>
      <c r="E174" s="40">
        <v>566.20000000000005</v>
      </c>
      <c r="F174" s="40">
        <v>563.38333333333333</v>
      </c>
      <c r="G174" s="41">
        <v>559.11666666666667</v>
      </c>
      <c r="H174" s="41">
        <v>552.0333333333333</v>
      </c>
      <c r="I174" s="41">
        <v>547.76666666666665</v>
      </c>
      <c r="J174" s="41">
        <v>570.4666666666667</v>
      </c>
      <c r="K174" s="41">
        <v>574.73333333333335</v>
      </c>
      <c r="L174" s="41">
        <v>581.81666666666672</v>
      </c>
      <c r="M174" s="31">
        <v>567.65</v>
      </c>
      <c r="N174" s="31">
        <v>556.29999999999995</v>
      </c>
      <c r="O174" s="42">
        <v>83278500</v>
      </c>
      <c r="P174" s="43">
        <v>-1.928953736906255E-2</v>
      </c>
    </row>
    <row r="175" spans="1:16" ht="12.75" customHeight="1">
      <c r="A175" s="31">
        <v>165</v>
      </c>
      <c r="B175" s="32" t="s">
        <v>50</v>
      </c>
      <c r="C175" s="33" t="s">
        <v>218</v>
      </c>
      <c r="D175" s="34">
        <v>45106</v>
      </c>
      <c r="E175" s="40">
        <v>24056.2</v>
      </c>
      <c r="F175" s="40">
        <v>24025.983333333334</v>
      </c>
      <c r="G175" s="41">
        <v>23719.666666666668</v>
      </c>
      <c r="H175" s="41">
        <v>23383.133333333335</v>
      </c>
      <c r="I175" s="41">
        <v>23076.816666666669</v>
      </c>
      <c r="J175" s="41">
        <v>24362.516666666666</v>
      </c>
      <c r="K175" s="41">
        <v>24668.833333333332</v>
      </c>
      <c r="L175" s="41">
        <v>25005.366666666665</v>
      </c>
      <c r="M175" s="31">
        <v>24332.3</v>
      </c>
      <c r="N175" s="31">
        <v>23689.45</v>
      </c>
      <c r="O175" s="42">
        <v>281725</v>
      </c>
      <c r="P175" s="43">
        <v>-5.8563074352548039E-2</v>
      </c>
    </row>
    <row r="176" spans="1:16" ht="12.75" customHeight="1">
      <c r="A176" s="31">
        <v>166</v>
      </c>
      <c r="B176" s="32" t="s">
        <v>42</v>
      </c>
      <c r="C176" s="33" t="s">
        <v>219</v>
      </c>
      <c r="D176" s="34">
        <v>45106</v>
      </c>
      <c r="E176" s="40">
        <v>3698.1</v>
      </c>
      <c r="F176" s="40">
        <v>3702.1166666666668</v>
      </c>
      <c r="G176" s="41">
        <v>3679.3833333333337</v>
      </c>
      <c r="H176" s="41">
        <v>3660.666666666667</v>
      </c>
      <c r="I176" s="41">
        <v>3637.9333333333338</v>
      </c>
      <c r="J176" s="41">
        <v>3720.8333333333335</v>
      </c>
      <c r="K176" s="41">
        <v>3743.5666666666671</v>
      </c>
      <c r="L176" s="41">
        <v>3762.2833333333333</v>
      </c>
      <c r="M176" s="31">
        <v>3724.85</v>
      </c>
      <c r="N176" s="31">
        <v>3683.4</v>
      </c>
      <c r="O176" s="42">
        <v>1672000</v>
      </c>
      <c r="P176" s="43">
        <v>-4.7619047619047616E-2</v>
      </c>
    </row>
    <row r="177" spans="1:16" ht="12.75" customHeight="1">
      <c r="A177" s="31">
        <v>167</v>
      </c>
      <c r="B177" s="32" t="s">
        <v>48</v>
      </c>
      <c r="C177" s="33" t="s">
        <v>220</v>
      </c>
      <c r="D177" s="34">
        <v>45106</v>
      </c>
      <c r="E177" s="40">
        <v>2309.65</v>
      </c>
      <c r="F177" s="40">
        <v>2321.7000000000003</v>
      </c>
      <c r="G177" s="41">
        <v>2293.5500000000006</v>
      </c>
      <c r="H177" s="41">
        <v>2277.4500000000003</v>
      </c>
      <c r="I177" s="41">
        <v>2249.3000000000006</v>
      </c>
      <c r="J177" s="41">
        <v>2337.8000000000006</v>
      </c>
      <c r="K177" s="41">
        <v>2365.9500000000003</v>
      </c>
      <c r="L177" s="41">
        <v>2382.0500000000006</v>
      </c>
      <c r="M177" s="31">
        <v>2349.85</v>
      </c>
      <c r="N177" s="31">
        <v>2305.6</v>
      </c>
      <c r="O177" s="42">
        <v>3795000</v>
      </c>
      <c r="P177" s="43">
        <v>3.6779018543182052E-2</v>
      </c>
    </row>
    <row r="178" spans="1:16" ht="12.75" customHeight="1">
      <c r="A178" s="31">
        <v>168</v>
      </c>
      <c r="B178" s="32" t="s">
        <v>69</v>
      </c>
      <c r="C178" s="33" t="s">
        <v>221</v>
      </c>
      <c r="D178" s="34">
        <v>45106</v>
      </c>
      <c r="E178" s="40">
        <v>1689.15</v>
      </c>
      <c r="F178" s="40">
        <v>1692.6666666666667</v>
      </c>
      <c r="G178" s="41">
        <v>1655.1333333333334</v>
      </c>
      <c r="H178" s="41">
        <v>1621.1166666666668</v>
      </c>
      <c r="I178" s="41">
        <v>1583.5833333333335</v>
      </c>
      <c r="J178" s="41">
        <v>1726.6833333333334</v>
      </c>
      <c r="K178" s="41">
        <v>1764.2166666666667</v>
      </c>
      <c r="L178" s="41">
        <v>1798.2333333333333</v>
      </c>
      <c r="M178" s="31">
        <v>1730.2</v>
      </c>
      <c r="N178" s="31">
        <v>1658.65</v>
      </c>
      <c r="O178" s="42">
        <v>8001000</v>
      </c>
      <c r="P178" s="43">
        <v>6.7537145429986489E-4</v>
      </c>
    </row>
    <row r="179" spans="1:16" ht="12.75" customHeight="1">
      <c r="A179" s="31">
        <v>169</v>
      </c>
      <c r="B179" s="32" t="s">
        <v>44</v>
      </c>
      <c r="C179" s="33" t="s">
        <v>222</v>
      </c>
      <c r="D179" s="34">
        <v>45106</v>
      </c>
      <c r="E179" s="40">
        <v>1000.7</v>
      </c>
      <c r="F179" s="40">
        <v>996.91666666666663</v>
      </c>
      <c r="G179" s="41">
        <v>990.7833333333333</v>
      </c>
      <c r="H179" s="41">
        <v>980.86666666666667</v>
      </c>
      <c r="I179" s="41">
        <v>974.73333333333335</v>
      </c>
      <c r="J179" s="41">
        <v>1006.8333333333333</v>
      </c>
      <c r="K179" s="41">
        <v>1012.9666666666667</v>
      </c>
      <c r="L179" s="41">
        <v>1022.8833333333332</v>
      </c>
      <c r="M179" s="31">
        <v>1003.05</v>
      </c>
      <c r="N179" s="31">
        <v>987</v>
      </c>
      <c r="O179" s="42">
        <v>27132000</v>
      </c>
      <c r="P179" s="43">
        <v>-6.4174996378386209E-2</v>
      </c>
    </row>
    <row r="180" spans="1:16" ht="12.75" customHeight="1">
      <c r="A180" s="31">
        <v>170</v>
      </c>
      <c r="B180" s="32" t="s">
        <v>207</v>
      </c>
      <c r="C180" s="33" t="s">
        <v>223</v>
      </c>
      <c r="D180" s="34">
        <v>45106</v>
      </c>
      <c r="E180" s="40">
        <v>437.45</v>
      </c>
      <c r="F180" s="40">
        <v>436.3</v>
      </c>
      <c r="G180" s="41">
        <v>432</v>
      </c>
      <c r="H180" s="41">
        <v>426.55</v>
      </c>
      <c r="I180" s="41">
        <v>422.25</v>
      </c>
      <c r="J180" s="41">
        <v>441.75</v>
      </c>
      <c r="K180" s="41">
        <v>446.05000000000007</v>
      </c>
      <c r="L180" s="41">
        <v>451.5</v>
      </c>
      <c r="M180" s="31">
        <v>440.6</v>
      </c>
      <c r="N180" s="31">
        <v>430.85</v>
      </c>
      <c r="O180" s="42">
        <v>8458500</v>
      </c>
      <c r="P180" s="43">
        <v>-4.8912126834204754E-2</v>
      </c>
    </row>
    <row r="181" spans="1:16" ht="12.75" customHeight="1">
      <c r="A181" s="31">
        <v>171</v>
      </c>
      <c r="B181" s="32" t="s">
        <v>44</v>
      </c>
      <c r="C181" s="33" t="s">
        <v>224</v>
      </c>
      <c r="D181" s="34">
        <v>45106</v>
      </c>
      <c r="E181" s="40">
        <v>730.1</v>
      </c>
      <c r="F181" s="40">
        <v>730.45000000000016</v>
      </c>
      <c r="G181" s="41">
        <v>724.95000000000027</v>
      </c>
      <c r="H181" s="41">
        <v>719.80000000000007</v>
      </c>
      <c r="I181" s="41">
        <v>714.30000000000018</v>
      </c>
      <c r="J181" s="41">
        <v>735.60000000000036</v>
      </c>
      <c r="K181" s="41">
        <v>741.10000000000014</v>
      </c>
      <c r="L181" s="41">
        <v>746.25000000000045</v>
      </c>
      <c r="M181" s="31">
        <v>735.95</v>
      </c>
      <c r="N181" s="31">
        <v>725.3</v>
      </c>
      <c r="O181" s="42">
        <v>3111000</v>
      </c>
      <c r="P181" s="43">
        <v>-3.8033395176252316E-2</v>
      </c>
    </row>
    <row r="182" spans="1:16" ht="12.75" customHeight="1">
      <c r="A182" s="31">
        <v>172</v>
      </c>
      <c r="B182" s="32" t="s">
        <v>40</v>
      </c>
      <c r="C182" s="33" t="s">
        <v>225</v>
      </c>
      <c r="D182" s="34">
        <v>45106</v>
      </c>
      <c r="E182" s="40">
        <v>1009.9</v>
      </c>
      <c r="F182" s="40">
        <v>1008.4333333333334</v>
      </c>
      <c r="G182" s="41">
        <v>993.36666666666679</v>
      </c>
      <c r="H182" s="41">
        <v>976.83333333333337</v>
      </c>
      <c r="I182" s="41">
        <v>961.76666666666677</v>
      </c>
      <c r="J182" s="41">
        <v>1024.9666666666667</v>
      </c>
      <c r="K182" s="41">
        <v>1040.0333333333333</v>
      </c>
      <c r="L182" s="41">
        <v>1056.5666666666668</v>
      </c>
      <c r="M182" s="31">
        <v>1023.5</v>
      </c>
      <c r="N182" s="31">
        <v>991.9</v>
      </c>
      <c r="O182" s="42">
        <v>8174500</v>
      </c>
      <c r="P182" s="43">
        <v>-8.5626614595335406E-3</v>
      </c>
    </row>
    <row r="183" spans="1:16" ht="12.75" customHeight="1">
      <c r="A183" s="31">
        <v>173</v>
      </c>
      <c r="B183" s="32" t="s">
        <v>80</v>
      </c>
      <c r="C183" s="33" t="s">
        <v>226</v>
      </c>
      <c r="D183" s="34">
        <v>45106</v>
      </c>
      <c r="E183" s="40">
        <v>1566.25</v>
      </c>
      <c r="F183" s="40">
        <v>1565.6166666666668</v>
      </c>
      <c r="G183" s="41">
        <v>1551.2333333333336</v>
      </c>
      <c r="H183" s="41">
        <v>1536.2166666666667</v>
      </c>
      <c r="I183" s="41">
        <v>1521.8333333333335</v>
      </c>
      <c r="J183" s="41">
        <v>1580.6333333333337</v>
      </c>
      <c r="K183" s="41">
        <v>1595.0166666666669</v>
      </c>
      <c r="L183" s="41">
        <v>1610.0333333333338</v>
      </c>
      <c r="M183" s="31">
        <v>1580</v>
      </c>
      <c r="N183" s="31">
        <v>1550.6</v>
      </c>
      <c r="O183" s="42">
        <v>3885000</v>
      </c>
      <c r="P183" s="43">
        <v>-4.2395859009120039E-2</v>
      </c>
    </row>
    <row r="184" spans="1:16" ht="12.75" customHeight="1">
      <c r="A184" s="31">
        <v>174</v>
      </c>
      <c r="B184" s="32" t="s">
        <v>60</v>
      </c>
      <c r="C184" s="33" t="s">
        <v>227</v>
      </c>
      <c r="D184" s="34">
        <v>45106</v>
      </c>
      <c r="E184" s="40">
        <v>853.55</v>
      </c>
      <c r="F184" s="40">
        <v>857.66666666666663</v>
      </c>
      <c r="G184" s="41">
        <v>847.88333333333321</v>
      </c>
      <c r="H184" s="41">
        <v>842.21666666666658</v>
      </c>
      <c r="I184" s="41">
        <v>832.43333333333317</v>
      </c>
      <c r="J184" s="41">
        <v>863.33333333333326</v>
      </c>
      <c r="K184" s="41">
        <v>873.11666666666679</v>
      </c>
      <c r="L184" s="41">
        <v>878.7833333333333</v>
      </c>
      <c r="M184" s="31">
        <v>867.45</v>
      </c>
      <c r="N184" s="31">
        <v>852</v>
      </c>
      <c r="O184" s="42">
        <v>10363500</v>
      </c>
      <c r="P184" s="43">
        <v>-3.300302317769567E-2</v>
      </c>
    </row>
    <row r="185" spans="1:16" ht="12.75" customHeight="1">
      <c r="A185" s="31">
        <v>175</v>
      </c>
      <c r="B185" s="32" t="s">
        <v>57</v>
      </c>
      <c r="C185" s="33" t="s">
        <v>228</v>
      </c>
      <c r="D185" s="34">
        <v>45106</v>
      </c>
      <c r="E185" s="40">
        <v>571.79999999999995</v>
      </c>
      <c r="F185" s="40">
        <v>571.78333333333342</v>
      </c>
      <c r="G185" s="41">
        <v>567.71666666666681</v>
      </c>
      <c r="H185" s="41">
        <v>563.63333333333344</v>
      </c>
      <c r="I185" s="41">
        <v>559.56666666666683</v>
      </c>
      <c r="J185" s="41">
        <v>575.86666666666679</v>
      </c>
      <c r="K185" s="41">
        <v>579.93333333333339</v>
      </c>
      <c r="L185" s="41">
        <v>584.01666666666677</v>
      </c>
      <c r="M185" s="31">
        <v>575.85</v>
      </c>
      <c r="N185" s="31">
        <v>567.70000000000005</v>
      </c>
      <c r="O185" s="42">
        <v>50936625</v>
      </c>
      <c r="P185" s="43">
        <v>3.9159253444967727E-2</v>
      </c>
    </row>
    <row r="186" spans="1:16" ht="12.75" customHeight="1">
      <c r="A186" s="31">
        <v>176</v>
      </c>
      <c r="B186" s="32" t="s">
        <v>192</v>
      </c>
      <c r="C186" s="33" t="s">
        <v>229</v>
      </c>
      <c r="D186" s="34">
        <v>45106</v>
      </c>
      <c r="E186" s="40">
        <v>219.2</v>
      </c>
      <c r="F186" s="40">
        <v>218.81666666666669</v>
      </c>
      <c r="G186" s="41">
        <v>217.13333333333338</v>
      </c>
      <c r="H186" s="41">
        <v>215.06666666666669</v>
      </c>
      <c r="I186" s="41">
        <v>213.38333333333338</v>
      </c>
      <c r="J186" s="41">
        <v>220.88333333333338</v>
      </c>
      <c r="K186" s="41">
        <v>222.56666666666672</v>
      </c>
      <c r="L186" s="41">
        <v>224.63333333333338</v>
      </c>
      <c r="M186" s="31">
        <v>220.5</v>
      </c>
      <c r="N186" s="31">
        <v>216.75</v>
      </c>
      <c r="O186" s="42">
        <v>87284250</v>
      </c>
      <c r="P186" s="43">
        <v>5.0292080931564089E-4</v>
      </c>
    </row>
    <row r="187" spans="1:16" ht="12.75" customHeight="1">
      <c r="A187" s="31">
        <v>177</v>
      </c>
      <c r="B187" s="32" t="s">
        <v>134</v>
      </c>
      <c r="C187" s="33" t="s">
        <v>230</v>
      </c>
      <c r="D187" s="34">
        <v>45106</v>
      </c>
      <c r="E187" s="40">
        <v>110.85</v>
      </c>
      <c r="F187" s="40">
        <v>110.86666666666667</v>
      </c>
      <c r="G187" s="41">
        <v>110.23333333333335</v>
      </c>
      <c r="H187" s="41">
        <v>109.61666666666667</v>
      </c>
      <c r="I187" s="41">
        <v>108.98333333333335</v>
      </c>
      <c r="J187" s="41">
        <v>111.48333333333335</v>
      </c>
      <c r="K187" s="41">
        <v>112.11666666666667</v>
      </c>
      <c r="L187" s="41">
        <v>112.73333333333335</v>
      </c>
      <c r="M187" s="31">
        <v>111.5</v>
      </c>
      <c r="N187" s="31">
        <v>110.25</v>
      </c>
      <c r="O187" s="42">
        <v>248176500</v>
      </c>
      <c r="P187" s="43">
        <v>-9.9394418114797257E-3</v>
      </c>
    </row>
    <row r="188" spans="1:16" ht="12.75" customHeight="1">
      <c r="A188" s="31">
        <v>178</v>
      </c>
      <c r="B188" s="32" t="s">
        <v>88</v>
      </c>
      <c r="C188" s="33" t="s">
        <v>231</v>
      </c>
      <c r="D188" s="34">
        <v>45106</v>
      </c>
      <c r="E188" s="40">
        <v>3198.35</v>
      </c>
      <c r="F188" s="40">
        <v>3199.1666666666665</v>
      </c>
      <c r="G188" s="41">
        <v>3188.333333333333</v>
      </c>
      <c r="H188" s="41">
        <v>3178.3166666666666</v>
      </c>
      <c r="I188" s="41">
        <v>3167.4833333333331</v>
      </c>
      <c r="J188" s="41">
        <v>3209.1833333333329</v>
      </c>
      <c r="K188" s="41">
        <v>3220.016666666666</v>
      </c>
      <c r="L188" s="41">
        <v>3230.0333333333328</v>
      </c>
      <c r="M188" s="31">
        <v>3210</v>
      </c>
      <c r="N188" s="31">
        <v>3189.15</v>
      </c>
      <c r="O188" s="42">
        <v>12936350</v>
      </c>
      <c r="P188" s="43">
        <v>5.5773207095440201E-3</v>
      </c>
    </row>
    <row r="189" spans="1:16" ht="12.75" customHeight="1">
      <c r="A189" s="31">
        <v>179</v>
      </c>
      <c r="B189" s="32" t="s">
        <v>88</v>
      </c>
      <c r="C189" s="33" t="s">
        <v>232</v>
      </c>
      <c r="D189" s="34">
        <v>45106</v>
      </c>
      <c r="E189" s="40">
        <v>1117.4000000000001</v>
      </c>
      <c r="F189" s="40">
        <v>1114.2833333333335</v>
      </c>
      <c r="G189" s="41">
        <v>1110.0666666666671</v>
      </c>
      <c r="H189" s="41">
        <v>1102.7333333333336</v>
      </c>
      <c r="I189" s="41">
        <v>1098.5166666666671</v>
      </c>
      <c r="J189" s="41">
        <v>1121.616666666667</v>
      </c>
      <c r="K189" s="41">
        <v>1125.8333333333337</v>
      </c>
      <c r="L189" s="41">
        <v>1133.166666666667</v>
      </c>
      <c r="M189" s="31">
        <v>1118.5</v>
      </c>
      <c r="N189" s="31">
        <v>1106.95</v>
      </c>
      <c r="O189" s="42">
        <v>13168200</v>
      </c>
      <c r="P189" s="43">
        <v>-3.7074412074412075E-2</v>
      </c>
    </row>
    <row r="190" spans="1:16" ht="12.75" customHeight="1">
      <c r="A190" s="31">
        <v>180</v>
      </c>
      <c r="B190" s="32" t="s">
        <v>60</v>
      </c>
      <c r="C190" s="33" t="s">
        <v>233</v>
      </c>
      <c r="D190" s="34">
        <v>45106</v>
      </c>
      <c r="E190" s="40">
        <v>2975.4</v>
      </c>
      <c r="F190" s="40">
        <v>2966.6333333333332</v>
      </c>
      <c r="G190" s="41">
        <v>2951.1666666666665</v>
      </c>
      <c r="H190" s="41">
        <v>2926.9333333333334</v>
      </c>
      <c r="I190" s="41">
        <v>2911.4666666666667</v>
      </c>
      <c r="J190" s="41">
        <v>2990.8666666666663</v>
      </c>
      <c r="K190" s="41">
        <v>3006.3333333333335</v>
      </c>
      <c r="L190" s="41">
        <v>3030.5666666666662</v>
      </c>
      <c r="M190" s="31">
        <v>2982.1</v>
      </c>
      <c r="N190" s="31">
        <v>2942.4</v>
      </c>
      <c r="O190" s="42">
        <v>5833125</v>
      </c>
      <c r="P190" s="43">
        <v>-4.7347878942990591E-3</v>
      </c>
    </row>
    <row r="191" spans="1:16" ht="12.75" customHeight="1">
      <c r="A191" s="31">
        <v>181</v>
      </c>
      <c r="B191" s="32" t="s">
        <v>44</v>
      </c>
      <c r="C191" s="33" t="s">
        <v>234</v>
      </c>
      <c r="D191" s="34">
        <v>45106</v>
      </c>
      <c r="E191" s="40">
        <v>1878.85</v>
      </c>
      <c r="F191" s="40">
        <v>1882.0333333333335</v>
      </c>
      <c r="G191" s="41">
        <v>1870.166666666667</v>
      </c>
      <c r="H191" s="41">
        <v>1861.4833333333333</v>
      </c>
      <c r="I191" s="41">
        <v>1849.6166666666668</v>
      </c>
      <c r="J191" s="41">
        <v>1890.7166666666672</v>
      </c>
      <c r="K191" s="41">
        <v>1902.5833333333335</v>
      </c>
      <c r="L191" s="41">
        <v>1911.2666666666673</v>
      </c>
      <c r="M191" s="31">
        <v>1893.9</v>
      </c>
      <c r="N191" s="31">
        <v>1873.35</v>
      </c>
      <c r="O191" s="42">
        <v>1837500</v>
      </c>
      <c r="P191" s="43">
        <v>-5.8657786885245901E-2</v>
      </c>
    </row>
    <row r="192" spans="1:16" ht="12.75" customHeight="1">
      <c r="A192" s="31">
        <v>182</v>
      </c>
      <c r="B192" s="32" t="s">
        <v>46</v>
      </c>
      <c r="C192" s="33" t="s">
        <v>235</v>
      </c>
      <c r="D192" s="34">
        <v>45106</v>
      </c>
      <c r="E192" s="40">
        <v>1744.85</v>
      </c>
      <c r="F192" s="40">
        <v>1749.0833333333333</v>
      </c>
      <c r="G192" s="41">
        <v>1735.0166666666664</v>
      </c>
      <c r="H192" s="41">
        <v>1725.1833333333332</v>
      </c>
      <c r="I192" s="41">
        <v>1711.1166666666663</v>
      </c>
      <c r="J192" s="41">
        <v>1758.9166666666665</v>
      </c>
      <c r="K192" s="41">
        <v>1772.9833333333336</v>
      </c>
      <c r="L192" s="41">
        <v>1782.8166666666666</v>
      </c>
      <c r="M192" s="31">
        <v>1763.15</v>
      </c>
      <c r="N192" s="31">
        <v>1739.25</v>
      </c>
      <c r="O192" s="42">
        <v>3804400</v>
      </c>
      <c r="P192" s="43">
        <v>-3.4612261469752333E-2</v>
      </c>
    </row>
    <row r="193" spans="1:16" ht="12.75" customHeight="1">
      <c r="A193" s="31">
        <v>183</v>
      </c>
      <c r="B193" s="32" t="s">
        <v>57</v>
      </c>
      <c r="C193" s="33" t="s">
        <v>236</v>
      </c>
      <c r="D193" s="34">
        <v>45106</v>
      </c>
      <c r="E193" s="40">
        <v>1304</v>
      </c>
      <c r="F193" s="40">
        <v>1300.6499999999999</v>
      </c>
      <c r="G193" s="41">
        <v>1293.8499999999997</v>
      </c>
      <c r="H193" s="41">
        <v>1283.6999999999998</v>
      </c>
      <c r="I193" s="41">
        <v>1276.8999999999996</v>
      </c>
      <c r="J193" s="41">
        <v>1310.7999999999997</v>
      </c>
      <c r="K193" s="41">
        <v>1317.6</v>
      </c>
      <c r="L193" s="41">
        <v>1327.7499999999998</v>
      </c>
      <c r="M193" s="31">
        <v>1307.45</v>
      </c>
      <c r="N193" s="31">
        <v>1290.5</v>
      </c>
      <c r="O193" s="42">
        <v>8317400</v>
      </c>
      <c r="P193" s="43">
        <v>-1.9798713083649562E-2</v>
      </c>
    </row>
    <row r="194" spans="1:16" ht="12.75" customHeight="1">
      <c r="A194" s="31">
        <v>184</v>
      </c>
      <c r="B194" s="32" t="s">
        <v>60</v>
      </c>
      <c r="C194" s="33" t="s">
        <v>237</v>
      </c>
      <c r="D194" s="34">
        <v>45106</v>
      </c>
      <c r="E194" s="40">
        <v>1496.25</v>
      </c>
      <c r="F194" s="40">
        <v>1497.4166666666667</v>
      </c>
      <c r="G194" s="41">
        <v>1485.8333333333335</v>
      </c>
      <c r="H194" s="41">
        <v>1475.4166666666667</v>
      </c>
      <c r="I194" s="41">
        <v>1463.8333333333335</v>
      </c>
      <c r="J194" s="41">
        <v>1507.8333333333335</v>
      </c>
      <c r="K194" s="41">
        <v>1519.416666666667</v>
      </c>
      <c r="L194" s="41">
        <v>1529.8333333333335</v>
      </c>
      <c r="M194" s="31">
        <v>1509</v>
      </c>
      <c r="N194" s="31">
        <v>1487</v>
      </c>
      <c r="O194" s="42">
        <v>2397600</v>
      </c>
      <c r="P194" s="43">
        <v>-8.0674846625766877E-2</v>
      </c>
    </row>
    <row r="195" spans="1:16" ht="12.75" customHeight="1">
      <c r="A195" s="31">
        <v>185</v>
      </c>
      <c r="B195" s="32" t="s">
        <v>50</v>
      </c>
      <c r="C195" s="33" t="s">
        <v>238</v>
      </c>
      <c r="D195" s="34">
        <v>45106</v>
      </c>
      <c r="E195" s="40">
        <v>8192.9500000000007</v>
      </c>
      <c r="F195" s="40">
        <v>8188.083333333333</v>
      </c>
      <c r="G195" s="41">
        <v>8166.1666666666661</v>
      </c>
      <c r="H195" s="41">
        <v>8139.3833333333332</v>
      </c>
      <c r="I195" s="41">
        <v>8117.4666666666662</v>
      </c>
      <c r="J195" s="41">
        <v>8214.866666666665</v>
      </c>
      <c r="K195" s="41">
        <v>8236.7833333333328</v>
      </c>
      <c r="L195" s="41">
        <v>8263.5666666666657</v>
      </c>
      <c r="M195" s="31">
        <v>8210</v>
      </c>
      <c r="N195" s="31">
        <v>8161.3</v>
      </c>
      <c r="O195" s="42">
        <v>1674400</v>
      </c>
      <c r="P195" s="43">
        <v>-1.046037468234738E-2</v>
      </c>
    </row>
    <row r="196" spans="1:16" ht="12.75" customHeight="1">
      <c r="A196" s="31">
        <v>186</v>
      </c>
      <c r="B196" s="32" t="s">
        <v>40</v>
      </c>
      <c r="C196" s="33" t="s">
        <v>239</v>
      </c>
      <c r="D196" s="34">
        <v>45106</v>
      </c>
      <c r="E196" s="40">
        <v>675.9</v>
      </c>
      <c r="F196" s="40">
        <v>677.01666666666665</v>
      </c>
      <c r="G196" s="41">
        <v>672.68333333333328</v>
      </c>
      <c r="H196" s="41">
        <v>669.46666666666658</v>
      </c>
      <c r="I196" s="41">
        <v>665.13333333333321</v>
      </c>
      <c r="J196" s="41">
        <v>680.23333333333335</v>
      </c>
      <c r="K196" s="41">
        <v>684.56666666666683</v>
      </c>
      <c r="L196" s="41">
        <v>687.78333333333342</v>
      </c>
      <c r="M196" s="31">
        <v>681.35</v>
      </c>
      <c r="N196" s="31">
        <v>673.8</v>
      </c>
      <c r="O196" s="42">
        <v>23073700</v>
      </c>
      <c r="P196" s="43">
        <v>2.7683615819209038E-3</v>
      </c>
    </row>
    <row r="197" spans="1:16" ht="12.75" customHeight="1">
      <c r="A197" s="31">
        <v>187</v>
      </c>
      <c r="B197" s="32" t="s">
        <v>134</v>
      </c>
      <c r="C197" s="33" t="s">
        <v>240</v>
      </c>
      <c r="D197" s="34">
        <v>45106</v>
      </c>
      <c r="E197" s="40">
        <v>280.05</v>
      </c>
      <c r="F197" s="40">
        <v>279.75</v>
      </c>
      <c r="G197" s="41">
        <v>278.95</v>
      </c>
      <c r="H197" s="41">
        <v>277.84999999999997</v>
      </c>
      <c r="I197" s="41">
        <v>277.04999999999995</v>
      </c>
      <c r="J197" s="41">
        <v>280.85000000000002</v>
      </c>
      <c r="K197" s="41">
        <v>281.64999999999998</v>
      </c>
      <c r="L197" s="41">
        <v>282.75000000000006</v>
      </c>
      <c r="M197" s="31">
        <v>280.55</v>
      </c>
      <c r="N197" s="31">
        <v>278.64999999999998</v>
      </c>
      <c r="O197" s="42">
        <v>53808000</v>
      </c>
      <c r="P197" s="43">
        <v>-1.0372986095784595E-2</v>
      </c>
    </row>
    <row r="198" spans="1:16" ht="12.75" customHeight="1">
      <c r="A198" s="31">
        <v>188</v>
      </c>
      <c r="B198" s="32" t="s">
        <v>42</v>
      </c>
      <c r="C198" s="33" t="s">
        <v>241</v>
      </c>
      <c r="D198" s="34">
        <v>45106</v>
      </c>
      <c r="E198" s="40">
        <v>763.3</v>
      </c>
      <c r="F198" s="40">
        <v>763.0333333333333</v>
      </c>
      <c r="G198" s="41">
        <v>755.51666666666665</v>
      </c>
      <c r="H198" s="41">
        <v>747.73333333333335</v>
      </c>
      <c r="I198" s="41">
        <v>740.2166666666667</v>
      </c>
      <c r="J198" s="41">
        <v>770.81666666666661</v>
      </c>
      <c r="K198" s="41">
        <v>778.33333333333326</v>
      </c>
      <c r="L198" s="41">
        <v>786.11666666666656</v>
      </c>
      <c r="M198" s="31">
        <v>770.55</v>
      </c>
      <c r="N198" s="31">
        <v>755.25</v>
      </c>
      <c r="O198" s="42">
        <v>11511600</v>
      </c>
      <c r="P198" s="43">
        <v>7.1783699234679629E-2</v>
      </c>
    </row>
    <row r="199" spans="1:16" ht="12.75" customHeight="1">
      <c r="A199" s="31">
        <v>189</v>
      </c>
      <c r="B199" s="32" t="s">
        <v>88</v>
      </c>
      <c r="C199" s="33" t="s">
        <v>242</v>
      </c>
      <c r="D199" s="34">
        <v>45106</v>
      </c>
      <c r="E199" s="40">
        <v>383.35</v>
      </c>
      <c r="F199" s="40">
        <v>383.38333333333338</v>
      </c>
      <c r="G199" s="41">
        <v>382.16666666666674</v>
      </c>
      <c r="H199" s="41">
        <v>380.98333333333335</v>
      </c>
      <c r="I199" s="41">
        <v>379.76666666666671</v>
      </c>
      <c r="J199" s="41">
        <v>384.56666666666678</v>
      </c>
      <c r="K199" s="41">
        <v>385.78333333333336</v>
      </c>
      <c r="L199" s="41">
        <v>386.96666666666681</v>
      </c>
      <c r="M199" s="31">
        <v>384.6</v>
      </c>
      <c r="N199" s="31">
        <v>382.2</v>
      </c>
      <c r="O199" s="42">
        <v>48312000</v>
      </c>
      <c r="P199" s="43">
        <v>1.866025681573787E-2</v>
      </c>
    </row>
    <row r="200" spans="1:16" ht="12.75" customHeight="1">
      <c r="A200" s="31">
        <v>190</v>
      </c>
      <c r="B200" s="32" t="s">
        <v>207</v>
      </c>
      <c r="C200" s="33" t="s">
        <v>243</v>
      </c>
      <c r="D200" s="34">
        <v>45106</v>
      </c>
      <c r="E200" s="40">
        <v>179.05</v>
      </c>
      <c r="F200" s="40">
        <v>179.6</v>
      </c>
      <c r="G200" s="41">
        <v>177</v>
      </c>
      <c r="H200" s="41">
        <v>174.95000000000002</v>
      </c>
      <c r="I200" s="41">
        <v>172.35000000000002</v>
      </c>
      <c r="J200" s="41">
        <v>181.64999999999998</v>
      </c>
      <c r="K200" s="41">
        <v>184.24999999999994</v>
      </c>
      <c r="L200" s="41">
        <v>186.29999999999995</v>
      </c>
      <c r="M200" s="31">
        <v>182.2</v>
      </c>
      <c r="N200" s="31">
        <v>177.55</v>
      </c>
      <c r="O200" s="42">
        <v>96066000</v>
      </c>
      <c r="P200" s="43">
        <v>1.7443523019731198E-2</v>
      </c>
    </row>
    <row r="201" spans="1:16" ht="12.75" customHeight="1">
      <c r="A201" s="31">
        <v>191</v>
      </c>
      <c r="B201" s="32" t="s">
        <v>44</v>
      </c>
      <c r="C201" s="33" t="s">
        <v>244</v>
      </c>
      <c r="D201" s="34">
        <v>45106</v>
      </c>
      <c r="E201" s="40">
        <v>570.20000000000005</v>
      </c>
      <c r="F201" s="40">
        <v>568.4666666666667</v>
      </c>
      <c r="G201" s="41">
        <v>563.43333333333339</v>
      </c>
      <c r="H201" s="41">
        <v>556.66666666666674</v>
      </c>
      <c r="I201" s="41">
        <v>551.63333333333344</v>
      </c>
      <c r="J201" s="41">
        <v>575.23333333333335</v>
      </c>
      <c r="K201" s="41">
        <v>580.26666666666665</v>
      </c>
      <c r="L201" s="41">
        <v>587.0333333333333</v>
      </c>
      <c r="M201" s="31">
        <v>573.5</v>
      </c>
      <c r="N201" s="31">
        <v>561.70000000000005</v>
      </c>
      <c r="O201" s="42">
        <v>7698600</v>
      </c>
      <c r="P201" s="43">
        <v>-1.9261637239165328E-2</v>
      </c>
    </row>
    <row r="202" spans="1:16" ht="12.75" customHeight="1">
      <c r="A202" s="31">
        <v>192</v>
      </c>
      <c r="B202" s="32"/>
      <c r="C202" s="45"/>
      <c r="D202" s="47"/>
      <c r="E202" s="48"/>
      <c r="F202" s="48"/>
      <c r="G202" s="49"/>
      <c r="H202" s="49"/>
      <c r="I202" s="49"/>
      <c r="J202" s="49"/>
      <c r="K202" s="49"/>
      <c r="L202" s="49"/>
      <c r="M202" s="45"/>
      <c r="N202" s="45"/>
      <c r="O202" s="50"/>
      <c r="P202" s="51"/>
    </row>
    <row r="203" spans="1:16" ht="12.75" customHeight="1">
      <c r="A203" s="31">
        <v>193</v>
      </c>
      <c r="B203" s="32"/>
      <c r="C203" s="45"/>
      <c r="D203" s="47"/>
      <c r="E203" s="48"/>
      <c r="F203" s="48"/>
      <c r="G203" s="49"/>
      <c r="H203" s="49"/>
      <c r="I203" s="49"/>
      <c r="J203" s="49"/>
      <c r="K203" s="49"/>
      <c r="L203" s="49"/>
      <c r="M203" s="45"/>
      <c r="N203" s="45"/>
      <c r="O203" s="50"/>
      <c r="P203" s="51"/>
    </row>
    <row r="204" spans="1:16" ht="12.75" customHeight="1">
      <c r="A204" s="31">
        <v>194</v>
      </c>
      <c r="B204" s="52"/>
      <c r="C204" s="45"/>
      <c r="D204" s="47"/>
      <c r="E204" s="48"/>
      <c r="F204" s="48"/>
      <c r="G204" s="49"/>
      <c r="H204" s="49"/>
      <c r="I204" s="49"/>
      <c r="J204" s="49"/>
      <c r="K204" s="49"/>
      <c r="L204" s="1"/>
      <c r="M204" s="1"/>
      <c r="N204" s="1"/>
      <c r="O204" s="1"/>
      <c r="P204" s="1"/>
    </row>
    <row r="205" spans="1:16" ht="12.75" customHeight="1">
      <c r="A205" s="31"/>
      <c r="B205" s="5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5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5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5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5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5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3" t="s">
        <v>245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3" t="s">
        <v>246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3" t="s">
        <v>247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3" t="s">
        <v>248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3" t="s">
        <v>249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250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4" t="s">
        <v>251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4" t="s">
        <v>252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4" t="s">
        <v>253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4" t="s">
        <v>254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4" t="s">
        <v>255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4" t="s">
        <v>256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4" t="s">
        <v>257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4" t="s">
        <v>258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4" t="s">
        <v>259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I13" sqref="I13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5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6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6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6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5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45105</v>
      </c>
      <c r="L6" s="55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5"/>
      <c r="M7" s="1"/>
      <c r="N7" s="1"/>
      <c r="O7" s="1"/>
    </row>
    <row r="8" spans="1:15" ht="28.5" customHeight="1">
      <c r="A8" s="428" t="s">
        <v>16</v>
      </c>
      <c r="B8" s="430"/>
      <c r="C8" s="434" t="s">
        <v>20</v>
      </c>
      <c r="D8" s="434" t="s">
        <v>21</v>
      </c>
      <c r="E8" s="425" t="s">
        <v>22</v>
      </c>
      <c r="F8" s="426"/>
      <c r="G8" s="427"/>
      <c r="H8" s="425" t="s">
        <v>23</v>
      </c>
      <c r="I8" s="426"/>
      <c r="J8" s="427"/>
      <c r="K8" s="26"/>
      <c r="L8" s="57"/>
      <c r="M8" s="57"/>
      <c r="N8" s="1"/>
      <c r="O8" s="1"/>
    </row>
    <row r="9" spans="1:15" ht="36" customHeight="1">
      <c r="A9" s="432"/>
      <c r="B9" s="433"/>
      <c r="C9" s="433"/>
      <c r="D9" s="43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8" t="s">
        <v>32</v>
      </c>
      <c r="M9" s="59" t="s">
        <v>260</v>
      </c>
      <c r="N9" s="1"/>
      <c r="O9" s="1"/>
    </row>
    <row r="10" spans="1:15" ht="12.75" customHeight="1">
      <c r="A10" s="60">
        <v>1</v>
      </c>
      <c r="B10" s="35" t="s">
        <v>261</v>
      </c>
      <c r="C10" s="35">
        <v>18817.400000000001</v>
      </c>
      <c r="D10" s="35">
        <v>18786.966666666667</v>
      </c>
      <c r="E10" s="35">
        <v>18744.683333333334</v>
      </c>
      <c r="F10" s="35">
        <v>18671.966666666667</v>
      </c>
      <c r="G10" s="35">
        <v>18629.683333333334</v>
      </c>
      <c r="H10" s="35">
        <v>18859.683333333334</v>
      </c>
      <c r="I10" s="35">
        <v>18901.966666666667</v>
      </c>
      <c r="J10" s="35">
        <v>18974.683333333334</v>
      </c>
      <c r="K10" s="35">
        <v>18829.25</v>
      </c>
      <c r="L10" s="35">
        <v>18714.25</v>
      </c>
      <c r="M10" s="61"/>
      <c r="N10" s="1"/>
      <c r="O10" s="1"/>
    </row>
    <row r="11" spans="1:15" ht="12.75" customHeight="1">
      <c r="A11" s="60">
        <v>2</v>
      </c>
      <c r="B11" s="37" t="s">
        <v>262</v>
      </c>
      <c r="C11" s="35">
        <v>44121.5</v>
      </c>
      <c r="D11" s="35">
        <v>44003.1</v>
      </c>
      <c r="E11" s="35">
        <v>43811.549999999996</v>
      </c>
      <c r="F11" s="35">
        <v>43501.599999999999</v>
      </c>
      <c r="G11" s="35">
        <v>43310.049999999996</v>
      </c>
      <c r="H11" s="35">
        <v>44313.049999999996</v>
      </c>
      <c r="I11" s="35">
        <v>44504.6</v>
      </c>
      <c r="J11" s="35">
        <v>44814.549999999996</v>
      </c>
      <c r="K11" s="35">
        <v>44194.65</v>
      </c>
      <c r="L11" s="35">
        <v>43693.15</v>
      </c>
      <c r="M11" s="61"/>
      <c r="N11" s="1"/>
      <c r="O11" s="1"/>
    </row>
    <row r="12" spans="1:15" ht="12.75" customHeight="1">
      <c r="A12" s="60">
        <v>3</v>
      </c>
      <c r="B12" s="31" t="s">
        <v>263</v>
      </c>
      <c r="C12" s="40">
        <v>3181.5</v>
      </c>
      <c r="D12" s="40">
        <v>3185.9</v>
      </c>
      <c r="E12" s="40">
        <v>3171.7000000000003</v>
      </c>
      <c r="F12" s="40">
        <v>3161.9</v>
      </c>
      <c r="G12" s="40">
        <v>3147.7000000000003</v>
      </c>
      <c r="H12" s="40">
        <v>3195.7000000000003</v>
      </c>
      <c r="I12" s="40">
        <v>3209.9</v>
      </c>
      <c r="J12" s="40">
        <v>3219.7000000000003</v>
      </c>
      <c r="K12" s="40">
        <v>3200.1</v>
      </c>
      <c r="L12" s="40">
        <v>3176.1</v>
      </c>
      <c r="M12" s="61"/>
      <c r="N12" s="1"/>
      <c r="O12" s="1"/>
    </row>
    <row r="13" spans="1:15" ht="12.75" customHeight="1">
      <c r="A13" s="60">
        <v>4</v>
      </c>
      <c r="B13" s="31" t="s">
        <v>264</v>
      </c>
      <c r="C13" s="40">
        <v>5634.85</v>
      </c>
      <c r="D13" s="40">
        <v>5632.4000000000005</v>
      </c>
      <c r="E13" s="40">
        <v>5623.2000000000007</v>
      </c>
      <c r="F13" s="40">
        <v>5611.55</v>
      </c>
      <c r="G13" s="40">
        <v>5602.35</v>
      </c>
      <c r="H13" s="40">
        <v>5644.0500000000011</v>
      </c>
      <c r="I13" s="40">
        <v>5653.25</v>
      </c>
      <c r="J13" s="40">
        <v>5664.9000000000015</v>
      </c>
      <c r="K13" s="40">
        <v>5641.6</v>
      </c>
      <c r="L13" s="40">
        <v>5620.75</v>
      </c>
      <c r="M13" s="61"/>
      <c r="N13" s="1"/>
      <c r="O13" s="1"/>
    </row>
    <row r="14" spans="1:15" ht="12.75" customHeight="1">
      <c r="A14" s="60">
        <v>5</v>
      </c>
      <c r="B14" s="31" t="s">
        <v>265</v>
      </c>
      <c r="C14" s="40">
        <v>28800.15</v>
      </c>
      <c r="D14" s="40">
        <v>28750.816666666666</v>
      </c>
      <c r="E14" s="40">
        <v>28679.783333333333</v>
      </c>
      <c r="F14" s="40">
        <v>28559.416666666668</v>
      </c>
      <c r="G14" s="40">
        <v>28488.383333333335</v>
      </c>
      <c r="H14" s="40">
        <v>28871.183333333331</v>
      </c>
      <c r="I14" s="40">
        <v>28942.216666666664</v>
      </c>
      <c r="J14" s="40">
        <v>29062.583333333328</v>
      </c>
      <c r="K14" s="40">
        <v>28821.85</v>
      </c>
      <c r="L14" s="40">
        <v>28630.45</v>
      </c>
      <c r="M14" s="61"/>
      <c r="N14" s="1"/>
      <c r="O14" s="1"/>
    </row>
    <row r="15" spans="1:15" ht="12.75" customHeight="1">
      <c r="A15" s="60">
        <v>6</v>
      </c>
      <c r="B15" s="31" t="s">
        <v>266</v>
      </c>
      <c r="C15" s="40">
        <v>4970.1000000000004</v>
      </c>
      <c r="D15" s="40">
        <v>4973.1500000000005</v>
      </c>
      <c r="E15" s="40">
        <v>4959.2500000000009</v>
      </c>
      <c r="F15" s="40">
        <v>4948.4000000000005</v>
      </c>
      <c r="G15" s="40">
        <v>4934.5000000000009</v>
      </c>
      <c r="H15" s="40">
        <v>4984.0000000000009</v>
      </c>
      <c r="I15" s="40">
        <v>4997.9000000000005</v>
      </c>
      <c r="J15" s="40">
        <v>5008.7500000000009</v>
      </c>
      <c r="K15" s="40">
        <v>4987.05</v>
      </c>
      <c r="L15" s="40">
        <v>4962.3</v>
      </c>
      <c r="M15" s="61"/>
      <c r="N15" s="1"/>
      <c r="O15" s="1"/>
    </row>
    <row r="16" spans="1:15" ht="12.75" customHeight="1">
      <c r="A16" s="60">
        <v>7</v>
      </c>
      <c r="B16" s="31" t="s">
        <v>267</v>
      </c>
      <c r="C16" s="40">
        <v>9945.1</v>
      </c>
      <c r="D16" s="40">
        <v>9934.4833333333336</v>
      </c>
      <c r="E16" s="40">
        <v>9911.4166666666679</v>
      </c>
      <c r="F16" s="40">
        <v>9877.7333333333336</v>
      </c>
      <c r="G16" s="40">
        <v>9854.6666666666679</v>
      </c>
      <c r="H16" s="40">
        <v>9968.1666666666679</v>
      </c>
      <c r="I16" s="40">
        <v>9991.2333333333336</v>
      </c>
      <c r="J16" s="40">
        <v>10024.916666666668</v>
      </c>
      <c r="K16" s="40">
        <v>9957.5499999999993</v>
      </c>
      <c r="L16" s="40">
        <v>9900.7999999999993</v>
      </c>
      <c r="M16" s="61"/>
      <c r="N16" s="1"/>
      <c r="O16" s="1"/>
    </row>
    <row r="17" spans="1:15" ht="12.75" customHeight="1">
      <c r="A17" s="60">
        <v>8</v>
      </c>
      <c r="B17" s="62" t="s">
        <v>43</v>
      </c>
      <c r="C17" s="31">
        <v>4294.5</v>
      </c>
      <c r="D17" s="40">
        <v>4303.833333333333</v>
      </c>
      <c r="E17" s="40">
        <v>4260.6666666666661</v>
      </c>
      <c r="F17" s="40">
        <v>4226.833333333333</v>
      </c>
      <c r="G17" s="40">
        <v>4183.6666666666661</v>
      </c>
      <c r="H17" s="40">
        <v>4337.6666666666661</v>
      </c>
      <c r="I17" s="40">
        <v>4380.8333333333321</v>
      </c>
      <c r="J17" s="40">
        <v>4414.6666666666661</v>
      </c>
      <c r="K17" s="31">
        <v>4347</v>
      </c>
      <c r="L17" s="31">
        <v>4270</v>
      </c>
      <c r="M17" s="31">
        <v>2.17841</v>
      </c>
      <c r="N17" s="1"/>
      <c r="O17" s="1"/>
    </row>
    <row r="18" spans="1:15" ht="12.75" customHeight="1">
      <c r="A18" s="60">
        <v>9</v>
      </c>
      <c r="B18" s="62" t="s">
        <v>45</v>
      </c>
      <c r="C18" s="31">
        <v>22707.8</v>
      </c>
      <c r="D18" s="40">
        <v>22785.683333333334</v>
      </c>
      <c r="E18" s="40">
        <v>22554.166666666668</v>
      </c>
      <c r="F18" s="40">
        <v>22400.533333333333</v>
      </c>
      <c r="G18" s="40">
        <v>22169.016666666666</v>
      </c>
      <c r="H18" s="40">
        <v>22939.316666666669</v>
      </c>
      <c r="I18" s="40">
        <v>23170.833333333332</v>
      </c>
      <c r="J18" s="40">
        <v>23324.466666666671</v>
      </c>
      <c r="K18" s="31">
        <v>23017.200000000001</v>
      </c>
      <c r="L18" s="31">
        <v>22632.05</v>
      </c>
      <c r="M18" s="31">
        <v>0.18854000000000001</v>
      </c>
      <c r="N18" s="1"/>
      <c r="O18" s="1"/>
    </row>
    <row r="19" spans="1:15" ht="12.75" customHeight="1">
      <c r="A19" s="60">
        <v>10</v>
      </c>
      <c r="B19" s="62" t="s">
        <v>47</v>
      </c>
      <c r="C19" s="31">
        <v>192.3</v>
      </c>
      <c r="D19" s="40">
        <v>188.4666666666667</v>
      </c>
      <c r="E19" s="40">
        <v>183.63333333333338</v>
      </c>
      <c r="F19" s="40">
        <v>174.9666666666667</v>
      </c>
      <c r="G19" s="40">
        <v>170.13333333333338</v>
      </c>
      <c r="H19" s="40">
        <v>197.13333333333338</v>
      </c>
      <c r="I19" s="40">
        <v>201.9666666666667</v>
      </c>
      <c r="J19" s="40">
        <v>210.63333333333338</v>
      </c>
      <c r="K19" s="31">
        <v>193.3</v>
      </c>
      <c r="L19" s="31">
        <v>179.8</v>
      </c>
      <c r="M19" s="31">
        <v>290.42894000000001</v>
      </c>
      <c r="N19" s="1"/>
      <c r="O19" s="1"/>
    </row>
    <row r="20" spans="1:15" ht="12.75" customHeight="1">
      <c r="A20" s="60">
        <v>11</v>
      </c>
      <c r="B20" s="62" t="s">
        <v>49</v>
      </c>
      <c r="C20" s="31">
        <v>210.9</v>
      </c>
      <c r="D20" s="40">
        <v>210.56666666666669</v>
      </c>
      <c r="E20" s="40">
        <v>207.83333333333337</v>
      </c>
      <c r="F20" s="40">
        <v>204.76666666666668</v>
      </c>
      <c r="G20" s="40">
        <v>202.03333333333336</v>
      </c>
      <c r="H20" s="40">
        <v>213.63333333333338</v>
      </c>
      <c r="I20" s="40">
        <v>216.36666666666667</v>
      </c>
      <c r="J20" s="40">
        <v>219.43333333333339</v>
      </c>
      <c r="K20" s="31">
        <v>213.3</v>
      </c>
      <c r="L20" s="31">
        <v>207.5</v>
      </c>
      <c r="M20" s="31">
        <v>40.628700000000002</v>
      </c>
      <c r="N20" s="1"/>
      <c r="O20" s="1"/>
    </row>
    <row r="21" spans="1:15" ht="12.75" customHeight="1">
      <c r="A21" s="60">
        <v>12</v>
      </c>
      <c r="B21" s="62" t="s">
        <v>51</v>
      </c>
      <c r="C21" s="31">
        <v>1788.6</v>
      </c>
      <c r="D21" s="40">
        <v>1788.7</v>
      </c>
      <c r="E21" s="40">
        <v>1775.4</v>
      </c>
      <c r="F21" s="40">
        <v>1762.2</v>
      </c>
      <c r="G21" s="40">
        <v>1748.9</v>
      </c>
      <c r="H21" s="40">
        <v>1801.9</v>
      </c>
      <c r="I21" s="40">
        <v>1815.1999999999998</v>
      </c>
      <c r="J21" s="40">
        <v>1828.4</v>
      </c>
      <c r="K21" s="31">
        <v>1802</v>
      </c>
      <c r="L21" s="31">
        <v>1775.5</v>
      </c>
      <c r="M21" s="31">
        <v>6.98909</v>
      </c>
      <c r="N21" s="1"/>
      <c r="O21" s="1"/>
    </row>
    <row r="22" spans="1:15" ht="12.75" customHeight="1">
      <c r="A22" s="60">
        <v>13</v>
      </c>
      <c r="B22" s="62" t="s">
        <v>52</v>
      </c>
      <c r="C22" s="31">
        <v>2284.4499999999998</v>
      </c>
      <c r="D22" s="40">
        <v>2299.7666666666664</v>
      </c>
      <c r="E22" s="40">
        <v>2255.6833333333329</v>
      </c>
      <c r="F22" s="40">
        <v>2226.9166666666665</v>
      </c>
      <c r="G22" s="40">
        <v>2182.833333333333</v>
      </c>
      <c r="H22" s="40">
        <v>2328.5333333333328</v>
      </c>
      <c r="I22" s="40">
        <v>2372.6166666666668</v>
      </c>
      <c r="J22" s="40">
        <v>2401.3833333333328</v>
      </c>
      <c r="K22" s="31">
        <v>2343.85</v>
      </c>
      <c r="L22" s="31">
        <v>2271</v>
      </c>
      <c r="M22" s="31">
        <v>33.610529999999997</v>
      </c>
      <c r="N22" s="1"/>
      <c r="O22" s="1"/>
    </row>
    <row r="23" spans="1:15" ht="12.75" customHeight="1">
      <c r="A23" s="60">
        <v>14</v>
      </c>
      <c r="B23" s="62" t="s">
        <v>268</v>
      </c>
      <c r="C23" s="31">
        <v>959.55</v>
      </c>
      <c r="D23" s="40">
        <v>964.5</v>
      </c>
      <c r="E23" s="40">
        <v>951.15</v>
      </c>
      <c r="F23" s="40">
        <v>942.75</v>
      </c>
      <c r="G23" s="40">
        <v>929.4</v>
      </c>
      <c r="H23" s="40">
        <v>972.9</v>
      </c>
      <c r="I23" s="40">
        <v>986.24999999999989</v>
      </c>
      <c r="J23" s="40">
        <v>994.65</v>
      </c>
      <c r="K23" s="31">
        <v>977.85</v>
      </c>
      <c r="L23" s="31">
        <v>956.1</v>
      </c>
      <c r="M23" s="31">
        <v>4.1593999999999998</v>
      </c>
      <c r="N23" s="1"/>
      <c r="O23" s="1"/>
    </row>
    <row r="24" spans="1:15" ht="12.75" customHeight="1">
      <c r="A24" s="60">
        <v>15</v>
      </c>
      <c r="B24" s="62" t="s">
        <v>53</v>
      </c>
      <c r="C24" s="31">
        <v>720.25</v>
      </c>
      <c r="D24" s="40">
        <v>722.23333333333323</v>
      </c>
      <c r="E24" s="40">
        <v>714.01666666666642</v>
      </c>
      <c r="F24" s="40">
        <v>707.78333333333319</v>
      </c>
      <c r="G24" s="40">
        <v>699.56666666666638</v>
      </c>
      <c r="H24" s="40">
        <v>728.46666666666647</v>
      </c>
      <c r="I24" s="40">
        <v>736.68333333333339</v>
      </c>
      <c r="J24" s="40">
        <v>742.91666666666652</v>
      </c>
      <c r="K24" s="31">
        <v>730.45</v>
      </c>
      <c r="L24" s="31">
        <v>716</v>
      </c>
      <c r="M24" s="31">
        <v>69.350890000000007</v>
      </c>
      <c r="N24" s="1"/>
      <c r="O24" s="1"/>
    </row>
    <row r="25" spans="1:15" ht="12.75" customHeight="1">
      <c r="A25" s="60">
        <v>16</v>
      </c>
      <c r="B25" s="62" t="s">
        <v>1140</v>
      </c>
      <c r="C25" s="31">
        <v>253.1</v>
      </c>
      <c r="D25" s="40">
        <v>254.36666666666665</v>
      </c>
      <c r="E25" s="40">
        <v>250.7833333333333</v>
      </c>
      <c r="F25" s="40">
        <v>248.46666666666667</v>
      </c>
      <c r="G25" s="40">
        <v>244.88333333333333</v>
      </c>
      <c r="H25" s="40">
        <v>256.68333333333328</v>
      </c>
      <c r="I25" s="40">
        <v>260.26666666666659</v>
      </c>
      <c r="J25" s="40">
        <v>262.58333333333326</v>
      </c>
      <c r="K25" s="31">
        <v>257.95</v>
      </c>
      <c r="L25" s="31">
        <v>252.05</v>
      </c>
      <c r="M25" s="31">
        <v>27.74315</v>
      </c>
      <c r="N25" s="1"/>
      <c r="O25" s="1"/>
    </row>
    <row r="26" spans="1:15" ht="12.75" customHeight="1">
      <c r="A26" s="60">
        <v>17</v>
      </c>
      <c r="B26" s="62" t="s">
        <v>270</v>
      </c>
      <c r="C26" s="31">
        <v>773.2</v>
      </c>
      <c r="D26" s="40">
        <v>776.36666666666667</v>
      </c>
      <c r="E26" s="40">
        <v>767.83333333333337</v>
      </c>
      <c r="F26" s="40">
        <v>762.4666666666667</v>
      </c>
      <c r="G26" s="40">
        <v>753.93333333333339</v>
      </c>
      <c r="H26" s="40">
        <v>781.73333333333335</v>
      </c>
      <c r="I26" s="40">
        <v>790.26666666666665</v>
      </c>
      <c r="J26" s="40">
        <v>795.63333333333333</v>
      </c>
      <c r="K26" s="31">
        <v>784.9</v>
      </c>
      <c r="L26" s="31">
        <v>771</v>
      </c>
      <c r="M26" s="31">
        <v>5.1488899999999997</v>
      </c>
      <c r="N26" s="1"/>
      <c r="O26" s="1"/>
    </row>
    <row r="27" spans="1:15" ht="12.75" customHeight="1">
      <c r="A27" s="60">
        <v>18</v>
      </c>
      <c r="B27" s="62" t="s">
        <v>54</v>
      </c>
      <c r="C27" s="31">
        <v>3395.45</v>
      </c>
      <c r="D27" s="40">
        <v>3403.4666666666667</v>
      </c>
      <c r="E27" s="40">
        <v>3378.9833333333336</v>
      </c>
      <c r="F27" s="40">
        <v>3362.5166666666669</v>
      </c>
      <c r="G27" s="40">
        <v>3338.0333333333338</v>
      </c>
      <c r="H27" s="40">
        <v>3419.9333333333334</v>
      </c>
      <c r="I27" s="40">
        <v>3444.4166666666661</v>
      </c>
      <c r="J27" s="40">
        <v>3460.8833333333332</v>
      </c>
      <c r="K27" s="31">
        <v>3427.95</v>
      </c>
      <c r="L27" s="31">
        <v>3387</v>
      </c>
      <c r="M27" s="31">
        <v>1.4970600000000001</v>
      </c>
      <c r="N27" s="1"/>
      <c r="O27" s="1"/>
    </row>
    <row r="28" spans="1:15" ht="12.75" customHeight="1">
      <c r="A28" s="60">
        <v>19</v>
      </c>
      <c r="B28" s="62" t="s">
        <v>55</v>
      </c>
      <c r="C28" s="31">
        <v>433.85</v>
      </c>
      <c r="D28" s="40">
        <v>435.88333333333338</v>
      </c>
      <c r="E28" s="40">
        <v>431.11666666666679</v>
      </c>
      <c r="F28" s="40">
        <v>428.38333333333338</v>
      </c>
      <c r="G28" s="40">
        <v>423.61666666666679</v>
      </c>
      <c r="H28" s="40">
        <v>438.61666666666679</v>
      </c>
      <c r="I28" s="40">
        <v>443.38333333333333</v>
      </c>
      <c r="J28" s="40">
        <v>446.11666666666679</v>
      </c>
      <c r="K28" s="31">
        <v>440.65</v>
      </c>
      <c r="L28" s="31">
        <v>433.15</v>
      </c>
      <c r="M28" s="31">
        <v>30.222729999999999</v>
      </c>
      <c r="N28" s="1"/>
      <c r="O28" s="1"/>
    </row>
    <row r="29" spans="1:15" ht="12.75" customHeight="1">
      <c r="A29" s="60">
        <v>20</v>
      </c>
      <c r="B29" s="62" t="s">
        <v>56</v>
      </c>
      <c r="C29" s="31">
        <v>5142.8</v>
      </c>
      <c r="D29" s="40">
        <v>5109.916666666667</v>
      </c>
      <c r="E29" s="40">
        <v>5069.8333333333339</v>
      </c>
      <c r="F29" s="40">
        <v>4996.8666666666668</v>
      </c>
      <c r="G29" s="40">
        <v>4956.7833333333338</v>
      </c>
      <c r="H29" s="40">
        <v>5182.8833333333341</v>
      </c>
      <c r="I29" s="40">
        <v>5222.9666666666681</v>
      </c>
      <c r="J29" s="40">
        <v>5295.9333333333343</v>
      </c>
      <c r="K29" s="31">
        <v>5150</v>
      </c>
      <c r="L29" s="31">
        <v>5036.95</v>
      </c>
      <c r="M29" s="31">
        <v>5.5645600000000002</v>
      </c>
      <c r="N29" s="1"/>
      <c r="O29" s="1"/>
    </row>
    <row r="30" spans="1:15" ht="12.75" customHeight="1">
      <c r="A30" s="60">
        <v>21</v>
      </c>
      <c r="B30" s="62" t="s">
        <v>58</v>
      </c>
      <c r="C30" s="31">
        <v>399.15</v>
      </c>
      <c r="D30" s="40">
        <v>402.29999999999995</v>
      </c>
      <c r="E30" s="40">
        <v>394.64999999999992</v>
      </c>
      <c r="F30" s="40">
        <v>390.15</v>
      </c>
      <c r="G30" s="40">
        <v>382.49999999999994</v>
      </c>
      <c r="H30" s="40">
        <v>406.7999999999999</v>
      </c>
      <c r="I30" s="40">
        <v>414.45</v>
      </c>
      <c r="J30" s="40">
        <v>418.94999999999987</v>
      </c>
      <c r="K30" s="31">
        <v>409.95</v>
      </c>
      <c r="L30" s="31">
        <v>397.8</v>
      </c>
      <c r="M30" s="31">
        <v>32.273130000000002</v>
      </c>
      <c r="N30" s="1"/>
      <c r="O30" s="1"/>
    </row>
    <row r="31" spans="1:15" ht="12.75" customHeight="1">
      <c r="A31" s="60">
        <v>22</v>
      </c>
      <c r="B31" s="62" t="s">
        <v>59</v>
      </c>
      <c r="C31" s="31">
        <v>163.6</v>
      </c>
      <c r="D31" s="40">
        <v>164.11666666666665</v>
      </c>
      <c r="E31" s="40">
        <v>162.43333333333328</v>
      </c>
      <c r="F31" s="40">
        <v>161.26666666666662</v>
      </c>
      <c r="G31" s="40">
        <v>159.58333333333326</v>
      </c>
      <c r="H31" s="40">
        <v>165.2833333333333</v>
      </c>
      <c r="I31" s="40">
        <v>166.96666666666664</v>
      </c>
      <c r="J31" s="40">
        <v>168.13333333333333</v>
      </c>
      <c r="K31" s="31">
        <v>165.8</v>
      </c>
      <c r="L31" s="31">
        <v>162.94999999999999</v>
      </c>
      <c r="M31" s="31">
        <v>71.15446</v>
      </c>
      <c r="N31" s="1"/>
      <c r="O31" s="1"/>
    </row>
    <row r="32" spans="1:15" ht="12.75" customHeight="1">
      <c r="A32" s="60">
        <v>23</v>
      </c>
      <c r="B32" s="62" t="s">
        <v>61</v>
      </c>
      <c r="C32" s="31">
        <v>3326</v>
      </c>
      <c r="D32" s="40">
        <v>3314.6166666666668</v>
      </c>
      <c r="E32" s="40">
        <v>3284.7333333333336</v>
      </c>
      <c r="F32" s="40">
        <v>3243.4666666666667</v>
      </c>
      <c r="G32" s="40">
        <v>3213.5833333333335</v>
      </c>
      <c r="H32" s="40">
        <v>3355.8833333333337</v>
      </c>
      <c r="I32" s="40">
        <v>3385.7666666666669</v>
      </c>
      <c r="J32" s="40">
        <v>3427.0333333333338</v>
      </c>
      <c r="K32" s="31">
        <v>3344.5</v>
      </c>
      <c r="L32" s="31">
        <v>3273.35</v>
      </c>
      <c r="M32" s="31">
        <v>9.1414100000000005</v>
      </c>
      <c r="N32" s="1"/>
      <c r="O32" s="1"/>
    </row>
    <row r="33" spans="1:15" ht="12.75" customHeight="1">
      <c r="A33" s="60">
        <v>24</v>
      </c>
      <c r="B33" s="62" t="s">
        <v>62</v>
      </c>
      <c r="C33" s="31">
        <v>1954.6</v>
      </c>
      <c r="D33" s="40">
        <v>1959.1000000000001</v>
      </c>
      <c r="E33" s="40">
        <v>1938.2000000000003</v>
      </c>
      <c r="F33" s="40">
        <v>1921.8000000000002</v>
      </c>
      <c r="G33" s="40">
        <v>1900.9000000000003</v>
      </c>
      <c r="H33" s="40">
        <v>1975.5000000000002</v>
      </c>
      <c r="I33" s="40">
        <v>1996.4000000000003</v>
      </c>
      <c r="J33" s="40">
        <v>2012.8000000000002</v>
      </c>
      <c r="K33" s="31">
        <v>1980</v>
      </c>
      <c r="L33" s="31">
        <v>1942.7</v>
      </c>
      <c r="M33" s="31">
        <v>5.4216499999999996</v>
      </c>
      <c r="N33" s="1"/>
      <c r="O33" s="1"/>
    </row>
    <row r="34" spans="1:15" ht="12.75" customHeight="1">
      <c r="A34" s="60">
        <v>25</v>
      </c>
      <c r="B34" s="62" t="s">
        <v>269</v>
      </c>
      <c r="C34" s="31">
        <v>641.5</v>
      </c>
      <c r="D34" s="40">
        <v>644.16666666666663</v>
      </c>
      <c r="E34" s="40">
        <v>636.33333333333326</v>
      </c>
      <c r="F34" s="40">
        <v>631.16666666666663</v>
      </c>
      <c r="G34" s="40">
        <v>623.33333333333326</v>
      </c>
      <c r="H34" s="40">
        <v>649.33333333333326</v>
      </c>
      <c r="I34" s="40">
        <v>657.16666666666652</v>
      </c>
      <c r="J34" s="40">
        <v>662.33333333333326</v>
      </c>
      <c r="K34" s="31">
        <v>652</v>
      </c>
      <c r="L34" s="31">
        <v>639</v>
      </c>
      <c r="M34" s="31">
        <v>5.9169</v>
      </c>
      <c r="N34" s="1"/>
      <c r="O34" s="1"/>
    </row>
    <row r="35" spans="1:15" ht="12.75" customHeight="1">
      <c r="A35" s="60">
        <v>26</v>
      </c>
      <c r="B35" s="62" t="s">
        <v>65</v>
      </c>
      <c r="C35" s="31">
        <v>749.8</v>
      </c>
      <c r="D35" s="40">
        <v>749.83333333333337</v>
      </c>
      <c r="E35" s="40">
        <v>744.31666666666672</v>
      </c>
      <c r="F35" s="40">
        <v>738.83333333333337</v>
      </c>
      <c r="G35" s="40">
        <v>733.31666666666672</v>
      </c>
      <c r="H35" s="40">
        <v>755.31666666666672</v>
      </c>
      <c r="I35" s="40">
        <v>760.83333333333337</v>
      </c>
      <c r="J35" s="40">
        <v>766.31666666666672</v>
      </c>
      <c r="K35" s="31">
        <v>755.35</v>
      </c>
      <c r="L35" s="31">
        <v>744.35</v>
      </c>
      <c r="M35" s="31">
        <v>9.0705200000000001</v>
      </c>
      <c r="N35" s="1"/>
      <c r="O35" s="1"/>
    </row>
    <row r="36" spans="1:15" ht="12.75" customHeight="1">
      <c r="A36" s="60">
        <v>27</v>
      </c>
      <c r="B36" s="62" t="s">
        <v>66</v>
      </c>
      <c r="C36" s="31">
        <v>718.2</v>
      </c>
      <c r="D36" s="40">
        <v>719.48333333333323</v>
      </c>
      <c r="E36" s="40">
        <v>713.71666666666647</v>
      </c>
      <c r="F36" s="40">
        <v>709.23333333333323</v>
      </c>
      <c r="G36" s="40">
        <v>703.46666666666647</v>
      </c>
      <c r="H36" s="40">
        <v>723.96666666666647</v>
      </c>
      <c r="I36" s="40">
        <v>729.73333333333312</v>
      </c>
      <c r="J36" s="40">
        <v>734.21666666666647</v>
      </c>
      <c r="K36" s="31">
        <v>725.25</v>
      </c>
      <c r="L36" s="31">
        <v>715</v>
      </c>
      <c r="M36" s="31">
        <v>14.29322</v>
      </c>
      <c r="N36" s="1"/>
      <c r="O36" s="1"/>
    </row>
    <row r="37" spans="1:15" ht="12.75" customHeight="1">
      <c r="A37" s="60">
        <v>28</v>
      </c>
      <c r="B37" s="62" t="s">
        <v>271</v>
      </c>
      <c r="C37" s="31">
        <v>406.55</v>
      </c>
      <c r="D37" s="40">
        <v>407.95</v>
      </c>
      <c r="E37" s="40">
        <v>404.59999999999997</v>
      </c>
      <c r="F37" s="40">
        <v>402.65</v>
      </c>
      <c r="G37" s="40">
        <v>399.29999999999995</v>
      </c>
      <c r="H37" s="40">
        <v>409.9</v>
      </c>
      <c r="I37" s="40">
        <v>413.25</v>
      </c>
      <c r="J37" s="40">
        <v>415.2</v>
      </c>
      <c r="K37" s="31">
        <v>411.3</v>
      </c>
      <c r="L37" s="31">
        <v>406</v>
      </c>
      <c r="M37" s="31">
        <v>6.0969699999999998</v>
      </c>
      <c r="N37" s="1"/>
      <c r="O37" s="1"/>
    </row>
    <row r="38" spans="1:15" ht="12.75" customHeight="1">
      <c r="A38" s="60">
        <v>29</v>
      </c>
      <c r="B38" s="62" t="s">
        <v>67</v>
      </c>
      <c r="C38" s="31">
        <v>973.25</v>
      </c>
      <c r="D38" s="40">
        <v>970.01666666666677</v>
      </c>
      <c r="E38" s="40">
        <v>964.03333333333353</v>
      </c>
      <c r="F38" s="40">
        <v>954.81666666666672</v>
      </c>
      <c r="G38" s="40">
        <v>948.83333333333348</v>
      </c>
      <c r="H38" s="40">
        <v>979.23333333333358</v>
      </c>
      <c r="I38" s="40">
        <v>985.21666666666692</v>
      </c>
      <c r="J38" s="40">
        <v>994.43333333333362</v>
      </c>
      <c r="K38" s="31">
        <v>976</v>
      </c>
      <c r="L38" s="31">
        <v>960.8</v>
      </c>
      <c r="M38" s="31">
        <v>69.218860000000006</v>
      </c>
      <c r="N38" s="1"/>
      <c r="O38" s="1"/>
    </row>
    <row r="39" spans="1:15" ht="12.75" customHeight="1">
      <c r="A39" s="60">
        <v>30</v>
      </c>
      <c r="B39" s="62" t="s">
        <v>68</v>
      </c>
      <c r="C39" s="31">
        <v>4618.05</v>
      </c>
      <c r="D39" s="40">
        <v>4635.5666666666666</v>
      </c>
      <c r="E39" s="40">
        <v>4592.4833333333336</v>
      </c>
      <c r="F39" s="40">
        <v>4566.916666666667</v>
      </c>
      <c r="G39" s="40">
        <v>4523.8333333333339</v>
      </c>
      <c r="H39" s="40">
        <v>4661.1333333333332</v>
      </c>
      <c r="I39" s="40">
        <v>4704.2166666666672</v>
      </c>
      <c r="J39" s="40">
        <v>4729.7833333333328</v>
      </c>
      <c r="K39" s="31">
        <v>4678.6499999999996</v>
      </c>
      <c r="L39" s="31">
        <v>4610</v>
      </c>
      <c r="M39" s="31">
        <v>4.4479300000000004</v>
      </c>
      <c r="N39" s="1"/>
      <c r="O39" s="1"/>
    </row>
    <row r="40" spans="1:15" ht="12.75" customHeight="1">
      <c r="A40" s="60">
        <v>31</v>
      </c>
      <c r="B40" s="62" t="s">
        <v>70</v>
      </c>
      <c r="C40" s="31">
        <v>1522.95</v>
      </c>
      <c r="D40" s="40">
        <v>1517.7666666666667</v>
      </c>
      <c r="E40" s="40">
        <v>1508.1833333333334</v>
      </c>
      <c r="F40" s="40">
        <v>1493.4166666666667</v>
      </c>
      <c r="G40" s="40">
        <v>1483.8333333333335</v>
      </c>
      <c r="H40" s="40">
        <v>1532.5333333333333</v>
      </c>
      <c r="I40" s="40">
        <v>1542.1166666666668</v>
      </c>
      <c r="J40" s="40">
        <v>1556.8833333333332</v>
      </c>
      <c r="K40" s="31">
        <v>1527.35</v>
      </c>
      <c r="L40" s="31">
        <v>1503</v>
      </c>
      <c r="M40" s="31">
        <v>7.6306200000000004</v>
      </c>
      <c r="N40" s="1"/>
      <c r="O40" s="1"/>
    </row>
    <row r="41" spans="1:15" ht="12.75" customHeight="1">
      <c r="A41" s="60">
        <v>32</v>
      </c>
      <c r="B41" s="62" t="s">
        <v>273</v>
      </c>
      <c r="C41" s="31">
        <v>6960.15</v>
      </c>
      <c r="D41" s="40">
        <v>6962.4000000000005</v>
      </c>
      <c r="E41" s="40">
        <v>6922.8000000000011</v>
      </c>
      <c r="F41" s="40">
        <v>6885.4500000000007</v>
      </c>
      <c r="G41" s="40">
        <v>6845.8500000000013</v>
      </c>
      <c r="H41" s="40">
        <v>6999.7500000000009</v>
      </c>
      <c r="I41" s="40">
        <v>7039.3500000000013</v>
      </c>
      <c r="J41" s="40">
        <v>7076.7000000000007</v>
      </c>
      <c r="K41" s="31">
        <v>7002</v>
      </c>
      <c r="L41" s="31">
        <v>6925.05</v>
      </c>
      <c r="M41" s="31">
        <v>6.7519999999999997E-2</v>
      </c>
      <c r="N41" s="1"/>
      <c r="O41" s="1"/>
    </row>
    <row r="42" spans="1:15" ht="12.75" customHeight="1">
      <c r="A42" s="60">
        <v>33</v>
      </c>
      <c r="B42" s="62" t="s">
        <v>71</v>
      </c>
      <c r="C42" s="31">
        <v>7019.25</v>
      </c>
      <c r="D42" s="40">
        <v>7001.083333333333</v>
      </c>
      <c r="E42" s="40">
        <v>6972.1666666666661</v>
      </c>
      <c r="F42" s="40">
        <v>6925.083333333333</v>
      </c>
      <c r="G42" s="40">
        <v>6896.1666666666661</v>
      </c>
      <c r="H42" s="40">
        <v>7048.1666666666661</v>
      </c>
      <c r="I42" s="40">
        <v>7077.0833333333321</v>
      </c>
      <c r="J42" s="40">
        <v>7124.1666666666661</v>
      </c>
      <c r="K42" s="31">
        <v>7030</v>
      </c>
      <c r="L42" s="31">
        <v>6954</v>
      </c>
      <c r="M42" s="31">
        <v>7.0978899999999996</v>
      </c>
      <c r="N42" s="1"/>
      <c r="O42" s="1"/>
    </row>
    <row r="43" spans="1:15" ht="12.75" customHeight="1">
      <c r="A43" s="60">
        <v>34</v>
      </c>
      <c r="B43" s="62" t="s">
        <v>72</v>
      </c>
      <c r="C43" s="31">
        <v>2359.65</v>
      </c>
      <c r="D43" s="40">
        <v>2374.1666666666665</v>
      </c>
      <c r="E43" s="40">
        <v>2335.4333333333329</v>
      </c>
      <c r="F43" s="40">
        <v>2311.2166666666662</v>
      </c>
      <c r="G43" s="40">
        <v>2272.4833333333327</v>
      </c>
      <c r="H43" s="40">
        <v>2398.3833333333332</v>
      </c>
      <c r="I43" s="40">
        <v>2437.1166666666668</v>
      </c>
      <c r="J43" s="40">
        <v>2461.3333333333335</v>
      </c>
      <c r="K43" s="31">
        <v>2412.9</v>
      </c>
      <c r="L43" s="31">
        <v>2349.9499999999998</v>
      </c>
      <c r="M43" s="31">
        <v>1.5359</v>
      </c>
      <c r="N43" s="1"/>
      <c r="O43" s="1"/>
    </row>
    <row r="44" spans="1:15" ht="12.75" customHeight="1">
      <c r="A44" s="60">
        <v>35</v>
      </c>
      <c r="B44" s="62" t="s">
        <v>74</v>
      </c>
      <c r="C44" s="31">
        <v>238</v>
      </c>
      <c r="D44" s="40">
        <v>238.48333333333335</v>
      </c>
      <c r="E44" s="40">
        <v>236.1166666666667</v>
      </c>
      <c r="F44" s="40">
        <v>234.23333333333335</v>
      </c>
      <c r="G44" s="40">
        <v>231.8666666666667</v>
      </c>
      <c r="H44" s="40">
        <v>240.3666666666667</v>
      </c>
      <c r="I44" s="40">
        <v>242.73333333333338</v>
      </c>
      <c r="J44" s="40">
        <v>244.6166666666667</v>
      </c>
      <c r="K44" s="31">
        <v>240.85</v>
      </c>
      <c r="L44" s="31">
        <v>236.6</v>
      </c>
      <c r="M44" s="31">
        <v>51.074640000000002</v>
      </c>
      <c r="N44" s="1"/>
      <c r="O44" s="1"/>
    </row>
    <row r="45" spans="1:15" ht="12.75" customHeight="1">
      <c r="A45" s="60">
        <v>36</v>
      </c>
      <c r="B45" s="62" t="s">
        <v>75</v>
      </c>
      <c r="C45" s="31">
        <v>190.95</v>
      </c>
      <c r="D45" s="40">
        <v>191.19999999999996</v>
      </c>
      <c r="E45" s="40">
        <v>190.29999999999993</v>
      </c>
      <c r="F45" s="40">
        <v>189.64999999999998</v>
      </c>
      <c r="G45" s="40">
        <v>188.74999999999994</v>
      </c>
      <c r="H45" s="40">
        <v>191.84999999999991</v>
      </c>
      <c r="I45" s="40">
        <v>192.74999999999994</v>
      </c>
      <c r="J45" s="40">
        <v>193.39999999999989</v>
      </c>
      <c r="K45" s="31">
        <v>192.1</v>
      </c>
      <c r="L45" s="31">
        <v>190.55</v>
      </c>
      <c r="M45" s="31">
        <v>119.63762</v>
      </c>
      <c r="N45" s="1"/>
      <c r="O45" s="1"/>
    </row>
    <row r="46" spans="1:15" ht="12.75" customHeight="1">
      <c r="A46" s="60">
        <v>37</v>
      </c>
      <c r="B46" s="62" t="s">
        <v>274</v>
      </c>
      <c r="C46" s="31">
        <v>72.349999999999994</v>
      </c>
      <c r="D46" s="40">
        <v>71.816666666666663</v>
      </c>
      <c r="E46" s="40">
        <v>71.033333333333331</v>
      </c>
      <c r="F46" s="40">
        <v>69.716666666666669</v>
      </c>
      <c r="G46" s="40">
        <v>68.933333333333337</v>
      </c>
      <c r="H46" s="40">
        <v>73.133333333333326</v>
      </c>
      <c r="I46" s="40">
        <v>73.916666666666657</v>
      </c>
      <c r="J46" s="40">
        <v>75.23333333333332</v>
      </c>
      <c r="K46" s="31">
        <v>72.599999999999994</v>
      </c>
      <c r="L46" s="31">
        <v>70.5</v>
      </c>
      <c r="M46" s="31">
        <v>62.693069999999999</v>
      </c>
      <c r="N46" s="1"/>
      <c r="O46" s="1"/>
    </row>
    <row r="47" spans="1:15" ht="12.75" customHeight="1">
      <c r="A47" s="60">
        <v>38</v>
      </c>
      <c r="B47" s="62" t="s">
        <v>76</v>
      </c>
      <c r="C47" s="31">
        <v>1662.85</v>
      </c>
      <c r="D47" s="40">
        <v>1659.1500000000003</v>
      </c>
      <c r="E47" s="40">
        <v>1645.3500000000006</v>
      </c>
      <c r="F47" s="40">
        <v>1627.8500000000004</v>
      </c>
      <c r="G47" s="40">
        <v>1614.0500000000006</v>
      </c>
      <c r="H47" s="40">
        <v>1676.6500000000005</v>
      </c>
      <c r="I47" s="40">
        <v>1690.4500000000003</v>
      </c>
      <c r="J47" s="40">
        <v>1707.9500000000005</v>
      </c>
      <c r="K47" s="31">
        <v>1672.95</v>
      </c>
      <c r="L47" s="31">
        <v>1641.65</v>
      </c>
      <c r="M47" s="31">
        <v>5.3717199999999998</v>
      </c>
      <c r="N47" s="1"/>
      <c r="O47" s="1"/>
    </row>
    <row r="48" spans="1:15" ht="12.75" customHeight="1">
      <c r="A48" s="60">
        <v>39</v>
      </c>
      <c r="B48" s="62" t="s">
        <v>77</v>
      </c>
      <c r="C48" s="31">
        <v>118.4</v>
      </c>
      <c r="D48" s="40">
        <v>119.63333333333333</v>
      </c>
      <c r="E48" s="40">
        <v>116.66666666666666</v>
      </c>
      <c r="F48" s="40">
        <v>114.93333333333334</v>
      </c>
      <c r="G48" s="40">
        <v>111.96666666666667</v>
      </c>
      <c r="H48" s="40">
        <v>121.36666666666665</v>
      </c>
      <c r="I48" s="40">
        <v>124.33333333333331</v>
      </c>
      <c r="J48" s="40">
        <v>126.06666666666663</v>
      </c>
      <c r="K48" s="31">
        <v>122.6</v>
      </c>
      <c r="L48" s="31">
        <v>117.9</v>
      </c>
      <c r="M48" s="31">
        <v>190.93714</v>
      </c>
      <c r="N48" s="1"/>
      <c r="O48" s="1"/>
    </row>
    <row r="49" spans="1:15" ht="12.75" customHeight="1">
      <c r="A49" s="60">
        <v>40</v>
      </c>
      <c r="B49" s="62" t="s">
        <v>78</v>
      </c>
      <c r="C49" s="31">
        <v>678.55</v>
      </c>
      <c r="D49" s="40">
        <v>678.31666666666661</v>
      </c>
      <c r="E49" s="40">
        <v>672.88333333333321</v>
      </c>
      <c r="F49" s="40">
        <v>667.21666666666658</v>
      </c>
      <c r="G49" s="40">
        <v>661.78333333333319</v>
      </c>
      <c r="H49" s="40">
        <v>683.98333333333323</v>
      </c>
      <c r="I49" s="40">
        <v>689.41666666666663</v>
      </c>
      <c r="J49" s="40">
        <v>695.08333333333326</v>
      </c>
      <c r="K49" s="31">
        <v>683.75</v>
      </c>
      <c r="L49" s="31">
        <v>672.65</v>
      </c>
      <c r="M49" s="31">
        <v>5.0045799999999998</v>
      </c>
      <c r="N49" s="1"/>
      <c r="O49" s="1"/>
    </row>
    <row r="50" spans="1:15" ht="12.75" customHeight="1">
      <c r="A50" s="60">
        <v>41</v>
      </c>
      <c r="B50" s="62" t="s">
        <v>79</v>
      </c>
      <c r="C50" s="31">
        <v>819.75</v>
      </c>
      <c r="D50" s="40">
        <v>818.16666666666663</v>
      </c>
      <c r="E50" s="40">
        <v>812.58333333333326</v>
      </c>
      <c r="F50" s="40">
        <v>805.41666666666663</v>
      </c>
      <c r="G50" s="40">
        <v>799.83333333333326</v>
      </c>
      <c r="H50" s="40">
        <v>825.33333333333326</v>
      </c>
      <c r="I50" s="40">
        <v>830.91666666666652</v>
      </c>
      <c r="J50" s="40">
        <v>838.08333333333326</v>
      </c>
      <c r="K50" s="31">
        <v>823.75</v>
      </c>
      <c r="L50" s="31">
        <v>811</v>
      </c>
      <c r="M50" s="31">
        <v>5.7895700000000003</v>
      </c>
      <c r="N50" s="1"/>
      <c r="O50" s="1"/>
    </row>
    <row r="51" spans="1:15" ht="12.75" customHeight="1">
      <c r="A51" s="60">
        <v>42</v>
      </c>
      <c r="B51" s="62" t="s">
        <v>81</v>
      </c>
      <c r="C51" s="31">
        <v>864.9</v>
      </c>
      <c r="D51" s="40">
        <v>863.2833333333333</v>
      </c>
      <c r="E51" s="40">
        <v>855.21666666666658</v>
      </c>
      <c r="F51" s="40">
        <v>845.5333333333333</v>
      </c>
      <c r="G51" s="40">
        <v>837.46666666666658</v>
      </c>
      <c r="H51" s="40">
        <v>872.96666666666658</v>
      </c>
      <c r="I51" s="40">
        <v>881.03333333333319</v>
      </c>
      <c r="J51" s="40">
        <v>890.71666666666658</v>
      </c>
      <c r="K51" s="31">
        <v>871.35</v>
      </c>
      <c r="L51" s="31">
        <v>853.6</v>
      </c>
      <c r="M51" s="31">
        <v>55.336489999999998</v>
      </c>
      <c r="N51" s="1"/>
      <c r="O51" s="1"/>
    </row>
    <row r="52" spans="1:15" ht="12.75" customHeight="1">
      <c r="A52" s="60">
        <v>43</v>
      </c>
      <c r="B52" s="62" t="s">
        <v>82</v>
      </c>
      <c r="C52" s="31">
        <v>84.35</v>
      </c>
      <c r="D52" s="40">
        <v>84.6</v>
      </c>
      <c r="E52" s="40">
        <v>83.85</v>
      </c>
      <c r="F52" s="40">
        <v>83.35</v>
      </c>
      <c r="G52" s="40">
        <v>82.6</v>
      </c>
      <c r="H52" s="40">
        <v>85.1</v>
      </c>
      <c r="I52" s="40">
        <v>85.85</v>
      </c>
      <c r="J52" s="40">
        <v>86.35</v>
      </c>
      <c r="K52" s="31">
        <v>85.35</v>
      </c>
      <c r="L52" s="31">
        <v>84.1</v>
      </c>
      <c r="M52" s="31">
        <v>88.596919999999997</v>
      </c>
      <c r="N52" s="1"/>
      <c r="O52" s="1"/>
    </row>
    <row r="53" spans="1:15" ht="12.75" customHeight="1">
      <c r="A53" s="60">
        <v>44</v>
      </c>
      <c r="B53" s="62" t="s">
        <v>83</v>
      </c>
      <c r="C53" s="31">
        <v>243.65</v>
      </c>
      <c r="D53" s="40">
        <v>243.06666666666669</v>
      </c>
      <c r="E53" s="40">
        <v>240.73333333333338</v>
      </c>
      <c r="F53" s="40">
        <v>237.81666666666669</v>
      </c>
      <c r="G53" s="40">
        <v>235.48333333333338</v>
      </c>
      <c r="H53" s="40">
        <v>245.98333333333338</v>
      </c>
      <c r="I53" s="40">
        <v>248.31666666666669</v>
      </c>
      <c r="J53" s="40">
        <v>251.23333333333338</v>
      </c>
      <c r="K53" s="31">
        <v>245.4</v>
      </c>
      <c r="L53" s="31">
        <v>240.15</v>
      </c>
      <c r="M53" s="31">
        <v>27.72073</v>
      </c>
      <c r="N53" s="1"/>
      <c r="O53" s="1"/>
    </row>
    <row r="54" spans="1:15" ht="12.75" customHeight="1">
      <c r="A54" s="60">
        <v>45</v>
      </c>
      <c r="B54" s="62" t="s">
        <v>84</v>
      </c>
      <c r="C54" s="31">
        <v>18572.599999999999</v>
      </c>
      <c r="D54" s="40">
        <v>18594</v>
      </c>
      <c r="E54" s="40">
        <v>18463.599999999999</v>
      </c>
      <c r="F54" s="40">
        <v>18354.599999999999</v>
      </c>
      <c r="G54" s="40">
        <v>18224.199999999997</v>
      </c>
      <c r="H54" s="40">
        <v>18703</v>
      </c>
      <c r="I54" s="40">
        <v>18833.400000000001</v>
      </c>
      <c r="J54" s="40">
        <v>18942.400000000001</v>
      </c>
      <c r="K54" s="31">
        <v>18724.400000000001</v>
      </c>
      <c r="L54" s="31">
        <v>18485</v>
      </c>
      <c r="M54" s="31">
        <v>0.1036</v>
      </c>
      <c r="N54" s="1"/>
      <c r="O54" s="1"/>
    </row>
    <row r="55" spans="1:15" ht="12.75" customHeight="1">
      <c r="A55" s="60">
        <v>46</v>
      </c>
      <c r="B55" s="62" t="s">
        <v>86</v>
      </c>
      <c r="C55" s="31">
        <v>360.35</v>
      </c>
      <c r="D55" s="40">
        <v>360.68333333333334</v>
      </c>
      <c r="E55" s="40">
        <v>357.66666666666669</v>
      </c>
      <c r="F55" s="40">
        <v>354.98333333333335</v>
      </c>
      <c r="G55" s="40">
        <v>351.9666666666667</v>
      </c>
      <c r="H55" s="40">
        <v>363.36666666666667</v>
      </c>
      <c r="I55" s="40">
        <v>366.38333333333333</v>
      </c>
      <c r="J55" s="40">
        <v>369.06666666666666</v>
      </c>
      <c r="K55" s="31">
        <v>363.7</v>
      </c>
      <c r="L55" s="31">
        <v>358</v>
      </c>
      <c r="M55" s="31">
        <v>33.92266</v>
      </c>
      <c r="N55" s="1"/>
      <c r="O55" s="1"/>
    </row>
    <row r="56" spans="1:15" ht="12.75" customHeight="1">
      <c r="A56" s="60">
        <v>47</v>
      </c>
      <c r="B56" s="62" t="s">
        <v>87</v>
      </c>
      <c r="C56" s="31">
        <v>4954.25</v>
      </c>
      <c r="D56" s="40">
        <v>4980.3999999999996</v>
      </c>
      <c r="E56" s="40">
        <v>4922.9999999999991</v>
      </c>
      <c r="F56" s="40">
        <v>4891.7499999999991</v>
      </c>
      <c r="G56" s="40">
        <v>4834.3499999999985</v>
      </c>
      <c r="H56" s="40">
        <v>5011.6499999999996</v>
      </c>
      <c r="I56" s="40">
        <v>5069.0500000000011</v>
      </c>
      <c r="J56" s="40">
        <v>5100.3</v>
      </c>
      <c r="K56" s="31">
        <v>5037.8</v>
      </c>
      <c r="L56" s="31">
        <v>4949.1499999999996</v>
      </c>
      <c r="M56" s="31">
        <v>1.75475</v>
      </c>
      <c r="N56" s="1"/>
      <c r="O56" s="1"/>
    </row>
    <row r="57" spans="1:15" ht="12.75" customHeight="1">
      <c r="A57" s="60">
        <v>48</v>
      </c>
      <c r="B57" s="62" t="s">
        <v>90</v>
      </c>
      <c r="C57" s="31">
        <v>296.05</v>
      </c>
      <c r="D57" s="40">
        <v>295.73333333333329</v>
      </c>
      <c r="E57" s="40">
        <v>294.46666666666658</v>
      </c>
      <c r="F57" s="40">
        <v>292.88333333333327</v>
      </c>
      <c r="G57" s="40">
        <v>291.61666666666656</v>
      </c>
      <c r="H57" s="40">
        <v>297.31666666666661</v>
      </c>
      <c r="I57" s="40">
        <v>298.58333333333337</v>
      </c>
      <c r="J57" s="40">
        <v>300.16666666666663</v>
      </c>
      <c r="K57" s="31">
        <v>297</v>
      </c>
      <c r="L57" s="31">
        <v>294.14999999999998</v>
      </c>
      <c r="M57" s="31">
        <v>41.828380000000003</v>
      </c>
      <c r="N57" s="1"/>
      <c r="O57" s="1"/>
    </row>
    <row r="58" spans="1:15" ht="12.75" customHeight="1">
      <c r="A58" s="60">
        <v>49</v>
      </c>
      <c r="B58" s="62" t="s">
        <v>352</v>
      </c>
      <c r="C58" s="31">
        <v>373.3</v>
      </c>
      <c r="D58" s="40">
        <v>374.34999999999997</v>
      </c>
      <c r="E58" s="40">
        <v>369.94999999999993</v>
      </c>
      <c r="F58" s="40">
        <v>366.59999999999997</v>
      </c>
      <c r="G58" s="40">
        <v>362.19999999999993</v>
      </c>
      <c r="H58" s="40">
        <v>377.69999999999993</v>
      </c>
      <c r="I58" s="40">
        <v>382.09999999999991</v>
      </c>
      <c r="J58" s="40">
        <v>385.44999999999993</v>
      </c>
      <c r="K58" s="31">
        <v>378.75</v>
      </c>
      <c r="L58" s="31">
        <v>371</v>
      </c>
      <c r="M58" s="31">
        <v>6.2912299999999997</v>
      </c>
      <c r="N58" s="1"/>
      <c r="O58" s="1"/>
    </row>
    <row r="59" spans="1:15" ht="12.75" customHeight="1">
      <c r="A59" s="60">
        <v>50</v>
      </c>
      <c r="B59" s="62" t="s">
        <v>93</v>
      </c>
      <c r="C59" s="31">
        <v>1093.8499999999999</v>
      </c>
      <c r="D59" s="40">
        <v>1087.7666666666667</v>
      </c>
      <c r="E59" s="40">
        <v>1077.5333333333333</v>
      </c>
      <c r="F59" s="40">
        <v>1061.2166666666667</v>
      </c>
      <c r="G59" s="40">
        <v>1050.9833333333333</v>
      </c>
      <c r="H59" s="40">
        <v>1104.0833333333333</v>
      </c>
      <c r="I59" s="40">
        <v>1114.3166666666664</v>
      </c>
      <c r="J59" s="40">
        <v>1130.6333333333332</v>
      </c>
      <c r="K59" s="31">
        <v>1098</v>
      </c>
      <c r="L59" s="31">
        <v>1071.45</v>
      </c>
      <c r="M59" s="31">
        <v>22.664110000000001</v>
      </c>
      <c r="N59" s="1"/>
      <c r="O59" s="1"/>
    </row>
    <row r="60" spans="1:15" ht="12.75" customHeight="1">
      <c r="A60" s="60">
        <v>51</v>
      </c>
      <c r="B60" s="62" t="s">
        <v>94</v>
      </c>
      <c r="C60" s="31">
        <v>1009.25</v>
      </c>
      <c r="D60" s="40">
        <v>1013.4499999999999</v>
      </c>
      <c r="E60" s="40">
        <v>1000.8</v>
      </c>
      <c r="F60" s="40">
        <v>992.35</v>
      </c>
      <c r="G60" s="40">
        <v>979.7</v>
      </c>
      <c r="H60" s="40">
        <v>1021.8999999999999</v>
      </c>
      <c r="I60" s="40">
        <v>1034.5499999999997</v>
      </c>
      <c r="J60" s="40">
        <v>1042.9999999999998</v>
      </c>
      <c r="K60" s="31">
        <v>1026.0999999999999</v>
      </c>
      <c r="L60" s="31">
        <v>1005</v>
      </c>
      <c r="M60" s="31">
        <v>16.51238</v>
      </c>
      <c r="N60" s="1"/>
      <c r="O60" s="1"/>
    </row>
    <row r="61" spans="1:15" ht="12.75" customHeight="1">
      <c r="A61" s="60">
        <v>52</v>
      </c>
      <c r="B61" s="62" t="s">
        <v>95</v>
      </c>
      <c r="C61" s="31">
        <v>225.15</v>
      </c>
      <c r="D61" s="40">
        <v>225.28333333333333</v>
      </c>
      <c r="E61" s="40">
        <v>223.76666666666665</v>
      </c>
      <c r="F61" s="40">
        <v>222.38333333333333</v>
      </c>
      <c r="G61" s="40">
        <v>220.86666666666665</v>
      </c>
      <c r="H61" s="40">
        <v>226.66666666666666</v>
      </c>
      <c r="I61" s="40">
        <v>228.18333333333337</v>
      </c>
      <c r="J61" s="40">
        <v>229.56666666666666</v>
      </c>
      <c r="K61" s="31">
        <v>226.8</v>
      </c>
      <c r="L61" s="31">
        <v>223.9</v>
      </c>
      <c r="M61" s="31">
        <v>62.829120000000003</v>
      </c>
      <c r="N61" s="1"/>
      <c r="O61" s="1"/>
    </row>
    <row r="62" spans="1:15" ht="12.75" customHeight="1">
      <c r="A62" s="60">
        <v>53</v>
      </c>
      <c r="B62" s="62" t="s">
        <v>96</v>
      </c>
      <c r="C62" s="31">
        <v>4695.45</v>
      </c>
      <c r="D62" s="40">
        <v>4675.2833333333328</v>
      </c>
      <c r="E62" s="40">
        <v>4636.1666666666661</v>
      </c>
      <c r="F62" s="40">
        <v>4576.8833333333332</v>
      </c>
      <c r="G62" s="40">
        <v>4537.7666666666664</v>
      </c>
      <c r="H62" s="40">
        <v>4734.5666666666657</v>
      </c>
      <c r="I62" s="40">
        <v>4773.6833333333325</v>
      </c>
      <c r="J62" s="40">
        <v>4832.9666666666653</v>
      </c>
      <c r="K62" s="31">
        <v>4714.3999999999996</v>
      </c>
      <c r="L62" s="31">
        <v>4616</v>
      </c>
      <c r="M62" s="31">
        <v>3.53159</v>
      </c>
      <c r="N62" s="1"/>
      <c r="O62" s="1"/>
    </row>
    <row r="63" spans="1:15" ht="12.75" customHeight="1">
      <c r="A63" s="60">
        <v>54</v>
      </c>
      <c r="B63" s="62" t="s">
        <v>97</v>
      </c>
      <c r="C63" s="31">
        <v>1692.5</v>
      </c>
      <c r="D63" s="40">
        <v>1685.4833333333333</v>
      </c>
      <c r="E63" s="40">
        <v>1675.4666666666667</v>
      </c>
      <c r="F63" s="40">
        <v>1658.4333333333334</v>
      </c>
      <c r="G63" s="40">
        <v>1648.4166666666667</v>
      </c>
      <c r="H63" s="40">
        <v>1702.5166666666667</v>
      </c>
      <c r="I63" s="40">
        <v>1712.5333333333335</v>
      </c>
      <c r="J63" s="40">
        <v>1729.5666666666666</v>
      </c>
      <c r="K63" s="31">
        <v>1695.5</v>
      </c>
      <c r="L63" s="31">
        <v>1668.45</v>
      </c>
      <c r="M63" s="31">
        <v>6.0826200000000004</v>
      </c>
      <c r="N63" s="1"/>
      <c r="O63" s="1"/>
    </row>
    <row r="64" spans="1:15" ht="12.75" customHeight="1">
      <c r="A64" s="60">
        <v>55</v>
      </c>
      <c r="B64" s="62" t="s">
        <v>98</v>
      </c>
      <c r="C64" s="31">
        <v>648.75</v>
      </c>
      <c r="D64" s="40">
        <v>647.91666666666663</v>
      </c>
      <c r="E64" s="40">
        <v>642.2833333333333</v>
      </c>
      <c r="F64" s="40">
        <v>635.81666666666672</v>
      </c>
      <c r="G64" s="40">
        <v>630.18333333333339</v>
      </c>
      <c r="H64" s="40">
        <v>654.38333333333321</v>
      </c>
      <c r="I64" s="40">
        <v>660.01666666666665</v>
      </c>
      <c r="J64" s="40">
        <v>666.48333333333312</v>
      </c>
      <c r="K64" s="31">
        <v>653.54999999999995</v>
      </c>
      <c r="L64" s="31">
        <v>641.45000000000005</v>
      </c>
      <c r="M64" s="31">
        <v>10.238670000000001</v>
      </c>
      <c r="N64" s="1"/>
      <c r="O64" s="1"/>
    </row>
    <row r="65" spans="1:15" ht="12.75" customHeight="1">
      <c r="A65" s="60">
        <v>56</v>
      </c>
      <c r="B65" s="62" t="s">
        <v>99</v>
      </c>
      <c r="C65" s="31">
        <v>939.4</v>
      </c>
      <c r="D65" s="40">
        <v>940.9666666666667</v>
      </c>
      <c r="E65" s="40">
        <v>930.93333333333339</v>
      </c>
      <c r="F65" s="40">
        <v>922.4666666666667</v>
      </c>
      <c r="G65" s="40">
        <v>912.43333333333339</v>
      </c>
      <c r="H65" s="40">
        <v>949.43333333333339</v>
      </c>
      <c r="I65" s="40">
        <v>959.4666666666667</v>
      </c>
      <c r="J65" s="40">
        <v>967.93333333333339</v>
      </c>
      <c r="K65" s="31">
        <v>951</v>
      </c>
      <c r="L65" s="31">
        <v>932.5</v>
      </c>
      <c r="M65" s="31">
        <v>3.90876</v>
      </c>
      <c r="N65" s="1"/>
      <c r="O65" s="1"/>
    </row>
    <row r="66" spans="1:15" ht="12.75" customHeight="1">
      <c r="A66" s="60">
        <v>57</v>
      </c>
      <c r="B66" s="62" t="s">
        <v>100</v>
      </c>
      <c r="C66" s="31">
        <v>289.95</v>
      </c>
      <c r="D66" s="40">
        <v>289.08333333333331</v>
      </c>
      <c r="E66" s="40">
        <v>287.16666666666663</v>
      </c>
      <c r="F66" s="40">
        <v>284.38333333333333</v>
      </c>
      <c r="G66" s="40">
        <v>282.46666666666664</v>
      </c>
      <c r="H66" s="40">
        <v>291.86666666666662</v>
      </c>
      <c r="I66" s="40">
        <v>293.78333333333325</v>
      </c>
      <c r="J66" s="40">
        <v>296.56666666666661</v>
      </c>
      <c r="K66" s="31">
        <v>291</v>
      </c>
      <c r="L66" s="31">
        <v>286.3</v>
      </c>
      <c r="M66" s="31">
        <v>15.76018</v>
      </c>
      <c r="N66" s="1"/>
      <c r="O66" s="1"/>
    </row>
    <row r="67" spans="1:15" ht="12.75" customHeight="1">
      <c r="A67" s="60">
        <v>58</v>
      </c>
      <c r="B67" s="62" t="s">
        <v>102</v>
      </c>
      <c r="C67" s="31">
        <v>1882.8</v>
      </c>
      <c r="D67" s="40">
        <v>1876.3833333333332</v>
      </c>
      <c r="E67" s="40">
        <v>1862.7666666666664</v>
      </c>
      <c r="F67" s="40">
        <v>1842.7333333333331</v>
      </c>
      <c r="G67" s="40">
        <v>1829.1166666666663</v>
      </c>
      <c r="H67" s="40">
        <v>1896.4166666666665</v>
      </c>
      <c r="I67" s="40">
        <v>1910.0333333333333</v>
      </c>
      <c r="J67" s="40">
        <v>1930.0666666666666</v>
      </c>
      <c r="K67" s="31">
        <v>1890</v>
      </c>
      <c r="L67" s="31">
        <v>1856.35</v>
      </c>
      <c r="M67" s="31">
        <v>4.7077999999999998</v>
      </c>
      <c r="N67" s="1"/>
      <c r="O67" s="1"/>
    </row>
    <row r="68" spans="1:15" ht="12.75" customHeight="1">
      <c r="A68" s="60">
        <v>59</v>
      </c>
      <c r="B68" s="62" t="s">
        <v>103</v>
      </c>
      <c r="C68" s="31">
        <v>570.6</v>
      </c>
      <c r="D68" s="40">
        <v>568.78333333333342</v>
      </c>
      <c r="E68" s="40">
        <v>565.86666666666679</v>
      </c>
      <c r="F68" s="40">
        <v>561.13333333333333</v>
      </c>
      <c r="G68" s="40">
        <v>558.2166666666667</v>
      </c>
      <c r="H68" s="40">
        <v>573.51666666666688</v>
      </c>
      <c r="I68" s="40">
        <v>576.43333333333362</v>
      </c>
      <c r="J68" s="40">
        <v>581.16666666666697</v>
      </c>
      <c r="K68" s="31">
        <v>571.70000000000005</v>
      </c>
      <c r="L68" s="31">
        <v>564.04999999999995</v>
      </c>
      <c r="M68" s="31">
        <v>19.00084</v>
      </c>
      <c r="N68" s="1"/>
      <c r="O68" s="1"/>
    </row>
    <row r="69" spans="1:15" ht="12.75" customHeight="1">
      <c r="A69" s="60">
        <v>60</v>
      </c>
      <c r="B69" s="62" t="s">
        <v>104</v>
      </c>
      <c r="C69" s="31">
        <v>2166.0500000000002</v>
      </c>
      <c r="D69" s="40">
        <v>2186.3166666666671</v>
      </c>
      <c r="E69" s="40">
        <v>2142.6333333333341</v>
      </c>
      <c r="F69" s="40">
        <v>2119.2166666666672</v>
      </c>
      <c r="G69" s="40">
        <v>2075.5333333333342</v>
      </c>
      <c r="H69" s="40">
        <v>2209.733333333334</v>
      </c>
      <c r="I69" s="40">
        <v>2253.4166666666674</v>
      </c>
      <c r="J69" s="40">
        <v>2276.8333333333339</v>
      </c>
      <c r="K69" s="31">
        <v>2230</v>
      </c>
      <c r="L69" s="31">
        <v>2162.9</v>
      </c>
      <c r="M69" s="31">
        <v>2.3755199999999999</v>
      </c>
      <c r="N69" s="1"/>
      <c r="O69" s="1"/>
    </row>
    <row r="70" spans="1:15" ht="12.75" customHeight="1">
      <c r="A70" s="60">
        <v>61</v>
      </c>
      <c r="B70" s="62" t="s">
        <v>105</v>
      </c>
      <c r="C70" s="31">
        <v>2199.35</v>
      </c>
      <c r="D70" s="40">
        <v>2211.75</v>
      </c>
      <c r="E70" s="40">
        <v>2177.6</v>
      </c>
      <c r="F70" s="40">
        <v>2155.85</v>
      </c>
      <c r="G70" s="40">
        <v>2121.6999999999998</v>
      </c>
      <c r="H70" s="40">
        <v>2233.5</v>
      </c>
      <c r="I70" s="40">
        <v>2267.6499999999996</v>
      </c>
      <c r="J70" s="40">
        <v>2289.4</v>
      </c>
      <c r="K70" s="31">
        <v>2245.9</v>
      </c>
      <c r="L70" s="31">
        <v>2190</v>
      </c>
      <c r="M70" s="31">
        <v>3.04339</v>
      </c>
      <c r="N70" s="1"/>
      <c r="O70" s="1"/>
    </row>
    <row r="71" spans="1:15" ht="12.75" customHeight="1">
      <c r="A71" s="60">
        <v>62</v>
      </c>
      <c r="B71" s="62" t="s">
        <v>276</v>
      </c>
      <c r="C71" s="31">
        <v>381.7</v>
      </c>
      <c r="D71" s="40">
        <v>382.08333333333331</v>
      </c>
      <c r="E71" s="40">
        <v>378.16666666666663</v>
      </c>
      <c r="F71" s="40">
        <v>374.63333333333333</v>
      </c>
      <c r="G71" s="40">
        <v>370.71666666666664</v>
      </c>
      <c r="H71" s="40">
        <v>385.61666666666662</v>
      </c>
      <c r="I71" s="40">
        <v>389.53333333333325</v>
      </c>
      <c r="J71" s="40">
        <v>393.06666666666661</v>
      </c>
      <c r="K71" s="31">
        <v>386</v>
      </c>
      <c r="L71" s="31">
        <v>378.55</v>
      </c>
      <c r="M71" s="31">
        <v>15.34859</v>
      </c>
      <c r="N71" s="1"/>
      <c r="O71" s="1"/>
    </row>
    <row r="72" spans="1:15" ht="12.75" customHeight="1">
      <c r="A72" s="60">
        <v>63</v>
      </c>
      <c r="B72" s="62" t="s">
        <v>374</v>
      </c>
      <c r="C72" s="31">
        <v>189.85</v>
      </c>
      <c r="D72" s="40">
        <v>191.21666666666667</v>
      </c>
      <c r="E72" s="40">
        <v>186.63333333333333</v>
      </c>
      <c r="F72" s="40">
        <v>183.41666666666666</v>
      </c>
      <c r="G72" s="40">
        <v>178.83333333333331</v>
      </c>
      <c r="H72" s="40">
        <v>194.43333333333334</v>
      </c>
      <c r="I72" s="40">
        <v>199.01666666666665</v>
      </c>
      <c r="J72" s="40">
        <v>202.23333333333335</v>
      </c>
      <c r="K72" s="31">
        <v>195.8</v>
      </c>
      <c r="L72" s="31">
        <v>188</v>
      </c>
      <c r="M72" s="31">
        <v>22.93421</v>
      </c>
      <c r="N72" s="1"/>
      <c r="O72" s="1"/>
    </row>
    <row r="73" spans="1:15" ht="12.75" customHeight="1">
      <c r="A73" s="60">
        <v>64</v>
      </c>
      <c r="B73" s="62" t="s">
        <v>107</v>
      </c>
      <c r="C73" s="31">
        <v>3583.3</v>
      </c>
      <c r="D73" s="40">
        <v>3570.75</v>
      </c>
      <c r="E73" s="40">
        <v>3547.5</v>
      </c>
      <c r="F73" s="40">
        <v>3511.7</v>
      </c>
      <c r="G73" s="40">
        <v>3488.45</v>
      </c>
      <c r="H73" s="40">
        <v>3606.55</v>
      </c>
      <c r="I73" s="40">
        <v>3629.8</v>
      </c>
      <c r="J73" s="40">
        <v>3665.6000000000004</v>
      </c>
      <c r="K73" s="31">
        <v>3594</v>
      </c>
      <c r="L73" s="31">
        <v>3534.95</v>
      </c>
      <c r="M73" s="31">
        <v>3.6125699999999998</v>
      </c>
      <c r="N73" s="1"/>
      <c r="O73" s="1"/>
    </row>
    <row r="74" spans="1:15" ht="12.75" customHeight="1">
      <c r="A74" s="60">
        <v>65</v>
      </c>
      <c r="B74" s="62" t="s">
        <v>108</v>
      </c>
      <c r="C74" s="31">
        <v>4390.8999999999996</v>
      </c>
      <c r="D74" s="40">
        <v>4420.2666666666664</v>
      </c>
      <c r="E74" s="40">
        <v>4332.4333333333325</v>
      </c>
      <c r="F74" s="40">
        <v>4273.9666666666662</v>
      </c>
      <c r="G74" s="40">
        <v>4186.1333333333323</v>
      </c>
      <c r="H74" s="40">
        <v>4478.7333333333327</v>
      </c>
      <c r="I74" s="40">
        <v>4566.5666666666666</v>
      </c>
      <c r="J74" s="40">
        <v>4625.0333333333328</v>
      </c>
      <c r="K74" s="31">
        <v>4508.1000000000004</v>
      </c>
      <c r="L74" s="31">
        <v>4361.8</v>
      </c>
      <c r="M74" s="31">
        <v>5.2557299999999998</v>
      </c>
      <c r="N74" s="1"/>
      <c r="O74" s="1"/>
    </row>
    <row r="75" spans="1:15" ht="12.75" customHeight="1">
      <c r="A75" s="60">
        <v>66</v>
      </c>
      <c r="B75" s="62" t="s">
        <v>110</v>
      </c>
      <c r="C75" s="31">
        <v>483.85</v>
      </c>
      <c r="D75" s="40">
        <v>483.16666666666669</v>
      </c>
      <c r="E75" s="40">
        <v>479.38333333333338</v>
      </c>
      <c r="F75" s="40">
        <v>474.91666666666669</v>
      </c>
      <c r="G75" s="40">
        <v>471.13333333333338</v>
      </c>
      <c r="H75" s="40">
        <v>487.63333333333338</v>
      </c>
      <c r="I75" s="40">
        <v>491.41666666666669</v>
      </c>
      <c r="J75" s="40">
        <v>495.88333333333338</v>
      </c>
      <c r="K75" s="31">
        <v>486.95</v>
      </c>
      <c r="L75" s="31">
        <v>478.7</v>
      </c>
      <c r="M75" s="31">
        <v>27.492940000000001</v>
      </c>
      <c r="N75" s="1"/>
      <c r="O75" s="1"/>
    </row>
    <row r="76" spans="1:15" ht="12.75" customHeight="1">
      <c r="A76" s="60">
        <v>67</v>
      </c>
      <c r="B76" s="62" t="s">
        <v>272</v>
      </c>
      <c r="C76" s="31">
        <v>3872.1</v>
      </c>
      <c r="D76" s="40">
        <v>3877.6833333333329</v>
      </c>
      <c r="E76" s="40">
        <v>3835.4166666666661</v>
      </c>
      <c r="F76" s="40">
        <v>3798.7333333333331</v>
      </c>
      <c r="G76" s="40">
        <v>3756.4666666666662</v>
      </c>
      <c r="H76" s="40">
        <v>3914.3666666666659</v>
      </c>
      <c r="I76" s="40">
        <v>3956.6333333333332</v>
      </c>
      <c r="J76" s="40">
        <v>3993.3166666666657</v>
      </c>
      <c r="K76" s="31">
        <v>3919.95</v>
      </c>
      <c r="L76" s="31">
        <v>3841</v>
      </c>
      <c r="M76" s="31">
        <v>4.99702</v>
      </c>
      <c r="N76" s="1"/>
      <c r="O76" s="1"/>
    </row>
    <row r="77" spans="1:15" ht="12.75" customHeight="1">
      <c r="A77" s="60">
        <v>68</v>
      </c>
      <c r="B77" s="62" t="s">
        <v>111</v>
      </c>
      <c r="C77" s="31">
        <v>5025.6000000000004</v>
      </c>
      <c r="D77" s="40">
        <v>5042.7166666666672</v>
      </c>
      <c r="E77" s="40">
        <v>4998.8833333333341</v>
      </c>
      <c r="F77" s="40">
        <v>4972.166666666667</v>
      </c>
      <c r="G77" s="40">
        <v>4928.3333333333339</v>
      </c>
      <c r="H77" s="40">
        <v>5069.4333333333343</v>
      </c>
      <c r="I77" s="40">
        <v>5113.2666666666664</v>
      </c>
      <c r="J77" s="40">
        <v>5139.9833333333345</v>
      </c>
      <c r="K77" s="31">
        <v>5086.55</v>
      </c>
      <c r="L77" s="31">
        <v>5016</v>
      </c>
      <c r="M77" s="31">
        <v>6.6606300000000003</v>
      </c>
      <c r="N77" s="1"/>
      <c r="O77" s="1"/>
    </row>
    <row r="78" spans="1:15" ht="12.75" customHeight="1">
      <c r="A78" s="60">
        <v>69</v>
      </c>
      <c r="B78" s="62" t="s">
        <v>112</v>
      </c>
      <c r="C78" s="31">
        <v>3535.75</v>
      </c>
      <c r="D78" s="40">
        <v>3545.65</v>
      </c>
      <c r="E78" s="40">
        <v>3509.1000000000004</v>
      </c>
      <c r="F78" s="40">
        <v>3482.4500000000003</v>
      </c>
      <c r="G78" s="40">
        <v>3445.9000000000005</v>
      </c>
      <c r="H78" s="40">
        <v>3572.3</v>
      </c>
      <c r="I78" s="40">
        <v>3608.8500000000004</v>
      </c>
      <c r="J78" s="40">
        <v>3635.5</v>
      </c>
      <c r="K78" s="31">
        <v>3582.2</v>
      </c>
      <c r="L78" s="31">
        <v>3519</v>
      </c>
      <c r="M78" s="31">
        <v>3.3651800000000001</v>
      </c>
      <c r="N78" s="1"/>
      <c r="O78" s="1"/>
    </row>
    <row r="79" spans="1:15" ht="12.75" customHeight="1">
      <c r="A79" s="60">
        <v>70</v>
      </c>
      <c r="B79" s="62" t="s">
        <v>113</v>
      </c>
      <c r="C79" s="31">
        <v>2200.35</v>
      </c>
      <c r="D79" s="40">
        <v>2211.7000000000003</v>
      </c>
      <c r="E79" s="40">
        <v>2183.6500000000005</v>
      </c>
      <c r="F79" s="40">
        <v>2166.9500000000003</v>
      </c>
      <c r="G79" s="40">
        <v>2138.9000000000005</v>
      </c>
      <c r="H79" s="40">
        <v>2228.4000000000005</v>
      </c>
      <c r="I79" s="40">
        <v>2256.4500000000007</v>
      </c>
      <c r="J79" s="40">
        <v>2273.1500000000005</v>
      </c>
      <c r="K79" s="31">
        <v>2239.75</v>
      </c>
      <c r="L79" s="31">
        <v>2195</v>
      </c>
      <c r="M79" s="31">
        <v>3.9444499999999998</v>
      </c>
      <c r="N79" s="1"/>
      <c r="O79" s="1"/>
    </row>
    <row r="80" spans="1:15" ht="12.75" customHeight="1">
      <c r="A80" s="60">
        <v>71</v>
      </c>
      <c r="B80" s="62" t="s">
        <v>115</v>
      </c>
      <c r="C80" s="31">
        <v>123.05</v>
      </c>
      <c r="D80" s="40">
        <v>122.69999999999999</v>
      </c>
      <c r="E80" s="40">
        <v>121.79999999999998</v>
      </c>
      <c r="F80" s="40">
        <v>120.55</v>
      </c>
      <c r="G80" s="40">
        <v>119.64999999999999</v>
      </c>
      <c r="H80" s="40">
        <v>123.94999999999997</v>
      </c>
      <c r="I80" s="40">
        <v>124.84999999999998</v>
      </c>
      <c r="J80" s="40">
        <v>126.09999999999997</v>
      </c>
      <c r="K80" s="31">
        <v>123.6</v>
      </c>
      <c r="L80" s="31">
        <v>121.45</v>
      </c>
      <c r="M80" s="31">
        <v>97.68441</v>
      </c>
      <c r="N80" s="1"/>
      <c r="O80" s="1"/>
    </row>
    <row r="81" spans="1:15" ht="12.75" customHeight="1">
      <c r="A81" s="60">
        <v>72</v>
      </c>
      <c r="B81" s="62" t="s">
        <v>405</v>
      </c>
      <c r="C81" s="31">
        <v>3009.05</v>
      </c>
      <c r="D81" s="40">
        <v>3023.0166666666664</v>
      </c>
      <c r="E81" s="40">
        <v>2991.0333333333328</v>
      </c>
      <c r="F81" s="40">
        <v>2973.0166666666664</v>
      </c>
      <c r="G81" s="40">
        <v>2941.0333333333328</v>
      </c>
      <c r="H81" s="40">
        <v>3041.0333333333328</v>
      </c>
      <c r="I81" s="40">
        <v>3073.0166666666664</v>
      </c>
      <c r="J81" s="40">
        <v>3091.0333333333328</v>
      </c>
      <c r="K81" s="31">
        <v>3055</v>
      </c>
      <c r="L81" s="31">
        <v>3005</v>
      </c>
      <c r="M81" s="31">
        <v>0.51709000000000005</v>
      </c>
      <c r="N81" s="1"/>
      <c r="O81" s="1"/>
    </row>
    <row r="82" spans="1:15" ht="12.75" customHeight="1">
      <c r="A82" s="60">
        <v>73</v>
      </c>
      <c r="B82" s="62" t="s">
        <v>279</v>
      </c>
      <c r="C82" s="31">
        <v>304</v>
      </c>
      <c r="D82" s="40">
        <v>305.7</v>
      </c>
      <c r="E82" s="40">
        <v>301.7</v>
      </c>
      <c r="F82" s="40">
        <v>299.39999999999998</v>
      </c>
      <c r="G82" s="40">
        <v>295.39999999999998</v>
      </c>
      <c r="H82" s="40">
        <v>308</v>
      </c>
      <c r="I82" s="40">
        <v>312</v>
      </c>
      <c r="J82" s="40">
        <v>314.3</v>
      </c>
      <c r="K82" s="31">
        <v>309.7</v>
      </c>
      <c r="L82" s="31">
        <v>303.39999999999998</v>
      </c>
      <c r="M82" s="31">
        <v>12.88772</v>
      </c>
      <c r="N82" s="1"/>
      <c r="O82" s="1"/>
    </row>
    <row r="83" spans="1:15" ht="12.75" customHeight="1">
      <c r="A83" s="60">
        <v>74</v>
      </c>
      <c r="B83" s="62" t="s">
        <v>116</v>
      </c>
      <c r="C83" s="31">
        <v>104.3</v>
      </c>
      <c r="D83" s="40">
        <v>104.48333333333333</v>
      </c>
      <c r="E83" s="40">
        <v>103.91666666666667</v>
      </c>
      <c r="F83" s="40">
        <v>103.53333333333333</v>
      </c>
      <c r="G83" s="40">
        <v>102.96666666666667</v>
      </c>
      <c r="H83" s="40">
        <v>104.86666666666667</v>
      </c>
      <c r="I83" s="40">
        <v>105.43333333333334</v>
      </c>
      <c r="J83" s="40">
        <v>105.81666666666668</v>
      </c>
      <c r="K83" s="31">
        <v>105.05</v>
      </c>
      <c r="L83" s="31">
        <v>104.1</v>
      </c>
      <c r="M83" s="31">
        <v>99.095669999999998</v>
      </c>
      <c r="N83" s="1"/>
      <c r="O83" s="1"/>
    </row>
    <row r="84" spans="1:15" ht="12.75" customHeight="1">
      <c r="A84" s="60">
        <v>75</v>
      </c>
      <c r="B84" s="62" t="s">
        <v>280</v>
      </c>
      <c r="C84" s="31">
        <v>1014.95</v>
      </c>
      <c r="D84" s="40">
        <v>1016.8666666666668</v>
      </c>
      <c r="E84" s="40">
        <v>1008.0833333333335</v>
      </c>
      <c r="F84" s="40">
        <v>1001.2166666666667</v>
      </c>
      <c r="G84" s="40">
        <v>992.43333333333339</v>
      </c>
      <c r="H84" s="40">
        <v>1023.7333333333336</v>
      </c>
      <c r="I84" s="40">
        <v>1032.5166666666669</v>
      </c>
      <c r="J84" s="40">
        <v>1039.3833333333337</v>
      </c>
      <c r="K84" s="31">
        <v>1025.6500000000001</v>
      </c>
      <c r="L84" s="31">
        <v>1010</v>
      </c>
      <c r="M84" s="31">
        <v>3.87094</v>
      </c>
      <c r="N84" s="1"/>
      <c r="O84" s="1"/>
    </row>
    <row r="85" spans="1:15" ht="12.75" customHeight="1">
      <c r="A85" s="60">
        <v>76</v>
      </c>
      <c r="B85" s="62" t="s">
        <v>121</v>
      </c>
      <c r="C85" s="31">
        <v>1037.3499999999999</v>
      </c>
      <c r="D85" s="40">
        <v>1039.9666666666665</v>
      </c>
      <c r="E85" s="40">
        <v>1029.9333333333329</v>
      </c>
      <c r="F85" s="40">
        <v>1022.5166666666664</v>
      </c>
      <c r="G85" s="40">
        <v>1012.4833333333329</v>
      </c>
      <c r="H85" s="40">
        <v>1047.383333333333</v>
      </c>
      <c r="I85" s="40">
        <v>1057.4166666666663</v>
      </c>
      <c r="J85" s="40">
        <v>1064.833333333333</v>
      </c>
      <c r="K85" s="31">
        <v>1050</v>
      </c>
      <c r="L85" s="31">
        <v>1032.55</v>
      </c>
      <c r="M85" s="31">
        <v>6.6418699999999999</v>
      </c>
      <c r="N85" s="1"/>
      <c r="O85" s="1"/>
    </row>
    <row r="86" spans="1:15" ht="12.75" customHeight="1">
      <c r="A86" s="60">
        <v>77</v>
      </c>
      <c r="B86" s="62" t="s">
        <v>122</v>
      </c>
      <c r="C86" s="31">
        <v>1563.3</v>
      </c>
      <c r="D86" s="40">
        <v>1554.6166666666668</v>
      </c>
      <c r="E86" s="40">
        <v>1543.2333333333336</v>
      </c>
      <c r="F86" s="40">
        <v>1523.1666666666667</v>
      </c>
      <c r="G86" s="40">
        <v>1511.7833333333335</v>
      </c>
      <c r="H86" s="40">
        <v>1574.6833333333336</v>
      </c>
      <c r="I86" s="40">
        <v>1586.0666666666668</v>
      </c>
      <c r="J86" s="40">
        <v>1606.1333333333337</v>
      </c>
      <c r="K86" s="31">
        <v>1566</v>
      </c>
      <c r="L86" s="31">
        <v>1534.55</v>
      </c>
      <c r="M86" s="31">
        <v>7.2987200000000003</v>
      </c>
      <c r="N86" s="1"/>
      <c r="O86" s="1"/>
    </row>
    <row r="87" spans="1:15" ht="12.75" customHeight="1">
      <c r="A87" s="60">
        <v>78</v>
      </c>
      <c r="B87" s="62" t="s">
        <v>124</v>
      </c>
      <c r="C87" s="31">
        <v>1733.15</v>
      </c>
      <c r="D87" s="40">
        <v>1727.6833333333334</v>
      </c>
      <c r="E87" s="40">
        <v>1718.8666666666668</v>
      </c>
      <c r="F87" s="40">
        <v>1704.5833333333335</v>
      </c>
      <c r="G87" s="40">
        <v>1695.7666666666669</v>
      </c>
      <c r="H87" s="40">
        <v>1741.9666666666667</v>
      </c>
      <c r="I87" s="40">
        <v>1750.7833333333333</v>
      </c>
      <c r="J87" s="40">
        <v>1765.0666666666666</v>
      </c>
      <c r="K87" s="31">
        <v>1736.5</v>
      </c>
      <c r="L87" s="31">
        <v>1713.4</v>
      </c>
      <c r="M87" s="31">
        <v>3.3745699999999998</v>
      </c>
      <c r="N87" s="1"/>
      <c r="O87" s="1"/>
    </row>
    <row r="88" spans="1:15" ht="12.75" customHeight="1">
      <c r="A88" s="60">
        <v>79</v>
      </c>
      <c r="B88" s="62" t="s">
        <v>125</v>
      </c>
      <c r="C88" s="31">
        <v>468.15</v>
      </c>
      <c r="D88" s="40">
        <v>467.93333333333334</v>
      </c>
      <c r="E88" s="40">
        <v>465.9666666666667</v>
      </c>
      <c r="F88" s="40">
        <v>463.78333333333336</v>
      </c>
      <c r="G88" s="40">
        <v>461.81666666666672</v>
      </c>
      <c r="H88" s="40">
        <v>470.11666666666667</v>
      </c>
      <c r="I88" s="40">
        <v>472.08333333333326</v>
      </c>
      <c r="J88" s="40">
        <v>474.26666666666665</v>
      </c>
      <c r="K88" s="31">
        <v>469.9</v>
      </c>
      <c r="L88" s="31">
        <v>465.75</v>
      </c>
      <c r="M88" s="31">
        <v>4.8772500000000001</v>
      </c>
      <c r="N88" s="1"/>
      <c r="O88" s="1"/>
    </row>
    <row r="89" spans="1:15" ht="12.75" customHeight="1">
      <c r="A89" s="60">
        <v>80</v>
      </c>
      <c r="B89" s="62" t="s">
        <v>126</v>
      </c>
      <c r="C89" s="31">
        <v>3661.1</v>
      </c>
      <c r="D89" s="40">
        <v>3694.7666666666664</v>
      </c>
      <c r="E89" s="40">
        <v>3619.5333333333328</v>
      </c>
      <c r="F89" s="40">
        <v>3577.9666666666662</v>
      </c>
      <c r="G89" s="40">
        <v>3502.7333333333327</v>
      </c>
      <c r="H89" s="40">
        <v>3736.333333333333</v>
      </c>
      <c r="I89" s="40">
        <v>3811.5666666666666</v>
      </c>
      <c r="J89" s="40">
        <v>3853.1333333333332</v>
      </c>
      <c r="K89" s="31">
        <v>3770</v>
      </c>
      <c r="L89" s="31">
        <v>3653.2</v>
      </c>
      <c r="M89" s="31">
        <v>21.9527</v>
      </c>
      <c r="N89" s="1"/>
      <c r="O89" s="1"/>
    </row>
    <row r="90" spans="1:15" ht="12.75" customHeight="1">
      <c r="A90" s="60">
        <v>81</v>
      </c>
      <c r="B90" s="62" t="s">
        <v>127</v>
      </c>
      <c r="C90" s="31">
        <v>1285.9000000000001</v>
      </c>
      <c r="D90" s="40">
        <v>1291.4166666666667</v>
      </c>
      <c r="E90" s="40">
        <v>1277.8833333333334</v>
      </c>
      <c r="F90" s="40">
        <v>1269.8666666666668</v>
      </c>
      <c r="G90" s="40">
        <v>1256.3333333333335</v>
      </c>
      <c r="H90" s="40">
        <v>1299.4333333333334</v>
      </c>
      <c r="I90" s="40">
        <v>1312.9666666666667</v>
      </c>
      <c r="J90" s="40">
        <v>1320.9833333333333</v>
      </c>
      <c r="K90" s="31">
        <v>1304.95</v>
      </c>
      <c r="L90" s="31">
        <v>1283.4000000000001</v>
      </c>
      <c r="M90" s="31">
        <v>9.5320800000000006</v>
      </c>
      <c r="N90" s="1"/>
      <c r="O90" s="1"/>
    </row>
    <row r="91" spans="1:15" ht="12.75" customHeight="1">
      <c r="A91" s="60">
        <v>82</v>
      </c>
      <c r="B91" s="62" t="s">
        <v>128</v>
      </c>
      <c r="C91" s="31">
        <v>1170</v>
      </c>
      <c r="D91" s="40">
        <v>1168.2166666666665</v>
      </c>
      <c r="E91" s="40">
        <v>1161.9833333333329</v>
      </c>
      <c r="F91" s="40">
        <v>1153.9666666666665</v>
      </c>
      <c r="G91" s="40">
        <v>1147.7333333333329</v>
      </c>
      <c r="H91" s="40">
        <v>1176.2333333333329</v>
      </c>
      <c r="I91" s="40">
        <v>1182.4666666666665</v>
      </c>
      <c r="J91" s="40">
        <v>1190.4833333333329</v>
      </c>
      <c r="K91" s="31">
        <v>1174.45</v>
      </c>
      <c r="L91" s="31">
        <v>1160.2</v>
      </c>
      <c r="M91" s="31">
        <v>15.04039</v>
      </c>
      <c r="N91" s="1"/>
      <c r="O91" s="1"/>
    </row>
    <row r="92" spans="1:15" ht="12.75" customHeight="1">
      <c r="A92" s="60">
        <v>83</v>
      </c>
      <c r="B92" s="62" t="s">
        <v>129</v>
      </c>
      <c r="C92" s="31">
        <v>2761.85</v>
      </c>
      <c r="D92" s="40">
        <v>2755.0833333333335</v>
      </c>
      <c r="E92" s="40">
        <v>2728.6166666666668</v>
      </c>
      <c r="F92" s="40">
        <v>2695.3833333333332</v>
      </c>
      <c r="G92" s="40">
        <v>2668.9166666666665</v>
      </c>
      <c r="H92" s="40">
        <v>2788.3166666666671</v>
      </c>
      <c r="I92" s="40">
        <v>2814.7833333333333</v>
      </c>
      <c r="J92" s="40">
        <v>2848.0166666666673</v>
      </c>
      <c r="K92" s="31">
        <v>2781.55</v>
      </c>
      <c r="L92" s="31">
        <v>2721.85</v>
      </c>
      <c r="M92" s="31">
        <v>82.467860000000002</v>
      </c>
      <c r="N92" s="1"/>
      <c r="O92" s="1"/>
    </row>
    <row r="93" spans="1:15" ht="12.75" customHeight="1">
      <c r="A93" s="60">
        <v>84</v>
      </c>
      <c r="B93" s="62" t="s">
        <v>130</v>
      </c>
      <c r="C93" s="31">
        <v>2052.9</v>
      </c>
      <c r="D93" s="40">
        <v>2036.8</v>
      </c>
      <c r="E93" s="40">
        <v>2015.1</v>
      </c>
      <c r="F93" s="40">
        <v>1977.3</v>
      </c>
      <c r="G93" s="40">
        <v>1955.6</v>
      </c>
      <c r="H93" s="40">
        <v>2074.6</v>
      </c>
      <c r="I93" s="40">
        <v>2096.3000000000002</v>
      </c>
      <c r="J93" s="40">
        <v>2134.1</v>
      </c>
      <c r="K93" s="31">
        <v>2058.5</v>
      </c>
      <c r="L93" s="31">
        <v>1999</v>
      </c>
      <c r="M93" s="31">
        <v>10.52054</v>
      </c>
      <c r="N93" s="1"/>
      <c r="O93" s="1"/>
    </row>
    <row r="94" spans="1:15" ht="12.75" customHeight="1">
      <c r="A94" s="60">
        <v>85</v>
      </c>
      <c r="B94" s="62" t="s">
        <v>131</v>
      </c>
      <c r="C94" s="31">
        <v>1658.6</v>
      </c>
      <c r="D94" s="40">
        <v>1656.6833333333334</v>
      </c>
      <c r="E94" s="40">
        <v>1640.4666666666667</v>
      </c>
      <c r="F94" s="40">
        <v>1622.3333333333333</v>
      </c>
      <c r="G94" s="40">
        <v>1606.1166666666666</v>
      </c>
      <c r="H94" s="40">
        <v>1674.8166666666668</v>
      </c>
      <c r="I94" s="40">
        <v>1691.0333333333335</v>
      </c>
      <c r="J94" s="40">
        <v>1709.166666666667</v>
      </c>
      <c r="K94" s="31">
        <v>1672.9</v>
      </c>
      <c r="L94" s="31">
        <v>1638.55</v>
      </c>
      <c r="M94" s="31">
        <v>169.15932000000001</v>
      </c>
      <c r="N94" s="1"/>
      <c r="O94" s="1"/>
    </row>
    <row r="95" spans="1:15" ht="12.75" customHeight="1">
      <c r="A95" s="60">
        <v>86</v>
      </c>
      <c r="B95" s="62" t="s">
        <v>132</v>
      </c>
      <c r="C95" s="31">
        <v>667.2</v>
      </c>
      <c r="D95" s="40">
        <v>659.43333333333339</v>
      </c>
      <c r="E95" s="40">
        <v>644.86666666666679</v>
      </c>
      <c r="F95" s="40">
        <v>622.53333333333342</v>
      </c>
      <c r="G95" s="40">
        <v>607.96666666666681</v>
      </c>
      <c r="H95" s="40">
        <v>681.76666666666677</v>
      </c>
      <c r="I95" s="40">
        <v>696.33333333333337</v>
      </c>
      <c r="J95" s="40">
        <v>718.66666666666674</v>
      </c>
      <c r="K95" s="31">
        <v>674</v>
      </c>
      <c r="L95" s="31">
        <v>637.1</v>
      </c>
      <c r="M95" s="31">
        <v>300.50877000000003</v>
      </c>
      <c r="N95" s="1"/>
      <c r="O95" s="1"/>
    </row>
    <row r="96" spans="1:15" ht="12.75" customHeight="1">
      <c r="A96" s="60">
        <v>87</v>
      </c>
      <c r="B96" s="62" t="s">
        <v>133</v>
      </c>
      <c r="C96" s="31">
        <v>2844.1</v>
      </c>
      <c r="D96" s="40">
        <v>2846.15</v>
      </c>
      <c r="E96" s="40">
        <v>2825.4</v>
      </c>
      <c r="F96" s="40">
        <v>2806.7</v>
      </c>
      <c r="G96" s="40">
        <v>2785.95</v>
      </c>
      <c r="H96" s="40">
        <v>2864.8500000000004</v>
      </c>
      <c r="I96" s="40">
        <v>2885.6000000000004</v>
      </c>
      <c r="J96" s="40">
        <v>2904.3000000000006</v>
      </c>
      <c r="K96" s="31">
        <v>2866.9</v>
      </c>
      <c r="L96" s="31">
        <v>2827.45</v>
      </c>
      <c r="M96" s="31">
        <v>4.1510100000000003</v>
      </c>
      <c r="N96" s="1"/>
      <c r="O96" s="1"/>
    </row>
    <row r="97" spans="1:15" ht="12.75" customHeight="1">
      <c r="A97" s="60">
        <v>88</v>
      </c>
      <c r="B97" s="62" t="s">
        <v>135</v>
      </c>
      <c r="C97" s="31">
        <v>417.75</v>
      </c>
      <c r="D97" s="40">
        <v>417.01666666666665</v>
      </c>
      <c r="E97" s="40">
        <v>414.73333333333329</v>
      </c>
      <c r="F97" s="40">
        <v>411.71666666666664</v>
      </c>
      <c r="G97" s="40">
        <v>409.43333333333328</v>
      </c>
      <c r="H97" s="40">
        <v>420.0333333333333</v>
      </c>
      <c r="I97" s="40">
        <v>422.31666666666661</v>
      </c>
      <c r="J97" s="40">
        <v>425.33333333333331</v>
      </c>
      <c r="K97" s="31">
        <v>419.3</v>
      </c>
      <c r="L97" s="31">
        <v>414</v>
      </c>
      <c r="M97" s="31">
        <v>30.47635</v>
      </c>
      <c r="N97" s="1"/>
      <c r="O97" s="1"/>
    </row>
    <row r="98" spans="1:15" ht="12.75" customHeight="1">
      <c r="A98" s="60">
        <v>89</v>
      </c>
      <c r="B98" s="62" t="s">
        <v>137</v>
      </c>
      <c r="C98" s="31">
        <v>267</v>
      </c>
      <c r="D98" s="40">
        <v>269.16666666666669</v>
      </c>
      <c r="E98" s="40">
        <v>263.68333333333339</v>
      </c>
      <c r="F98" s="40">
        <v>260.36666666666673</v>
      </c>
      <c r="G98" s="40">
        <v>254.88333333333344</v>
      </c>
      <c r="H98" s="40">
        <v>272.48333333333335</v>
      </c>
      <c r="I98" s="40">
        <v>277.96666666666658</v>
      </c>
      <c r="J98" s="40">
        <v>281.2833333333333</v>
      </c>
      <c r="K98" s="31">
        <v>274.64999999999998</v>
      </c>
      <c r="L98" s="31">
        <v>265.85000000000002</v>
      </c>
      <c r="M98" s="31">
        <v>29.79345</v>
      </c>
      <c r="N98" s="1"/>
      <c r="O98" s="1"/>
    </row>
    <row r="99" spans="1:15" ht="12.75" customHeight="1">
      <c r="A99" s="60">
        <v>90</v>
      </c>
      <c r="B99" s="62" t="s">
        <v>138</v>
      </c>
      <c r="C99" s="31">
        <v>2651.35</v>
      </c>
      <c r="D99" s="40">
        <v>2649.65</v>
      </c>
      <c r="E99" s="40">
        <v>2637.7000000000003</v>
      </c>
      <c r="F99" s="40">
        <v>2624.05</v>
      </c>
      <c r="G99" s="40">
        <v>2612.1000000000004</v>
      </c>
      <c r="H99" s="40">
        <v>2663.3</v>
      </c>
      <c r="I99" s="40">
        <v>2675.25</v>
      </c>
      <c r="J99" s="40">
        <v>2688.9</v>
      </c>
      <c r="K99" s="31">
        <v>2661.6</v>
      </c>
      <c r="L99" s="31">
        <v>2636</v>
      </c>
      <c r="M99" s="31">
        <v>6.8774699999999998</v>
      </c>
      <c r="N99" s="1"/>
      <c r="O99" s="1"/>
    </row>
    <row r="100" spans="1:15" ht="12.75" customHeight="1">
      <c r="A100" s="60">
        <v>91</v>
      </c>
      <c r="B100" s="62" t="s">
        <v>282</v>
      </c>
      <c r="C100" s="31">
        <v>305.25</v>
      </c>
      <c r="D100" s="40">
        <v>305.91666666666669</v>
      </c>
      <c r="E100" s="40">
        <v>304.33333333333337</v>
      </c>
      <c r="F100" s="40">
        <v>303.41666666666669</v>
      </c>
      <c r="G100" s="40">
        <v>301.83333333333337</v>
      </c>
      <c r="H100" s="40">
        <v>306.83333333333337</v>
      </c>
      <c r="I100" s="40">
        <v>308.41666666666674</v>
      </c>
      <c r="J100" s="40">
        <v>309.33333333333337</v>
      </c>
      <c r="K100" s="31">
        <v>307.5</v>
      </c>
      <c r="L100" s="31">
        <v>305</v>
      </c>
      <c r="M100" s="31">
        <v>3.6233200000000001</v>
      </c>
      <c r="N100" s="1"/>
      <c r="O100" s="1"/>
    </row>
    <row r="101" spans="1:15" ht="12.75" customHeight="1">
      <c r="A101" s="60">
        <v>92</v>
      </c>
      <c r="B101" s="62" t="s">
        <v>283</v>
      </c>
      <c r="C101" s="31">
        <v>41536.199999999997</v>
      </c>
      <c r="D101" s="40">
        <v>41546.1</v>
      </c>
      <c r="E101" s="40">
        <v>41292.199999999997</v>
      </c>
      <c r="F101" s="40">
        <v>41048.199999999997</v>
      </c>
      <c r="G101" s="40">
        <v>40794.299999999996</v>
      </c>
      <c r="H101" s="40">
        <v>41790.1</v>
      </c>
      <c r="I101" s="40">
        <v>42044.000000000007</v>
      </c>
      <c r="J101" s="40">
        <v>42288</v>
      </c>
      <c r="K101" s="31">
        <v>41800</v>
      </c>
      <c r="L101" s="31">
        <v>41302.1</v>
      </c>
      <c r="M101" s="31">
        <v>1.5640000000000001E-2</v>
      </c>
      <c r="N101" s="1"/>
      <c r="O101" s="1"/>
    </row>
    <row r="102" spans="1:15" ht="12.75" customHeight="1">
      <c r="A102" s="60">
        <v>93</v>
      </c>
      <c r="B102" s="62" t="s">
        <v>140</v>
      </c>
      <c r="C102" s="31">
        <v>936.1</v>
      </c>
      <c r="D102" s="40">
        <v>932.75</v>
      </c>
      <c r="E102" s="40">
        <v>925.55</v>
      </c>
      <c r="F102" s="40">
        <v>915</v>
      </c>
      <c r="G102" s="40">
        <v>907.8</v>
      </c>
      <c r="H102" s="40">
        <v>943.3</v>
      </c>
      <c r="I102" s="40">
        <v>950.5</v>
      </c>
      <c r="J102" s="40">
        <v>961.05</v>
      </c>
      <c r="K102" s="31">
        <v>939.95</v>
      </c>
      <c r="L102" s="31">
        <v>922.2</v>
      </c>
      <c r="M102" s="31">
        <v>134.22726</v>
      </c>
      <c r="N102" s="1"/>
      <c r="O102" s="1"/>
    </row>
    <row r="103" spans="1:15" ht="12.75" customHeight="1">
      <c r="A103" s="60">
        <v>94</v>
      </c>
      <c r="B103" s="62" t="s">
        <v>141</v>
      </c>
      <c r="C103" s="31">
        <v>1328.35</v>
      </c>
      <c r="D103" s="40">
        <v>1311.8</v>
      </c>
      <c r="E103" s="40">
        <v>1290.5999999999999</v>
      </c>
      <c r="F103" s="40">
        <v>1252.8499999999999</v>
      </c>
      <c r="G103" s="40">
        <v>1231.6499999999999</v>
      </c>
      <c r="H103" s="40">
        <v>1349.55</v>
      </c>
      <c r="I103" s="40">
        <v>1370.7500000000002</v>
      </c>
      <c r="J103" s="40">
        <v>1408.5</v>
      </c>
      <c r="K103" s="31">
        <v>1333</v>
      </c>
      <c r="L103" s="31">
        <v>1274.05</v>
      </c>
      <c r="M103" s="31">
        <v>16.34789</v>
      </c>
      <c r="N103" s="1"/>
      <c r="O103" s="1"/>
    </row>
    <row r="104" spans="1:15" ht="12.75" customHeight="1">
      <c r="A104" s="60">
        <v>95</v>
      </c>
      <c r="B104" s="62" t="s">
        <v>142</v>
      </c>
      <c r="C104" s="31">
        <v>580.1</v>
      </c>
      <c r="D104" s="40">
        <v>573.36666666666667</v>
      </c>
      <c r="E104" s="40">
        <v>564.73333333333335</v>
      </c>
      <c r="F104" s="40">
        <v>549.36666666666667</v>
      </c>
      <c r="G104" s="40">
        <v>540.73333333333335</v>
      </c>
      <c r="H104" s="40">
        <v>588.73333333333335</v>
      </c>
      <c r="I104" s="40">
        <v>597.36666666666679</v>
      </c>
      <c r="J104" s="40">
        <v>612.73333333333335</v>
      </c>
      <c r="K104" s="31">
        <v>582</v>
      </c>
      <c r="L104" s="31">
        <v>558</v>
      </c>
      <c r="M104" s="31">
        <v>24.610489999999999</v>
      </c>
      <c r="N104" s="1"/>
      <c r="O104" s="1"/>
    </row>
    <row r="105" spans="1:15" ht="12.75" customHeight="1">
      <c r="A105" s="60">
        <v>96</v>
      </c>
      <c r="B105" s="62" t="s">
        <v>143</v>
      </c>
      <c r="C105" s="31">
        <v>7.5</v>
      </c>
      <c r="D105" s="40">
        <v>7.5666666666666673</v>
      </c>
      <c r="E105" s="40">
        <v>7.3333333333333348</v>
      </c>
      <c r="F105" s="40">
        <v>7.1666666666666679</v>
      </c>
      <c r="G105" s="40">
        <v>6.9333333333333353</v>
      </c>
      <c r="H105" s="40">
        <v>7.7333333333333343</v>
      </c>
      <c r="I105" s="40">
        <v>7.9666666666666668</v>
      </c>
      <c r="J105" s="40">
        <v>8.1333333333333329</v>
      </c>
      <c r="K105" s="31">
        <v>7.8</v>
      </c>
      <c r="L105" s="31">
        <v>7.4</v>
      </c>
      <c r="M105" s="31">
        <v>1460.9964600000001</v>
      </c>
      <c r="N105" s="1"/>
      <c r="O105" s="1"/>
    </row>
    <row r="106" spans="1:15" ht="12.75" customHeight="1">
      <c r="A106" s="60">
        <v>97</v>
      </c>
      <c r="B106" s="62" t="s">
        <v>145</v>
      </c>
      <c r="C106" s="31">
        <v>78.25</v>
      </c>
      <c r="D106" s="40">
        <v>78.600000000000009</v>
      </c>
      <c r="E106" s="40">
        <v>77.600000000000023</v>
      </c>
      <c r="F106" s="40">
        <v>76.950000000000017</v>
      </c>
      <c r="G106" s="40">
        <v>75.950000000000031</v>
      </c>
      <c r="H106" s="40">
        <v>79.250000000000014</v>
      </c>
      <c r="I106" s="40">
        <v>80.249999999999986</v>
      </c>
      <c r="J106" s="40">
        <v>80.900000000000006</v>
      </c>
      <c r="K106" s="31">
        <v>79.599999999999994</v>
      </c>
      <c r="L106" s="31">
        <v>77.95</v>
      </c>
      <c r="M106" s="31">
        <v>372.26897000000002</v>
      </c>
      <c r="N106" s="1"/>
      <c r="O106" s="1"/>
    </row>
    <row r="107" spans="1:15" ht="12.75" customHeight="1">
      <c r="A107" s="60">
        <v>98</v>
      </c>
      <c r="B107" s="62" t="s">
        <v>147</v>
      </c>
      <c r="C107" s="31">
        <v>475</v>
      </c>
      <c r="D107" s="40">
        <v>479.01666666666665</v>
      </c>
      <c r="E107" s="40">
        <v>470.0333333333333</v>
      </c>
      <c r="F107" s="40">
        <v>465.06666666666666</v>
      </c>
      <c r="G107" s="40">
        <v>456.08333333333331</v>
      </c>
      <c r="H107" s="40">
        <v>483.98333333333329</v>
      </c>
      <c r="I107" s="40">
        <v>492.96666666666664</v>
      </c>
      <c r="J107" s="40">
        <v>497.93333333333328</v>
      </c>
      <c r="K107" s="31">
        <v>488</v>
      </c>
      <c r="L107" s="31">
        <v>474.05</v>
      </c>
      <c r="M107" s="31">
        <v>14.29852</v>
      </c>
      <c r="N107" s="1"/>
      <c r="O107" s="1"/>
    </row>
    <row r="108" spans="1:15" ht="12.75" customHeight="1">
      <c r="A108" s="60">
        <v>99</v>
      </c>
      <c r="B108" s="62" t="s">
        <v>148</v>
      </c>
      <c r="C108" s="31">
        <v>383.55</v>
      </c>
      <c r="D108" s="40">
        <v>382.9666666666667</v>
      </c>
      <c r="E108" s="40">
        <v>379.43333333333339</v>
      </c>
      <c r="F108" s="40">
        <v>375.31666666666672</v>
      </c>
      <c r="G108" s="40">
        <v>371.78333333333342</v>
      </c>
      <c r="H108" s="40">
        <v>387.08333333333337</v>
      </c>
      <c r="I108" s="40">
        <v>390.61666666666667</v>
      </c>
      <c r="J108" s="40">
        <v>394.73333333333335</v>
      </c>
      <c r="K108" s="31">
        <v>386.5</v>
      </c>
      <c r="L108" s="31">
        <v>378.85</v>
      </c>
      <c r="M108" s="31">
        <v>35.556190000000001</v>
      </c>
      <c r="N108" s="1"/>
      <c r="O108" s="1"/>
    </row>
    <row r="109" spans="1:15" ht="12.75" customHeight="1">
      <c r="A109" s="60">
        <v>100</v>
      </c>
      <c r="B109" s="62" t="s">
        <v>285</v>
      </c>
      <c r="C109" s="31">
        <v>278.5</v>
      </c>
      <c r="D109" s="40">
        <v>279.53333333333336</v>
      </c>
      <c r="E109" s="40">
        <v>275.56666666666672</v>
      </c>
      <c r="F109" s="40">
        <v>272.63333333333338</v>
      </c>
      <c r="G109" s="40">
        <v>268.66666666666674</v>
      </c>
      <c r="H109" s="40">
        <v>282.4666666666667</v>
      </c>
      <c r="I109" s="40">
        <v>286.43333333333328</v>
      </c>
      <c r="J109" s="40">
        <v>289.36666666666667</v>
      </c>
      <c r="K109" s="31">
        <v>283.5</v>
      </c>
      <c r="L109" s="31">
        <v>276.60000000000002</v>
      </c>
      <c r="M109" s="31">
        <v>8.0678599999999996</v>
      </c>
      <c r="N109" s="1"/>
      <c r="O109" s="1"/>
    </row>
    <row r="110" spans="1:15" ht="12.75" customHeight="1">
      <c r="A110" s="60">
        <v>101</v>
      </c>
      <c r="B110" s="62" t="s">
        <v>151</v>
      </c>
      <c r="C110" s="31">
        <v>2529.75</v>
      </c>
      <c r="D110" s="40">
        <v>2514.4</v>
      </c>
      <c r="E110" s="40">
        <v>2484.3500000000004</v>
      </c>
      <c r="F110" s="40">
        <v>2438.9500000000003</v>
      </c>
      <c r="G110" s="40">
        <v>2408.9000000000005</v>
      </c>
      <c r="H110" s="40">
        <v>2559.8000000000002</v>
      </c>
      <c r="I110" s="40">
        <v>2589.8500000000004</v>
      </c>
      <c r="J110" s="40">
        <v>2635.25</v>
      </c>
      <c r="K110" s="31">
        <v>2544.4499999999998</v>
      </c>
      <c r="L110" s="31">
        <v>2469</v>
      </c>
      <c r="M110" s="31">
        <v>19.850549999999998</v>
      </c>
      <c r="N110" s="1"/>
      <c r="O110" s="1"/>
    </row>
    <row r="111" spans="1:15" ht="12.75" customHeight="1">
      <c r="A111" s="60">
        <v>102</v>
      </c>
      <c r="B111" s="62" t="s">
        <v>152</v>
      </c>
      <c r="C111" s="31">
        <v>1315.95</v>
      </c>
      <c r="D111" s="40">
        <v>1311.4166666666667</v>
      </c>
      <c r="E111" s="40">
        <v>1301.8833333333334</v>
      </c>
      <c r="F111" s="40">
        <v>1287.8166666666666</v>
      </c>
      <c r="G111" s="40">
        <v>1278.2833333333333</v>
      </c>
      <c r="H111" s="40">
        <v>1325.4833333333336</v>
      </c>
      <c r="I111" s="40">
        <v>1335.0166666666669</v>
      </c>
      <c r="J111" s="40">
        <v>1349.0833333333337</v>
      </c>
      <c r="K111" s="31">
        <v>1320.95</v>
      </c>
      <c r="L111" s="31">
        <v>1297.3499999999999</v>
      </c>
      <c r="M111" s="31">
        <v>26.387879999999999</v>
      </c>
      <c r="N111" s="1"/>
      <c r="O111" s="1"/>
    </row>
    <row r="112" spans="1:15" ht="12.75" customHeight="1">
      <c r="A112" s="60">
        <v>103</v>
      </c>
      <c r="B112" s="62" t="s">
        <v>153</v>
      </c>
      <c r="C112" s="31">
        <v>162.65</v>
      </c>
      <c r="D112" s="40">
        <v>163.88333333333333</v>
      </c>
      <c r="E112" s="40">
        <v>160.41666666666666</v>
      </c>
      <c r="F112" s="40">
        <v>158.18333333333334</v>
      </c>
      <c r="G112" s="40">
        <v>154.71666666666667</v>
      </c>
      <c r="H112" s="40">
        <v>166.11666666666665</v>
      </c>
      <c r="I112" s="40">
        <v>169.58333333333334</v>
      </c>
      <c r="J112" s="40">
        <v>171.81666666666663</v>
      </c>
      <c r="K112" s="31">
        <v>167.35</v>
      </c>
      <c r="L112" s="31">
        <v>161.65</v>
      </c>
      <c r="M112" s="31">
        <v>95.71105</v>
      </c>
      <c r="N112" s="1"/>
      <c r="O112" s="1"/>
    </row>
    <row r="113" spans="1:15" ht="12.75" customHeight="1">
      <c r="A113" s="60">
        <v>104</v>
      </c>
      <c r="B113" s="62" t="s">
        <v>154</v>
      </c>
      <c r="C113" s="31">
        <v>1279.1500000000001</v>
      </c>
      <c r="D113" s="40">
        <v>1278.45</v>
      </c>
      <c r="E113" s="40">
        <v>1274.9000000000001</v>
      </c>
      <c r="F113" s="40">
        <v>1270.6500000000001</v>
      </c>
      <c r="G113" s="40">
        <v>1267.1000000000001</v>
      </c>
      <c r="H113" s="40">
        <v>1282.7</v>
      </c>
      <c r="I113" s="40">
        <v>1286.2499999999998</v>
      </c>
      <c r="J113" s="40">
        <v>1290.5</v>
      </c>
      <c r="K113" s="31">
        <v>1282</v>
      </c>
      <c r="L113" s="31">
        <v>1274.2</v>
      </c>
      <c r="M113" s="31">
        <v>32.400239999999997</v>
      </c>
      <c r="N113" s="1"/>
      <c r="O113" s="1"/>
    </row>
    <row r="114" spans="1:15" ht="12.75" customHeight="1">
      <c r="A114" s="60">
        <v>105</v>
      </c>
      <c r="B114" s="62" t="s">
        <v>156</v>
      </c>
      <c r="C114" s="31">
        <v>89.35</v>
      </c>
      <c r="D114" s="40">
        <v>89.583333333333329</v>
      </c>
      <c r="E114" s="40">
        <v>88.666666666666657</v>
      </c>
      <c r="F114" s="40">
        <v>87.983333333333334</v>
      </c>
      <c r="G114" s="40">
        <v>87.066666666666663</v>
      </c>
      <c r="H114" s="40">
        <v>90.266666666666652</v>
      </c>
      <c r="I114" s="40">
        <v>91.183333333333309</v>
      </c>
      <c r="J114" s="40">
        <v>91.866666666666646</v>
      </c>
      <c r="K114" s="31">
        <v>90.5</v>
      </c>
      <c r="L114" s="31">
        <v>88.9</v>
      </c>
      <c r="M114" s="31">
        <v>106.68116999999999</v>
      </c>
      <c r="N114" s="1"/>
      <c r="O114" s="1"/>
    </row>
    <row r="115" spans="1:15" ht="12.75" customHeight="1">
      <c r="A115" s="60">
        <v>106</v>
      </c>
      <c r="B115" s="62" t="s">
        <v>157</v>
      </c>
      <c r="C115" s="31">
        <v>735.95</v>
      </c>
      <c r="D115" s="40">
        <v>735.31666666666661</v>
      </c>
      <c r="E115" s="40">
        <v>729.63333333333321</v>
      </c>
      <c r="F115" s="40">
        <v>723.31666666666661</v>
      </c>
      <c r="G115" s="40">
        <v>717.63333333333321</v>
      </c>
      <c r="H115" s="40">
        <v>741.63333333333321</v>
      </c>
      <c r="I115" s="40">
        <v>747.31666666666661</v>
      </c>
      <c r="J115" s="40">
        <v>753.63333333333321</v>
      </c>
      <c r="K115" s="31">
        <v>741</v>
      </c>
      <c r="L115" s="31">
        <v>729</v>
      </c>
      <c r="M115" s="31">
        <v>7.2541399999999996</v>
      </c>
      <c r="N115" s="1"/>
      <c r="O115" s="1"/>
    </row>
    <row r="116" spans="1:15" ht="12.75" customHeight="1">
      <c r="A116" s="60">
        <v>107</v>
      </c>
      <c r="B116" s="62" t="s">
        <v>158</v>
      </c>
      <c r="C116" s="31">
        <v>630.6</v>
      </c>
      <c r="D116" s="40">
        <v>632.08333333333337</v>
      </c>
      <c r="E116" s="40">
        <v>627.66666666666674</v>
      </c>
      <c r="F116" s="40">
        <v>624.73333333333335</v>
      </c>
      <c r="G116" s="40">
        <v>620.31666666666672</v>
      </c>
      <c r="H116" s="40">
        <v>635.01666666666677</v>
      </c>
      <c r="I116" s="40">
        <v>639.43333333333351</v>
      </c>
      <c r="J116" s="40">
        <v>642.36666666666679</v>
      </c>
      <c r="K116" s="31">
        <v>636.5</v>
      </c>
      <c r="L116" s="31">
        <v>629.15</v>
      </c>
      <c r="M116" s="31">
        <v>8.7196200000000008</v>
      </c>
      <c r="N116" s="1"/>
      <c r="O116" s="1"/>
    </row>
    <row r="117" spans="1:15" ht="12.75" customHeight="1">
      <c r="A117" s="60">
        <v>108</v>
      </c>
      <c r="B117" s="62" t="s">
        <v>425</v>
      </c>
      <c r="C117" s="31">
        <v>32.700000000000003</v>
      </c>
      <c r="D117" s="40">
        <v>32.6</v>
      </c>
      <c r="E117" s="40">
        <v>32.200000000000003</v>
      </c>
      <c r="F117" s="40">
        <v>31.700000000000003</v>
      </c>
      <c r="G117" s="40">
        <v>31.300000000000004</v>
      </c>
      <c r="H117" s="40">
        <v>33.1</v>
      </c>
      <c r="I117" s="40">
        <v>33.499999999999993</v>
      </c>
      <c r="J117" s="40">
        <v>34</v>
      </c>
      <c r="K117" s="31">
        <v>33</v>
      </c>
      <c r="L117" s="31">
        <v>32.1</v>
      </c>
      <c r="M117" s="31">
        <v>236.52368000000001</v>
      </c>
      <c r="N117" s="1"/>
      <c r="O117" s="1"/>
    </row>
    <row r="118" spans="1:15" ht="12.75" customHeight="1">
      <c r="A118" s="60">
        <v>109</v>
      </c>
      <c r="B118" s="62" t="s">
        <v>159</v>
      </c>
      <c r="C118" s="31">
        <v>445.1</v>
      </c>
      <c r="D118" s="40">
        <v>445.14999999999992</v>
      </c>
      <c r="E118" s="40">
        <v>443.09999999999985</v>
      </c>
      <c r="F118" s="40">
        <v>441.09999999999991</v>
      </c>
      <c r="G118" s="40">
        <v>439.04999999999984</v>
      </c>
      <c r="H118" s="40">
        <v>447.14999999999986</v>
      </c>
      <c r="I118" s="40">
        <v>449.19999999999993</v>
      </c>
      <c r="J118" s="40">
        <v>451.19999999999987</v>
      </c>
      <c r="K118" s="31">
        <v>447.2</v>
      </c>
      <c r="L118" s="31">
        <v>443.15</v>
      </c>
      <c r="M118" s="31">
        <v>48.65596</v>
      </c>
      <c r="N118" s="1"/>
      <c r="O118" s="1"/>
    </row>
    <row r="119" spans="1:15" ht="12.75" customHeight="1">
      <c r="A119" s="60">
        <v>110</v>
      </c>
      <c r="B119" s="62" t="s">
        <v>160</v>
      </c>
      <c r="C119" s="31">
        <v>581.95000000000005</v>
      </c>
      <c r="D119" s="40">
        <v>579.01666666666677</v>
      </c>
      <c r="E119" s="40">
        <v>574.93333333333351</v>
      </c>
      <c r="F119" s="40">
        <v>567.91666666666674</v>
      </c>
      <c r="G119" s="40">
        <v>563.83333333333348</v>
      </c>
      <c r="H119" s="40">
        <v>586.03333333333353</v>
      </c>
      <c r="I119" s="40">
        <v>590.11666666666679</v>
      </c>
      <c r="J119" s="40">
        <v>597.13333333333355</v>
      </c>
      <c r="K119" s="31">
        <v>583.1</v>
      </c>
      <c r="L119" s="31">
        <v>572</v>
      </c>
      <c r="M119" s="31">
        <v>27.881959999999999</v>
      </c>
      <c r="N119" s="1"/>
      <c r="O119" s="1"/>
    </row>
    <row r="120" spans="1:15" ht="12.75" customHeight="1">
      <c r="A120" s="60">
        <v>111</v>
      </c>
      <c r="B120" s="62" t="s">
        <v>286</v>
      </c>
      <c r="C120" s="31">
        <v>270.85000000000002</v>
      </c>
      <c r="D120" s="40">
        <v>271.88333333333333</v>
      </c>
      <c r="E120" s="40">
        <v>268.06666666666666</v>
      </c>
      <c r="F120" s="40">
        <v>265.28333333333336</v>
      </c>
      <c r="G120" s="40">
        <v>261.4666666666667</v>
      </c>
      <c r="H120" s="40">
        <v>274.66666666666663</v>
      </c>
      <c r="I120" s="40">
        <v>278.48333333333323</v>
      </c>
      <c r="J120" s="40">
        <v>281.26666666666659</v>
      </c>
      <c r="K120" s="31">
        <v>275.7</v>
      </c>
      <c r="L120" s="31">
        <v>269.10000000000002</v>
      </c>
      <c r="M120" s="31">
        <v>20.056719999999999</v>
      </c>
      <c r="N120" s="1"/>
      <c r="O120" s="1"/>
    </row>
    <row r="121" spans="1:15" ht="12.75" customHeight="1">
      <c r="A121" s="60">
        <v>112</v>
      </c>
      <c r="B121" s="62" t="s">
        <v>162</v>
      </c>
      <c r="C121" s="31">
        <v>762.5</v>
      </c>
      <c r="D121" s="40">
        <v>758.85</v>
      </c>
      <c r="E121" s="40">
        <v>752.7</v>
      </c>
      <c r="F121" s="40">
        <v>742.9</v>
      </c>
      <c r="G121" s="40">
        <v>736.75</v>
      </c>
      <c r="H121" s="40">
        <v>768.65000000000009</v>
      </c>
      <c r="I121" s="40">
        <v>774.8</v>
      </c>
      <c r="J121" s="40">
        <v>784.60000000000014</v>
      </c>
      <c r="K121" s="31">
        <v>765</v>
      </c>
      <c r="L121" s="31">
        <v>749.05</v>
      </c>
      <c r="M121" s="31">
        <v>27.83577</v>
      </c>
      <c r="N121" s="1"/>
      <c r="O121" s="1"/>
    </row>
    <row r="122" spans="1:15" ht="12.75" customHeight="1">
      <c r="A122" s="60">
        <v>113</v>
      </c>
      <c r="B122" s="62" t="s">
        <v>163</v>
      </c>
      <c r="C122" s="31">
        <v>494.2</v>
      </c>
      <c r="D122" s="40">
        <v>490.26666666666671</v>
      </c>
      <c r="E122" s="40">
        <v>484.28333333333342</v>
      </c>
      <c r="F122" s="40">
        <v>474.36666666666673</v>
      </c>
      <c r="G122" s="40">
        <v>468.38333333333344</v>
      </c>
      <c r="H122" s="40">
        <v>500.18333333333339</v>
      </c>
      <c r="I122" s="40">
        <v>506.16666666666663</v>
      </c>
      <c r="J122" s="40">
        <v>516.08333333333337</v>
      </c>
      <c r="K122" s="31">
        <v>496.25</v>
      </c>
      <c r="L122" s="31">
        <v>480.35</v>
      </c>
      <c r="M122" s="31">
        <v>21.359030000000001</v>
      </c>
      <c r="N122" s="1"/>
      <c r="O122" s="1"/>
    </row>
    <row r="123" spans="1:15" ht="12.75" customHeight="1">
      <c r="A123" s="60">
        <v>114</v>
      </c>
      <c r="B123" s="62" t="s">
        <v>164</v>
      </c>
      <c r="C123" s="31">
        <v>1844.7</v>
      </c>
      <c r="D123" s="40">
        <v>1837.45</v>
      </c>
      <c r="E123" s="40">
        <v>1827.9</v>
      </c>
      <c r="F123" s="40">
        <v>1811.1000000000001</v>
      </c>
      <c r="G123" s="40">
        <v>1801.5500000000002</v>
      </c>
      <c r="H123" s="40">
        <v>1854.25</v>
      </c>
      <c r="I123" s="40">
        <v>1863.7999999999997</v>
      </c>
      <c r="J123" s="40">
        <v>1880.6</v>
      </c>
      <c r="K123" s="31">
        <v>1847</v>
      </c>
      <c r="L123" s="31">
        <v>1820.65</v>
      </c>
      <c r="M123" s="31">
        <v>21.386649999999999</v>
      </c>
      <c r="N123" s="1"/>
      <c r="O123" s="1"/>
    </row>
    <row r="124" spans="1:15" ht="12.75" customHeight="1">
      <c r="A124" s="60">
        <v>115</v>
      </c>
      <c r="B124" s="62" t="s">
        <v>165</v>
      </c>
      <c r="C124" s="31">
        <v>123.1</v>
      </c>
      <c r="D124" s="40">
        <v>121.10000000000001</v>
      </c>
      <c r="E124" s="40">
        <v>118.05000000000001</v>
      </c>
      <c r="F124" s="40">
        <v>113</v>
      </c>
      <c r="G124" s="40">
        <v>109.95</v>
      </c>
      <c r="H124" s="40">
        <v>126.15000000000002</v>
      </c>
      <c r="I124" s="40">
        <v>129.19999999999999</v>
      </c>
      <c r="J124" s="40">
        <v>134.25000000000003</v>
      </c>
      <c r="K124" s="31">
        <v>124.15</v>
      </c>
      <c r="L124" s="31">
        <v>116.05</v>
      </c>
      <c r="M124" s="31">
        <v>289.41271999999998</v>
      </c>
      <c r="N124" s="1"/>
      <c r="O124" s="1"/>
    </row>
    <row r="125" spans="1:15" ht="12.75" customHeight="1">
      <c r="A125" s="60">
        <v>116</v>
      </c>
      <c r="B125" s="62" t="s">
        <v>166</v>
      </c>
      <c r="C125" s="31">
        <v>2220.0500000000002</v>
      </c>
      <c r="D125" s="40">
        <v>2204.8333333333335</v>
      </c>
      <c r="E125" s="40">
        <v>2180.2166666666672</v>
      </c>
      <c r="F125" s="40">
        <v>2140.3833333333337</v>
      </c>
      <c r="G125" s="40">
        <v>2115.7666666666673</v>
      </c>
      <c r="H125" s="40">
        <v>2244.666666666667</v>
      </c>
      <c r="I125" s="40">
        <v>2269.2833333333328</v>
      </c>
      <c r="J125" s="40">
        <v>2309.1166666666668</v>
      </c>
      <c r="K125" s="31">
        <v>2229.4499999999998</v>
      </c>
      <c r="L125" s="31">
        <v>2165</v>
      </c>
      <c r="M125" s="31">
        <v>4.5788700000000002</v>
      </c>
      <c r="N125" s="1"/>
      <c r="O125" s="1"/>
    </row>
    <row r="126" spans="1:15" ht="12.75" customHeight="1">
      <c r="A126" s="60">
        <v>117</v>
      </c>
      <c r="B126" s="62" t="s">
        <v>167</v>
      </c>
      <c r="C126" s="31">
        <v>366.7</v>
      </c>
      <c r="D126" s="40">
        <v>366.7</v>
      </c>
      <c r="E126" s="40">
        <v>362.2</v>
      </c>
      <c r="F126" s="40">
        <v>357.7</v>
      </c>
      <c r="G126" s="40">
        <v>353.2</v>
      </c>
      <c r="H126" s="40">
        <v>371.2</v>
      </c>
      <c r="I126" s="40">
        <v>375.7</v>
      </c>
      <c r="J126" s="40">
        <v>380.2</v>
      </c>
      <c r="K126" s="31">
        <v>371.2</v>
      </c>
      <c r="L126" s="31">
        <v>362.2</v>
      </c>
      <c r="M126" s="31">
        <v>22.672609999999999</v>
      </c>
      <c r="N126" s="1"/>
      <c r="O126" s="1"/>
    </row>
    <row r="127" spans="1:15" ht="12.75" customHeight="1">
      <c r="A127" s="60">
        <v>118</v>
      </c>
      <c r="B127" s="62" t="s">
        <v>168</v>
      </c>
      <c r="C127" s="31">
        <v>394.9</v>
      </c>
      <c r="D127" s="40">
        <v>393.39999999999992</v>
      </c>
      <c r="E127" s="40">
        <v>391.09999999999985</v>
      </c>
      <c r="F127" s="40">
        <v>387.29999999999995</v>
      </c>
      <c r="G127" s="40">
        <v>384.99999999999989</v>
      </c>
      <c r="H127" s="40">
        <v>397.19999999999982</v>
      </c>
      <c r="I127" s="40">
        <v>399.49999999999989</v>
      </c>
      <c r="J127" s="40">
        <v>403.29999999999978</v>
      </c>
      <c r="K127" s="31">
        <v>395.7</v>
      </c>
      <c r="L127" s="31">
        <v>389.6</v>
      </c>
      <c r="M127" s="31">
        <v>17.03586</v>
      </c>
      <c r="N127" s="1"/>
      <c r="O127" s="1"/>
    </row>
    <row r="128" spans="1:15" ht="12.75" customHeight="1">
      <c r="A128" s="60">
        <v>119</v>
      </c>
      <c r="B128" s="62" t="s">
        <v>287</v>
      </c>
      <c r="C128" s="31">
        <v>616.79999999999995</v>
      </c>
      <c r="D128" s="40">
        <v>616.35</v>
      </c>
      <c r="E128" s="40">
        <v>612.20000000000005</v>
      </c>
      <c r="F128" s="40">
        <v>607.6</v>
      </c>
      <c r="G128" s="40">
        <v>603.45000000000005</v>
      </c>
      <c r="H128" s="40">
        <v>620.95000000000005</v>
      </c>
      <c r="I128" s="40">
        <v>625.09999999999991</v>
      </c>
      <c r="J128" s="40">
        <v>629.70000000000005</v>
      </c>
      <c r="K128" s="31">
        <v>620.5</v>
      </c>
      <c r="L128" s="31">
        <v>611.75</v>
      </c>
      <c r="M128" s="31">
        <v>9.7553300000000007</v>
      </c>
      <c r="N128" s="1"/>
      <c r="O128" s="1"/>
    </row>
    <row r="129" spans="1:15" ht="12.75" customHeight="1">
      <c r="A129" s="60">
        <v>120</v>
      </c>
      <c r="B129" s="62" t="s">
        <v>169</v>
      </c>
      <c r="C129" s="31">
        <v>2388.0500000000002</v>
      </c>
      <c r="D129" s="40">
        <v>2385.5166666666669</v>
      </c>
      <c r="E129" s="40">
        <v>2374.0833333333339</v>
      </c>
      <c r="F129" s="40">
        <v>2360.1166666666672</v>
      </c>
      <c r="G129" s="40">
        <v>2348.6833333333343</v>
      </c>
      <c r="H129" s="40">
        <v>2399.4833333333336</v>
      </c>
      <c r="I129" s="40">
        <v>2410.916666666667</v>
      </c>
      <c r="J129" s="40">
        <v>2424.8833333333332</v>
      </c>
      <c r="K129" s="31">
        <v>2396.9499999999998</v>
      </c>
      <c r="L129" s="31">
        <v>2371.5500000000002</v>
      </c>
      <c r="M129" s="31">
        <v>10.12317</v>
      </c>
      <c r="N129" s="1"/>
      <c r="O129" s="1"/>
    </row>
    <row r="130" spans="1:15" ht="12.75" customHeight="1">
      <c r="A130" s="60">
        <v>121</v>
      </c>
      <c r="B130" s="62" t="s">
        <v>170</v>
      </c>
      <c r="C130" s="31">
        <v>5163.05</v>
      </c>
      <c r="D130" s="40">
        <v>5112.3</v>
      </c>
      <c r="E130" s="40">
        <v>5030.2000000000007</v>
      </c>
      <c r="F130" s="40">
        <v>4897.3500000000004</v>
      </c>
      <c r="G130" s="40">
        <v>4815.2500000000009</v>
      </c>
      <c r="H130" s="40">
        <v>5245.1500000000005</v>
      </c>
      <c r="I130" s="40">
        <v>5327.2500000000009</v>
      </c>
      <c r="J130" s="40">
        <v>5460.1</v>
      </c>
      <c r="K130" s="31">
        <v>5194.3999999999996</v>
      </c>
      <c r="L130" s="31">
        <v>4979.45</v>
      </c>
      <c r="M130" s="31">
        <v>7.71183</v>
      </c>
      <c r="N130" s="1"/>
      <c r="O130" s="1"/>
    </row>
    <row r="131" spans="1:15" ht="12.75" customHeight="1">
      <c r="A131" s="60">
        <v>122</v>
      </c>
      <c r="B131" s="62" t="s">
        <v>171</v>
      </c>
      <c r="C131" s="31">
        <v>3849.3</v>
      </c>
      <c r="D131" s="40">
        <v>3841.8333333333335</v>
      </c>
      <c r="E131" s="40">
        <v>3813.6166666666668</v>
      </c>
      <c r="F131" s="40">
        <v>3777.9333333333334</v>
      </c>
      <c r="G131" s="40">
        <v>3749.7166666666667</v>
      </c>
      <c r="H131" s="40">
        <v>3877.5166666666669</v>
      </c>
      <c r="I131" s="40">
        <v>3905.7333333333331</v>
      </c>
      <c r="J131" s="40">
        <v>3941.416666666667</v>
      </c>
      <c r="K131" s="31">
        <v>3870.05</v>
      </c>
      <c r="L131" s="31">
        <v>3806.15</v>
      </c>
      <c r="M131" s="31">
        <v>2.1381299999999999</v>
      </c>
      <c r="N131" s="1"/>
      <c r="O131" s="1"/>
    </row>
    <row r="132" spans="1:15" ht="12.75" customHeight="1">
      <c r="A132" s="60">
        <v>123</v>
      </c>
      <c r="B132" s="62" t="s">
        <v>172</v>
      </c>
      <c r="C132" s="31">
        <v>881.7</v>
      </c>
      <c r="D132" s="40">
        <v>882.19999999999993</v>
      </c>
      <c r="E132" s="40">
        <v>874.49999999999989</v>
      </c>
      <c r="F132" s="40">
        <v>867.3</v>
      </c>
      <c r="G132" s="40">
        <v>859.59999999999991</v>
      </c>
      <c r="H132" s="40">
        <v>889.39999999999986</v>
      </c>
      <c r="I132" s="40">
        <v>897.09999999999991</v>
      </c>
      <c r="J132" s="40">
        <v>904.29999999999984</v>
      </c>
      <c r="K132" s="31">
        <v>889.9</v>
      </c>
      <c r="L132" s="31">
        <v>875</v>
      </c>
      <c r="M132" s="31">
        <v>13.653079999999999</v>
      </c>
      <c r="N132" s="1"/>
      <c r="O132" s="1"/>
    </row>
    <row r="133" spans="1:15" ht="12.75" customHeight="1">
      <c r="A133" s="60">
        <v>124</v>
      </c>
      <c r="B133" s="62" t="s">
        <v>173</v>
      </c>
      <c r="C133" s="31">
        <v>1402.4</v>
      </c>
      <c r="D133" s="40">
        <v>1404.3333333333333</v>
      </c>
      <c r="E133" s="40">
        <v>1391.6666666666665</v>
      </c>
      <c r="F133" s="40">
        <v>1380.9333333333332</v>
      </c>
      <c r="G133" s="40">
        <v>1368.2666666666664</v>
      </c>
      <c r="H133" s="40">
        <v>1415.0666666666666</v>
      </c>
      <c r="I133" s="40">
        <v>1427.7333333333331</v>
      </c>
      <c r="J133" s="40">
        <v>1438.4666666666667</v>
      </c>
      <c r="K133" s="31">
        <v>1417</v>
      </c>
      <c r="L133" s="31">
        <v>1393.6</v>
      </c>
      <c r="M133" s="31">
        <v>27.37379</v>
      </c>
      <c r="N133" s="1"/>
      <c r="O133" s="1"/>
    </row>
    <row r="134" spans="1:15" ht="12.75" customHeight="1">
      <c r="A134" s="60">
        <v>125</v>
      </c>
      <c r="B134" s="62" t="s">
        <v>174</v>
      </c>
      <c r="C134" s="31">
        <v>317.35000000000002</v>
      </c>
      <c r="D134" s="40">
        <v>314.7</v>
      </c>
      <c r="E134" s="40">
        <v>311.54999999999995</v>
      </c>
      <c r="F134" s="40">
        <v>305.74999999999994</v>
      </c>
      <c r="G134" s="40">
        <v>302.59999999999991</v>
      </c>
      <c r="H134" s="40">
        <v>320.5</v>
      </c>
      <c r="I134" s="40">
        <v>323.64999999999998</v>
      </c>
      <c r="J134" s="40">
        <v>329.45000000000005</v>
      </c>
      <c r="K134" s="31">
        <v>317.85000000000002</v>
      </c>
      <c r="L134" s="31">
        <v>308.89999999999998</v>
      </c>
      <c r="M134" s="31">
        <v>27.310469999999999</v>
      </c>
      <c r="N134" s="1"/>
      <c r="O134" s="1"/>
    </row>
    <row r="135" spans="1:15" ht="12.75" customHeight="1">
      <c r="A135" s="60">
        <v>126</v>
      </c>
      <c r="B135" s="62" t="s">
        <v>176</v>
      </c>
      <c r="C135" s="31">
        <v>528.85</v>
      </c>
      <c r="D135" s="40">
        <v>528.6</v>
      </c>
      <c r="E135" s="40">
        <v>525.5</v>
      </c>
      <c r="F135" s="40">
        <v>522.15</v>
      </c>
      <c r="G135" s="40">
        <v>519.04999999999995</v>
      </c>
      <c r="H135" s="40">
        <v>531.95000000000005</v>
      </c>
      <c r="I135" s="40">
        <v>535.05000000000018</v>
      </c>
      <c r="J135" s="40">
        <v>538.40000000000009</v>
      </c>
      <c r="K135" s="31">
        <v>531.70000000000005</v>
      </c>
      <c r="L135" s="31">
        <v>525.25</v>
      </c>
      <c r="M135" s="31">
        <v>14.125870000000001</v>
      </c>
      <c r="N135" s="1"/>
      <c r="O135" s="1"/>
    </row>
    <row r="136" spans="1:15" ht="12.75" customHeight="1">
      <c r="A136" s="60">
        <v>127</v>
      </c>
      <c r="B136" s="62" t="s">
        <v>177</v>
      </c>
      <c r="C136" s="31">
        <v>9461</v>
      </c>
      <c r="D136" s="40">
        <v>9452.0166666666664</v>
      </c>
      <c r="E136" s="40">
        <v>9404.0333333333328</v>
      </c>
      <c r="F136" s="40">
        <v>9347.0666666666657</v>
      </c>
      <c r="G136" s="40">
        <v>9299.0833333333321</v>
      </c>
      <c r="H136" s="40">
        <v>9508.9833333333336</v>
      </c>
      <c r="I136" s="40">
        <v>9556.9666666666672</v>
      </c>
      <c r="J136" s="40">
        <v>9613.9333333333343</v>
      </c>
      <c r="K136" s="31">
        <v>9500</v>
      </c>
      <c r="L136" s="31">
        <v>9395.0499999999993</v>
      </c>
      <c r="M136" s="31">
        <v>3.3937499999999998</v>
      </c>
      <c r="N136" s="1"/>
      <c r="O136" s="1"/>
    </row>
    <row r="137" spans="1:15" ht="12.75" customHeight="1">
      <c r="A137" s="60">
        <v>128</v>
      </c>
      <c r="B137" s="62" t="s">
        <v>289</v>
      </c>
      <c r="C137" s="31">
        <v>609.65</v>
      </c>
      <c r="D137" s="40">
        <v>610.7833333333333</v>
      </c>
      <c r="E137" s="40">
        <v>604.71666666666658</v>
      </c>
      <c r="F137" s="40">
        <v>599.7833333333333</v>
      </c>
      <c r="G137" s="40">
        <v>593.71666666666658</v>
      </c>
      <c r="H137" s="40">
        <v>615.71666666666658</v>
      </c>
      <c r="I137" s="40">
        <v>621.78333333333319</v>
      </c>
      <c r="J137" s="40">
        <v>626.71666666666658</v>
      </c>
      <c r="K137" s="31">
        <v>616.85</v>
      </c>
      <c r="L137" s="31">
        <v>605.85</v>
      </c>
      <c r="M137" s="31">
        <v>18.76097</v>
      </c>
      <c r="N137" s="1"/>
      <c r="O137" s="1"/>
    </row>
    <row r="138" spans="1:15" ht="12.75" customHeight="1">
      <c r="A138" s="60">
        <v>129</v>
      </c>
      <c r="B138" s="62" t="s">
        <v>178</v>
      </c>
      <c r="C138" s="31">
        <v>910</v>
      </c>
      <c r="D138" s="40">
        <v>907.68333333333339</v>
      </c>
      <c r="E138" s="40">
        <v>899.56666666666683</v>
      </c>
      <c r="F138" s="40">
        <v>889.13333333333344</v>
      </c>
      <c r="G138" s="40">
        <v>881.01666666666688</v>
      </c>
      <c r="H138" s="40">
        <v>918.11666666666679</v>
      </c>
      <c r="I138" s="40">
        <v>926.23333333333335</v>
      </c>
      <c r="J138" s="40">
        <v>936.66666666666674</v>
      </c>
      <c r="K138" s="31">
        <v>915.8</v>
      </c>
      <c r="L138" s="31">
        <v>897.25</v>
      </c>
      <c r="M138" s="31">
        <v>7.8440799999999999</v>
      </c>
      <c r="N138" s="1"/>
      <c r="O138" s="1"/>
    </row>
    <row r="139" spans="1:15" ht="12.75" customHeight="1">
      <c r="A139" s="60">
        <v>130</v>
      </c>
      <c r="B139" s="62" t="s">
        <v>181</v>
      </c>
      <c r="C139" s="31">
        <v>776.4</v>
      </c>
      <c r="D139" s="40">
        <v>774.7166666666667</v>
      </c>
      <c r="E139" s="40">
        <v>750.43333333333339</v>
      </c>
      <c r="F139" s="40">
        <v>724.4666666666667</v>
      </c>
      <c r="G139" s="40">
        <v>700.18333333333339</v>
      </c>
      <c r="H139" s="40">
        <v>800.68333333333339</v>
      </c>
      <c r="I139" s="40">
        <v>824.9666666666667</v>
      </c>
      <c r="J139" s="40">
        <v>850.93333333333339</v>
      </c>
      <c r="K139" s="31">
        <v>799</v>
      </c>
      <c r="L139" s="31">
        <v>748.75</v>
      </c>
      <c r="M139" s="31">
        <v>11.90273</v>
      </c>
      <c r="N139" s="1"/>
      <c r="O139" s="1"/>
    </row>
    <row r="140" spans="1:15" ht="12.75" customHeight="1">
      <c r="A140" s="60">
        <v>131</v>
      </c>
      <c r="B140" s="62" t="s">
        <v>183</v>
      </c>
      <c r="C140" s="31">
        <v>85.05</v>
      </c>
      <c r="D140" s="40">
        <v>85.066666666666663</v>
      </c>
      <c r="E140" s="40">
        <v>84.433333333333323</v>
      </c>
      <c r="F140" s="40">
        <v>83.816666666666663</v>
      </c>
      <c r="G140" s="40">
        <v>83.183333333333323</v>
      </c>
      <c r="H140" s="40">
        <v>85.683333333333323</v>
      </c>
      <c r="I140" s="40">
        <v>86.316666666666649</v>
      </c>
      <c r="J140" s="40">
        <v>86.933333333333323</v>
      </c>
      <c r="K140" s="31">
        <v>85.7</v>
      </c>
      <c r="L140" s="31">
        <v>84.45</v>
      </c>
      <c r="M140" s="31">
        <v>131.98895999999999</v>
      </c>
      <c r="N140" s="1"/>
      <c r="O140" s="1"/>
    </row>
    <row r="141" spans="1:15" ht="12.75" customHeight="1">
      <c r="A141" s="60">
        <v>132</v>
      </c>
      <c r="B141" s="62" t="s">
        <v>184</v>
      </c>
      <c r="C141" s="31">
        <v>1839.25</v>
      </c>
      <c r="D141" s="40">
        <v>1831.55</v>
      </c>
      <c r="E141" s="40">
        <v>1821.1</v>
      </c>
      <c r="F141" s="40">
        <v>1802.95</v>
      </c>
      <c r="G141" s="40">
        <v>1792.5</v>
      </c>
      <c r="H141" s="40">
        <v>1849.6999999999998</v>
      </c>
      <c r="I141" s="40">
        <v>1860.15</v>
      </c>
      <c r="J141" s="40">
        <v>1878.2999999999997</v>
      </c>
      <c r="K141" s="31">
        <v>1842</v>
      </c>
      <c r="L141" s="31">
        <v>1813.4</v>
      </c>
      <c r="M141" s="31">
        <v>4.4333999999999998</v>
      </c>
      <c r="N141" s="1"/>
      <c r="O141" s="1"/>
    </row>
    <row r="142" spans="1:15" ht="12.75" customHeight="1">
      <c r="A142" s="60">
        <v>133</v>
      </c>
      <c r="B142" s="62" t="s">
        <v>185</v>
      </c>
      <c r="C142" s="31">
        <v>99591.25</v>
      </c>
      <c r="D142" s="40">
        <v>99797.400000000009</v>
      </c>
      <c r="E142" s="40">
        <v>99093.85000000002</v>
      </c>
      <c r="F142" s="40">
        <v>98596.450000000012</v>
      </c>
      <c r="G142" s="40">
        <v>97892.900000000023</v>
      </c>
      <c r="H142" s="40">
        <v>100294.80000000002</v>
      </c>
      <c r="I142" s="40">
        <v>100998.35</v>
      </c>
      <c r="J142" s="40">
        <v>101495.75000000001</v>
      </c>
      <c r="K142" s="31">
        <v>100500.95</v>
      </c>
      <c r="L142" s="31">
        <v>99300</v>
      </c>
      <c r="M142" s="31">
        <v>7.8619999999999995E-2</v>
      </c>
      <c r="N142" s="1"/>
      <c r="O142" s="1"/>
    </row>
    <row r="143" spans="1:15" ht="12.75" customHeight="1">
      <c r="A143" s="60">
        <v>134</v>
      </c>
      <c r="B143" s="62" t="s">
        <v>290</v>
      </c>
      <c r="C143" s="31">
        <v>56.55</v>
      </c>
      <c r="D143" s="40">
        <v>56.516666666666673</v>
      </c>
      <c r="E143" s="40">
        <v>56.083333333333343</v>
      </c>
      <c r="F143" s="40">
        <v>55.616666666666667</v>
      </c>
      <c r="G143" s="40">
        <v>55.183333333333337</v>
      </c>
      <c r="H143" s="40">
        <v>56.983333333333348</v>
      </c>
      <c r="I143" s="40">
        <v>57.416666666666671</v>
      </c>
      <c r="J143" s="40">
        <v>57.883333333333354</v>
      </c>
      <c r="K143" s="31">
        <v>56.95</v>
      </c>
      <c r="L143" s="31">
        <v>56.05</v>
      </c>
      <c r="M143" s="31">
        <v>38.729329999999997</v>
      </c>
      <c r="N143" s="1"/>
      <c r="O143" s="1"/>
    </row>
    <row r="144" spans="1:15" ht="12.75" customHeight="1">
      <c r="A144" s="60">
        <v>135</v>
      </c>
      <c r="B144" s="62" t="s">
        <v>186</v>
      </c>
      <c r="C144" s="31">
        <v>1238.0999999999999</v>
      </c>
      <c r="D144" s="40">
        <v>1234.7833333333333</v>
      </c>
      <c r="E144" s="40">
        <v>1226.8166666666666</v>
      </c>
      <c r="F144" s="40">
        <v>1215.5333333333333</v>
      </c>
      <c r="G144" s="40">
        <v>1207.5666666666666</v>
      </c>
      <c r="H144" s="40">
        <v>1246.0666666666666</v>
      </c>
      <c r="I144" s="40">
        <v>1254.0333333333333</v>
      </c>
      <c r="J144" s="40">
        <v>1265.3166666666666</v>
      </c>
      <c r="K144" s="31">
        <v>1242.75</v>
      </c>
      <c r="L144" s="31">
        <v>1223.5</v>
      </c>
      <c r="M144" s="31">
        <v>3.1974800000000001</v>
      </c>
      <c r="N144" s="1"/>
      <c r="O144" s="1"/>
    </row>
    <row r="145" spans="1:15" ht="12.75" customHeight="1">
      <c r="A145" s="60">
        <v>136</v>
      </c>
      <c r="B145" s="62" t="s">
        <v>188</v>
      </c>
      <c r="C145" s="31">
        <v>4391.8</v>
      </c>
      <c r="D145" s="40">
        <v>4406.9333333333334</v>
      </c>
      <c r="E145" s="40">
        <v>4359.8666666666668</v>
      </c>
      <c r="F145" s="40">
        <v>4327.9333333333334</v>
      </c>
      <c r="G145" s="40">
        <v>4280.8666666666668</v>
      </c>
      <c r="H145" s="40">
        <v>4438.8666666666668</v>
      </c>
      <c r="I145" s="40">
        <v>4485.9333333333343</v>
      </c>
      <c r="J145" s="40">
        <v>4517.8666666666668</v>
      </c>
      <c r="K145" s="31">
        <v>4454</v>
      </c>
      <c r="L145" s="31">
        <v>4375</v>
      </c>
      <c r="M145" s="31">
        <v>2.25231</v>
      </c>
      <c r="N145" s="1"/>
      <c r="O145" s="1"/>
    </row>
    <row r="146" spans="1:15" ht="12.75" customHeight="1">
      <c r="A146" s="60">
        <v>137</v>
      </c>
      <c r="B146" s="62" t="s">
        <v>189</v>
      </c>
      <c r="C146" s="31">
        <v>4422.8999999999996</v>
      </c>
      <c r="D146" s="40">
        <v>4445.1500000000005</v>
      </c>
      <c r="E146" s="40">
        <v>4392.3000000000011</v>
      </c>
      <c r="F146" s="40">
        <v>4361.7000000000007</v>
      </c>
      <c r="G146" s="40">
        <v>4308.8500000000013</v>
      </c>
      <c r="H146" s="40">
        <v>4475.7500000000009</v>
      </c>
      <c r="I146" s="40">
        <v>4528.6000000000013</v>
      </c>
      <c r="J146" s="40">
        <v>4559.2000000000007</v>
      </c>
      <c r="K146" s="31">
        <v>4498</v>
      </c>
      <c r="L146" s="31">
        <v>4414.55</v>
      </c>
      <c r="M146" s="31">
        <v>0.76029000000000002</v>
      </c>
      <c r="N146" s="1"/>
      <c r="O146" s="1"/>
    </row>
    <row r="147" spans="1:15" ht="12.75" customHeight="1">
      <c r="A147" s="60">
        <v>138</v>
      </c>
      <c r="B147" s="62" t="s">
        <v>190</v>
      </c>
      <c r="C147" s="31">
        <v>22637.25</v>
      </c>
      <c r="D147" s="40">
        <v>22670.783333333336</v>
      </c>
      <c r="E147" s="40">
        <v>22471.566666666673</v>
      </c>
      <c r="F147" s="40">
        <v>22305.883333333335</v>
      </c>
      <c r="G147" s="40">
        <v>22106.666666666672</v>
      </c>
      <c r="H147" s="40">
        <v>22836.466666666674</v>
      </c>
      <c r="I147" s="40">
        <v>23035.683333333342</v>
      </c>
      <c r="J147" s="40">
        <v>23201.366666666676</v>
      </c>
      <c r="K147" s="31">
        <v>22870</v>
      </c>
      <c r="L147" s="31">
        <v>22505.1</v>
      </c>
      <c r="M147" s="31">
        <v>0.44133</v>
      </c>
      <c r="N147" s="1"/>
      <c r="O147" s="1"/>
    </row>
    <row r="148" spans="1:15" ht="12.75" customHeight="1">
      <c r="A148" s="60">
        <v>139</v>
      </c>
      <c r="B148" s="62" t="s">
        <v>470</v>
      </c>
      <c r="C148" s="31">
        <v>45.9</v>
      </c>
      <c r="D148" s="40">
        <v>46.033333333333331</v>
      </c>
      <c r="E148" s="40">
        <v>45.416666666666664</v>
      </c>
      <c r="F148" s="40">
        <v>44.93333333333333</v>
      </c>
      <c r="G148" s="40">
        <v>44.316666666666663</v>
      </c>
      <c r="H148" s="40">
        <v>46.516666666666666</v>
      </c>
      <c r="I148" s="40">
        <v>47.13333333333334</v>
      </c>
      <c r="J148" s="40">
        <v>47.616666666666667</v>
      </c>
      <c r="K148" s="31">
        <v>46.65</v>
      </c>
      <c r="L148" s="31">
        <v>45.55</v>
      </c>
      <c r="M148" s="31">
        <v>240.12386000000001</v>
      </c>
      <c r="N148" s="1"/>
      <c r="O148" s="1"/>
    </row>
    <row r="149" spans="1:15" ht="12.75" customHeight="1">
      <c r="A149" s="60">
        <v>140</v>
      </c>
      <c r="B149" s="62" t="s">
        <v>191</v>
      </c>
      <c r="C149" s="31">
        <v>104.5</v>
      </c>
      <c r="D149" s="40">
        <v>104.88333333333333</v>
      </c>
      <c r="E149" s="40">
        <v>103.86666666666665</v>
      </c>
      <c r="F149" s="40">
        <v>103.23333333333332</v>
      </c>
      <c r="G149" s="40">
        <v>102.21666666666664</v>
      </c>
      <c r="H149" s="40">
        <v>105.51666666666665</v>
      </c>
      <c r="I149" s="40">
        <v>106.53333333333333</v>
      </c>
      <c r="J149" s="40">
        <v>107.16666666666666</v>
      </c>
      <c r="K149" s="31">
        <v>105.9</v>
      </c>
      <c r="L149" s="31">
        <v>104.25</v>
      </c>
      <c r="M149" s="31">
        <v>83.397379999999998</v>
      </c>
      <c r="N149" s="1"/>
      <c r="O149" s="1"/>
    </row>
    <row r="150" spans="1:15" ht="12.75" customHeight="1">
      <c r="A150" s="60">
        <v>141</v>
      </c>
      <c r="B150" s="62" t="s">
        <v>193</v>
      </c>
      <c r="C150" s="31">
        <v>186.05</v>
      </c>
      <c r="D150" s="40">
        <v>185.93333333333331</v>
      </c>
      <c r="E150" s="40">
        <v>184.91666666666663</v>
      </c>
      <c r="F150" s="40">
        <v>183.78333333333333</v>
      </c>
      <c r="G150" s="40">
        <v>182.76666666666665</v>
      </c>
      <c r="H150" s="40">
        <v>187.06666666666661</v>
      </c>
      <c r="I150" s="40">
        <v>188.08333333333331</v>
      </c>
      <c r="J150" s="40">
        <v>189.21666666666658</v>
      </c>
      <c r="K150" s="31">
        <v>186.95</v>
      </c>
      <c r="L150" s="31">
        <v>184.8</v>
      </c>
      <c r="M150" s="31">
        <v>67.874380000000002</v>
      </c>
      <c r="N150" s="1"/>
      <c r="O150" s="1"/>
    </row>
    <row r="151" spans="1:15" ht="12.75" customHeight="1">
      <c r="A151" s="60">
        <v>142</v>
      </c>
      <c r="B151" s="62" t="s">
        <v>278</v>
      </c>
      <c r="C151" s="31">
        <v>148.1</v>
      </c>
      <c r="D151" s="40">
        <v>148.38333333333333</v>
      </c>
      <c r="E151" s="40">
        <v>146.56666666666666</v>
      </c>
      <c r="F151" s="40">
        <v>145.03333333333333</v>
      </c>
      <c r="G151" s="40">
        <v>143.21666666666667</v>
      </c>
      <c r="H151" s="40">
        <v>149.91666666666666</v>
      </c>
      <c r="I151" s="40">
        <v>151.73333333333332</v>
      </c>
      <c r="J151" s="40">
        <v>153.26666666666665</v>
      </c>
      <c r="K151" s="31">
        <v>150.19999999999999</v>
      </c>
      <c r="L151" s="31">
        <v>146.85</v>
      </c>
      <c r="M151" s="31">
        <v>50.272390000000001</v>
      </c>
      <c r="N151" s="1"/>
      <c r="O151" s="1"/>
    </row>
    <row r="152" spans="1:15" ht="12.75" customHeight="1">
      <c r="A152" s="60">
        <v>143</v>
      </c>
      <c r="B152" s="62" t="s">
        <v>194</v>
      </c>
      <c r="C152" s="31">
        <v>984.15</v>
      </c>
      <c r="D152" s="40">
        <v>984.35</v>
      </c>
      <c r="E152" s="40">
        <v>976.05000000000007</v>
      </c>
      <c r="F152" s="40">
        <v>967.95</v>
      </c>
      <c r="G152" s="40">
        <v>959.65000000000009</v>
      </c>
      <c r="H152" s="40">
        <v>992.45</v>
      </c>
      <c r="I152" s="40">
        <v>1000.75</v>
      </c>
      <c r="J152" s="40">
        <v>1008.85</v>
      </c>
      <c r="K152" s="31">
        <v>992.65</v>
      </c>
      <c r="L152" s="31">
        <v>976.25</v>
      </c>
      <c r="M152" s="31">
        <v>5.1192700000000002</v>
      </c>
      <c r="N152" s="1"/>
      <c r="O152" s="1"/>
    </row>
    <row r="153" spans="1:15" ht="12.75" customHeight="1">
      <c r="A153" s="60">
        <v>144</v>
      </c>
      <c r="B153" s="62" t="s">
        <v>195</v>
      </c>
      <c r="C153" s="31">
        <v>3805</v>
      </c>
      <c r="D153" s="40">
        <v>3815</v>
      </c>
      <c r="E153" s="40">
        <v>3785.4</v>
      </c>
      <c r="F153" s="40">
        <v>3765.8</v>
      </c>
      <c r="G153" s="40">
        <v>3736.2000000000003</v>
      </c>
      <c r="H153" s="40">
        <v>3834.6</v>
      </c>
      <c r="I153" s="40">
        <v>3864.2000000000003</v>
      </c>
      <c r="J153" s="40">
        <v>3883.7999999999997</v>
      </c>
      <c r="K153" s="31">
        <v>3844.6</v>
      </c>
      <c r="L153" s="31">
        <v>3795.4</v>
      </c>
      <c r="M153" s="31">
        <v>0.54749999999999999</v>
      </c>
      <c r="N153" s="1"/>
      <c r="O153" s="1"/>
    </row>
    <row r="154" spans="1:15" ht="12.75" customHeight="1">
      <c r="A154" s="60">
        <v>145</v>
      </c>
      <c r="B154" s="62" t="s">
        <v>292</v>
      </c>
      <c r="C154" s="31">
        <v>244.55</v>
      </c>
      <c r="D154" s="40">
        <v>243.75</v>
      </c>
      <c r="E154" s="40">
        <v>241.9</v>
      </c>
      <c r="F154" s="40">
        <v>239.25</v>
      </c>
      <c r="G154" s="40">
        <v>237.4</v>
      </c>
      <c r="H154" s="40">
        <v>246.4</v>
      </c>
      <c r="I154" s="40">
        <v>248.25000000000003</v>
      </c>
      <c r="J154" s="40">
        <v>250.9</v>
      </c>
      <c r="K154" s="31">
        <v>245.6</v>
      </c>
      <c r="L154" s="31">
        <v>241.1</v>
      </c>
      <c r="M154" s="31">
        <v>14.149900000000001</v>
      </c>
      <c r="N154" s="1"/>
      <c r="O154" s="1"/>
    </row>
    <row r="155" spans="1:15" ht="12.75" customHeight="1">
      <c r="A155" s="60">
        <v>146</v>
      </c>
      <c r="B155" s="62" t="s">
        <v>196</v>
      </c>
      <c r="C155" s="31">
        <v>157.85</v>
      </c>
      <c r="D155" s="40">
        <v>158.01666666666665</v>
      </c>
      <c r="E155" s="40">
        <v>157.18333333333331</v>
      </c>
      <c r="F155" s="40">
        <v>156.51666666666665</v>
      </c>
      <c r="G155" s="40">
        <v>155.68333333333331</v>
      </c>
      <c r="H155" s="40">
        <v>158.68333333333331</v>
      </c>
      <c r="I155" s="40">
        <v>159.51666666666668</v>
      </c>
      <c r="J155" s="40">
        <v>160.18333333333331</v>
      </c>
      <c r="K155" s="31">
        <v>158.85</v>
      </c>
      <c r="L155" s="31">
        <v>157.35</v>
      </c>
      <c r="M155" s="31">
        <v>97.301739999999995</v>
      </c>
      <c r="N155" s="1"/>
      <c r="O155" s="1"/>
    </row>
    <row r="156" spans="1:15" ht="12.75" customHeight="1">
      <c r="A156" s="60">
        <v>147</v>
      </c>
      <c r="B156" s="62" t="s">
        <v>197</v>
      </c>
      <c r="C156" s="31">
        <v>37916.449999999997</v>
      </c>
      <c r="D156" s="40">
        <v>37951.133333333331</v>
      </c>
      <c r="E156" s="40">
        <v>37768.916666666664</v>
      </c>
      <c r="F156" s="40">
        <v>37621.383333333331</v>
      </c>
      <c r="G156" s="40">
        <v>37439.166666666664</v>
      </c>
      <c r="H156" s="40">
        <v>38098.666666666664</v>
      </c>
      <c r="I156" s="40">
        <v>38280.883333333339</v>
      </c>
      <c r="J156" s="40">
        <v>38428.416666666664</v>
      </c>
      <c r="K156" s="31">
        <v>38133.35</v>
      </c>
      <c r="L156" s="31">
        <v>37803.599999999999</v>
      </c>
      <c r="M156" s="31">
        <v>0.13877</v>
      </c>
      <c r="N156" s="1"/>
      <c r="O156" s="1"/>
    </row>
    <row r="157" spans="1:15" ht="12.75" customHeight="1">
      <c r="A157" s="60">
        <v>148</v>
      </c>
      <c r="B157" s="62" t="s">
        <v>295</v>
      </c>
      <c r="C157" s="31">
        <v>1188.45</v>
      </c>
      <c r="D157" s="40">
        <v>1184.2333333333333</v>
      </c>
      <c r="E157" s="40">
        <v>1169.4666666666667</v>
      </c>
      <c r="F157" s="40">
        <v>1150.4833333333333</v>
      </c>
      <c r="G157" s="40">
        <v>1135.7166666666667</v>
      </c>
      <c r="H157" s="40">
        <v>1203.2166666666667</v>
      </c>
      <c r="I157" s="40">
        <v>1217.9833333333336</v>
      </c>
      <c r="J157" s="40">
        <v>1236.9666666666667</v>
      </c>
      <c r="K157" s="31">
        <v>1199</v>
      </c>
      <c r="L157" s="31">
        <v>1165.25</v>
      </c>
      <c r="M157" s="31">
        <v>1.5610200000000001</v>
      </c>
      <c r="N157" s="1"/>
      <c r="O157" s="1"/>
    </row>
    <row r="158" spans="1:15" ht="12.75" customHeight="1">
      <c r="A158" s="60">
        <v>149</v>
      </c>
      <c r="B158" s="62" t="s">
        <v>293</v>
      </c>
      <c r="C158" s="31">
        <v>852.5</v>
      </c>
      <c r="D158" s="40">
        <v>849.65</v>
      </c>
      <c r="E158" s="40">
        <v>841.4</v>
      </c>
      <c r="F158" s="40">
        <v>830.3</v>
      </c>
      <c r="G158" s="40">
        <v>822.05</v>
      </c>
      <c r="H158" s="40">
        <v>860.75</v>
      </c>
      <c r="I158" s="40">
        <v>869</v>
      </c>
      <c r="J158" s="40">
        <v>880.1</v>
      </c>
      <c r="K158" s="31">
        <v>857.9</v>
      </c>
      <c r="L158" s="31">
        <v>838.55</v>
      </c>
      <c r="M158" s="31">
        <v>22.328209999999999</v>
      </c>
      <c r="N158" s="1"/>
      <c r="O158" s="1"/>
    </row>
    <row r="159" spans="1:15" ht="12.75" customHeight="1">
      <c r="A159" s="60">
        <v>150</v>
      </c>
      <c r="B159" s="62" t="s">
        <v>198</v>
      </c>
      <c r="C159" s="31">
        <v>907.7</v>
      </c>
      <c r="D159" s="40">
        <v>903.9</v>
      </c>
      <c r="E159" s="40">
        <v>883.8</v>
      </c>
      <c r="F159" s="40">
        <v>859.9</v>
      </c>
      <c r="G159" s="40">
        <v>839.8</v>
      </c>
      <c r="H159" s="40">
        <v>927.8</v>
      </c>
      <c r="I159" s="40">
        <v>947.90000000000009</v>
      </c>
      <c r="J159" s="40">
        <v>971.8</v>
      </c>
      <c r="K159" s="31">
        <v>924</v>
      </c>
      <c r="L159" s="31">
        <v>880</v>
      </c>
      <c r="M159" s="31">
        <v>42.80556</v>
      </c>
      <c r="N159" s="1"/>
      <c r="O159" s="1"/>
    </row>
    <row r="160" spans="1:15" ht="12.75" customHeight="1">
      <c r="A160" s="60">
        <v>151</v>
      </c>
      <c r="B160" s="62" t="s">
        <v>199</v>
      </c>
      <c r="C160" s="31">
        <v>4891.8999999999996</v>
      </c>
      <c r="D160" s="40">
        <v>4893.0166666666664</v>
      </c>
      <c r="E160" s="40">
        <v>4854.1333333333332</v>
      </c>
      <c r="F160" s="40">
        <v>4816.3666666666668</v>
      </c>
      <c r="G160" s="40">
        <v>4777.4833333333336</v>
      </c>
      <c r="H160" s="40">
        <v>4930.7833333333328</v>
      </c>
      <c r="I160" s="40">
        <v>4969.6666666666661</v>
      </c>
      <c r="J160" s="40">
        <v>5007.4333333333325</v>
      </c>
      <c r="K160" s="31">
        <v>4931.8999999999996</v>
      </c>
      <c r="L160" s="31">
        <v>4855.25</v>
      </c>
      <c r="M160" s="31">
        <v>1.80714</v>
      </c>
      <c r="N160" s="1"/>
      <c r="O160" s="1"/>
    </row>
    <row r="161" spans="1:15" ht="12.75" customHeight="1">
      <c r="A161" s="60">
        <v>152</v>
      </c>
      <c r="B161" s="62" t="s">
        <v>200</v>
      </c>
      <c r="C161" s="31">
        <v>220.1</v>
      </c>
      <c r="D161" s="40">
        <v>220.1</v>
      </c>
      <c r="E161" s="40">
        <v>219.1</v>
      </c>
      <c r="F161" s="40">
        <v>218.1</v>
      </c>
      <c r="G161" s="40">
        <v>217.1</v>
      </c>
      <c r="H161" s="40">
        <v>221.1</v>
      </c>
      <c r="I161" s="40">
        <v>222.1</v>
      </c>
      <c r="J161" s="40">
        <v>223.1</v>
      </c>
      <c r="K161" s="31">
        <v>221.1</v>
      </c>
      <c r="L161" s="31">
        <v>219.1</v>
      </c>
      <c r="M161" s="31">
        <v>10.43449</v>
      </c>
      <c r="N161" s="1"/>
      <c r="O161" s="1"/>
    </row>
    <row r="162" spans="1:15" ht="12.75" customHeight="1">
      <c r="A162" s="60">
        <v>153</v>
      </c>
      <c r="B162" s="62" t="s">
        <v>201</v>
      </c>
      <c r="C162" s="31">
        <v>207.85</v>
      </c>
      <c r="D162" s="40">
        <v>205.89999999999998</v>
      </c>
      <c r="E162" s="40">
        <v>202.84999999999997</v>
      </c>
      <c r="F162" s="40">
        <v>197.85</v>
      </c>
      <c r="G162" s="40">
        <v>194.79999999999998</v>
      </c>
      <c r="H162" s="40">
        <v>210.89999999999995</v>
      </c>
      <c r="I162" s="40">
        <v>213.94999999999996</v>
      </c>
      <c r="J162" s="40">
        <v>218.94999999999993</v>
      </c>
      <c r="K162" s="31">
        <v>208.95</v>
      </c>
      <c r="L162" s="31">
        <v>200.9</v>
      </c>
      <c r="M162" s="31">
        <v>152.37777</v>
      </c>
      <c r="N162" s="1"/>
      <c r="O162" s="1"/>
    </row>
    <row r="163" spans="1:15" ht="12.75" customHeight="1">
      <c r="A163" s="60">
        <v>154</v>
      </c>
      <c r="B163" s="62" t="s">
        <v>298</v>
      </c>
      <c r="C163" s="31">
        <v>14386.1</v>
      </c>
      <c r="D163" s="40">
        <v>14350.366666666667</v>
      </c>
      <c r="E163" s="40">
        <v>14175.733333333334</v>
      </c>
      <c r="F163" s="40">
        <v>13965.366666666667</v>
      </c>
      <c r="G163" s="40">
        <v>13790.733333333334</v>
      </c>
      <c r="H163" s="40">
        <v>14560.733333333334</v>
      </c>
      <c r="I163" s="40">
        <v>14735.366666666669</v>
      </c>
      <c r="J163" s="40">
        <v>14945.733333333334</v>
      </c>
      <c r="K163" s="31">
        <v>14525</v>
      </c>
      <c r="L163" s="31">
        <v>14140</v>
      </c>
      <c r="M163" s="31">
        <v>5.212E-2</v>
      </c>
      <c r="N163" s="1"/>
      <c r="O163" s="1"/>
    </row>
    <row r="164" spans="1:15" ht="12.75" customHeight="1">
      <c r="A164" s="60">
        <v>155</v>
      </c>
      <c r="B164" s="62" t="s">
        <v>202</v>
      </c>
      <c r="C164" s="31">
        <v>2621.35</v>
      </c>
      <c r="D164" s="40">
        <v>2631.4999999999995</v>
      </c>
      <c r="E164" s="40">
        <v>2606.7999999999993</v>
      </c>
      <c r="F164" s="40">
        <v>2592.2499999999995</v>
      </c>
      <c r="G164" s="40">
        <v>2567.5499999999993</v>
      </c>
      <c r="H164" s="40">
        <v>2646.0499999999993</v>
      </c>
      <c r="I164" s="40">
        <v>2670.7499999999991</v>
      </c>
      <c r="J164" s="40">
        <v>2685.2999999999993</v>
      </c>
      <c r="K164" s="31">
        <v>2656.2</v>
      </c>
      <c r="L164" s="31">
        <v>2616.9499999999998</v>
      </c>
      <c r="M164" s="31">
        <v>3.62724</v>
      </c>
      <c r="N164" s="1"/>
      <c r="O164" s="1"/>
    </row>
    <row r="165" spans="1:15" ht="12.75" customHeight="1">
      <c r="A165" s="60">
        <v>156</v>
      </c>
      <c r="B165" s="62" t="s">
        <v>203</v>
      </c>
      <c r="C165" s="31">
        <v>3838.05</v>
      </c>
      <c r="D165" s="40">
        <v>3838.0166666666664</v>
      </c>
      <c r="E165" s="40">
        <v>3805.0333333333328</v>
      </c>
      <c r="F165" s="40">
        <v>3772.0166666666664</v>
      </c>
      <c r="G165" s="40">
        <v>3739.0333333333328</v>
      </c>
      <c r="H165" s="40">
        <v>3871.0333333333328</v>
      </c>
      <c r="I165" s="40">
        <v>3904.0166666666664</v>
      </c>
      <c r="J165" s="40">
        <v>3937.0333333333328</v>
      </c>
      <c r="K165" s="31">
        <v>3871</v>
      </c>
      <c r="L165" s="31">
        <v>3805</v>
      </c>
      <c r="M165" s="31">
        <v>1.5922799999999999</v>
      </c>
      <c r="N165" s="1"/>
      <c r="O165" s="1"/>
    </row>
    <row r="166" spans="1:15" ht="12.75" customHeight="1">
      <c r="A166" s="60">
        <v>157</v>
      </c>
      <c r="B166" s="62" t="s">
        <v>204</v>
      </c>
      <c r="C166" s="31">
        <v>50.85</v>
      </c>
      <c r="D166" s="40">
        <v>50.75</v>
      </c>
      <c r="E166" s="40">
        <v>50.5</v>
      </c>
      <c r="F166" s="40">
        <v>50.15</v>
      </c>
      <c r="G166" s="40">
        <v>49.9</v>
      </c>
      <c r="H166" s="40">
        <v>51.1</v>
      </c>
      <c r="I166" s="40">
        <v>51.35</v>
      </c>
      <c r="J166" s="40">
        <v>51.7</v>
      </c>
      <c r="K166" s="31">
        <v>51</v>
      </c>
      <c r="L166" s="31">
        <v>50.4</v>
      </c>
      <c r="M166" s="31">
        <v>195.97683000000001</v>
      </c>
      <c r="N166" s="1"/>
      <c r="O166" s="1"/>
    </row>
    <row r="167" spans="1:15" ht="12.75" customHeight="1">
      <c r="A167" s="60">
        <v>158</v>
      </c>
      <c r="B167" s="62" t="s">
        <v>294</v>
      </c>
      <c r="C167" s="31">
        <v>716.65</v>
      </c>
      <c r="D167" s="40">
        <v>715.18333333333339</v>
      </c>
      <c r="E167" s="40">
        <v>698.46666666666681</v>
      </c>
      <c r="F167" s="40">
        <v>680.28333333333342</v>
      </c>
      <c r="G167" s="40">
        <v>663.56666666666683</v>
      </c>
      <c r="H167" s="40">
        <v>733.36666666666679</v>
      </c>
      <c r="I167" s="40">
        <v>750.08333333333348</v>
      </c>
      <c r="J167" s="40">
        <v>768.26666666666677</v>
      </c>
      <c r="K167" s="31">
        <v>731.9</v>
      </c>
      <c r="L167" s="31">
        <v>697</v>
      </c>
      <c r="M167" s="31">
        <v>51.50226</v>
      </c>
      <c r="N167" s="1"/>
      <c r="O167" s="1"/>
    </row>
    <row r="168" spans="1:15" ht="12.75" customHeight="1">
      <c r="A168" s="60">
        <v>159</v>
      </c>
      <c r="B168" s="62" t="s">
        <v>205</v>
      </c>
      <c r="C168" s="31">
        <v>3475.1</v>
      </c>
      <c r="D168" s="40">
        <v>3497.35</v>
      </c>
      <c r="E168" s="40">
        <v>3439.75</v>
      </c>
      <c r="F168" s="40">
        <v>3404.4</v>
      </c>
      <c r="G168" s="40">
        <v>3346.8</v>
      </c>
      <c r="H168" s="40">
        <v>3532.7</v>
      </c>
      <c r="I168" s="40">
        <v>3590.2999999999993</v>
      </c>
      <c r="J168" s="40">
        <v>3625.6499999999996</v>
      </c>
      <c r="K168" s="31">
        <v>3554.95</v>
      </c>
      <c r="L168" s="31">
        <v>3462</v>
      </c>
      <c r="M168" s="31">
        <v>3.4650099999999999</v>
      </c>
      <c r="N168" s="1"/>
      <c r="O168" s="1"/>
    </row>
    <row r="169" spans="1:15" ht="12.75" customHeight="1">
      <c r="A169" s="60">
        <v>160</v>
      </c>
      <c r="B169" s="62" t="s">
        <v>296</v>
      </c>
      <c r="C169" s="31">
        <v>341.3</v>
      </c>
      <c r="D169" s="40">
        <v>340.83333333333331</v>
      </c>
      <c r="E169" s="40">
        <v>338.36666666666662</v>
      </c>
      <c r="F169" s="40">
        <v>335.43333333333328</v>
      </c>
      <c r="G169" s="40">
        <v>332.96666666666658</v>
      </c>
      <c r="H169" s="40">
        <v>343.76666666666665</v>
      </c>
      <c r="I169" s="40">
        <v>346.23333333333335</v>
      </c>
      <c r="J169" s="40">
        <v>349.16666666666669</v>
      </c>
      <c r="K169" s="31">
        <v>343.3</v>
      </c>
      <c r="L169" s="31">
        <v>337.9</v>
      </c>
      <c r="M169" s="31">
        <v>8.8809400000000007</v>
      </c>
      <c r="N169" s="1"/>
      <c r="O169" s="1"/>
    </row>
    <row r="170" spans="1:15" ht="12.75" customHeight="1">
      <c r="A170" s="60">
        <v>161</v>
      </c>
      <c r="B170" s="62" t="s">
        <v>206</v>
      </c>
      <c r="C170" s="31">
        <v>249.55</v>
      </c>
      <c r="D170" s="40">
        <v>249.08333333333334</v>
      </c>
      <c r="E170" s="40">
        <v>248.11666666666667</v>
      </c>
      <c r="F170" s="40">
        <v>246.68333333333334</v>
      </c>
      <c r="G170" s="40">
        <v>245.71666666666667</v>
      </c>
      <c r="H170" s="40">
        <v>250.51666666666668</v>
      </c>
      <c r="I170" s="40">
        <v>251.48333333333332</v>
      </c>
      <c r="J170" s="40">
        <v>252.91666666666669</v>
      </c>
      <c r="K170" s="31">
        <v>250.05</v>
      </c>
      <c r="L170" s="31">
        <v>247.65</v>
      </c>
      <c r="M170" s="31">
        <v>83.571809999999999</v>
      </c>
      <c r="N170" s="1"/>
      <c r="O170" s="1"/>
    </row>
    <row r="171" spans="1:15" ht="12.75" customHeight="1">
      <c r="A171" s="60">
        <v>162</v>
      </c>
      <c r="B171" s="62" t="s">
        <v>297</v>
      </c>
      <c r="C171" s="31">
        <v>585.54999999999995</v>
      </c>
      <c r="D171" s="40">
        <v>582.71666666666658</v>
      </c>
      <c r="E171" s="40">
        <v>576.03333333333319</v>
      </c>
      <c r="F171" s="40">
        <v>566.51666666666665</v>
      </c>
      <c r="G171" s="40">
        <v>559.83333333333326</v>
      </c>
      <c r="H171" s="40">
        <v>592.23333333333312</v>
      </c>
      <c r="I171" s="40">
        <v>598.91666666666652</v>
      </c>
      <c r="J171" s="40">
        <v>608.43333333333305</v>
      </c>
      <c r="K171" s="31">
        <v>589.4</v>
      </c>
      <c r="L171" s="31">
        <v>573.20000000000005</v>
      </c>
      <c r="M171" s="31">
        <v>3.6622400000000002</v>
      </c>
      <c r="N171" s="1"/>
      <c r="O171" s="1"/>
    </row>
    <row r="172" spans="1:15" ht="12.75" customHeight="1">
      <c r="A172" s="60">
        <v>163</v>
      </c>
      <c r="B172" s="62" t="s">
        <v>210</v>
      </c>
      <c r="C172" s="31">
        <v>929.45</v>
      </c>
      <c r="D172" s="40">
        <v>934.13333333333333</v>
      </c>
      <c r="E172" s="40">
        <v>919.81666666666661</v>
      </c>
      <c r="F172" s="40">
        <v>910.18333333333328</v>
      </c>
      <c r="G172" s="40">
        <v>895.86666666666656</v>
      </c>
      <c r="H172" s="40">
        <v>943.76666666666665</v>
      </c>
      <c r="I172" s="40">
        <v>958.08333333333348</v>
      </c>
      <c r="J172" s="40">
        <v>967.7166666666667</v>
      </c>
      <c r="K172" s="31">
        <v>948.45</v>
      </c>
      <c r="L172" s="31">
        <v>924.5</v>
      </c>
      <c r="M172" s="31">
        <v>6.7907200000000003</v>
      </c>
      <c r="N172" s="1"/>
      <c r="O172" s="1"/>
    </row>
    <row r="173" spans="1:15" ht="12.75" customHeight="1">
      <c r="A173" s="60">
        <v>164</v>
      </c>
      <c r="B173" s="62" t="s">
        <v>212</v>
      </c>
      <c r="C173" s="31">
        <v>161</v>
      </c>
      <c r="D173" s="40">
        <v>159.73333333333335</v>
      </c>
      <c r="E173" s="40">
        <v>157.8666666666667</v>
      </c>
      <c r="F173" s="40">
        <v>154.73333333333335</v>
      </c>
      <c r="G173" s="40">
        <v>152.8666666666667</v>
      </c>
      <c r="H173" s="40">
        <v>162.8666666666667</v>
      </c>
      <c r="I173" s="40">
        <v>164.73333333333338</v>
      </c>
      <c r="J173" s="40">
        <v>167.8666666666667</v>
      </c>
      <c r="K173" s="31">
        <v>161.6</v>
      </c>
      <c r="L173" s="31">
        <v>156.6</v>
      </c>
      <c r="M173" s="31">
        <v>138.63522</v>
      </c>
      <c r="N173" s="1"/>
      <c r="O173" s="1"/>
    </row>
    <row r="174" spans="1:15" ht="12.75" customHeight="1">
      <c r="A174" s="60">
        <v>165</v>
      </c>
      <c r="B174" s="62" t="s">
        <v>213</v>
      </c>
      <c r="C174" s="31">
        <v>2496.4499999999998</v>
      </c>
      <c r="D174" s="40">
        <v>2497.5333333333333</v>
      </c>
      <c r="E174" s="40">
        <v>2485.5666666666666</v>
      </c>
      <c r="F174" s="40">
        <v>2474.6833333333334</v>
      </c>
      <c r="G174" s="40">
        <v>2462.7166666666667</v>
      </c>
      <c r="H174" s="40">
        <v>2508.4166666666665</v>
      </c>
      <c r="I174" s="40">
        <v>2520.3833333333328</v>
      </c>
      <c r="J174" s="40">
        <v>2531.2666666666664</v>
      </c>
      <c r="K174" s="31">
        <v>2509.5</v>
      </c>
      <c r="L174" s="31">
        <v>2486.65</v>
      </c>
      <c r="M174" s="31">
        <v>44.71687</v>
      </c>
      <c r="N174" s="1"/>
      <c r="O174" s="1"/>
    </row>
    <row r="175" spans="1:15" ht="12.75" customHeight="1">
      <c r="A175" s="60">
        <v>166</v>
      </c>
      <c r="B175" s="62" t="s">
        <v>214</v>
      </c>
      <c r="C175" s="31">
        <v>85</v>
      </c>
      <c r="D175" s="40">
        <v>84.95</v>
      </c>
      <c r="E175" s="40">
        <v>84.300000000000011</v>
      </c>
      <c r="F175" s="40">
        <v>83.600000000000009</v>
      </c>
      <c r="G175" s="40">
        <v>82.950000000000017</v>
      </c>
      <c r="H175" s="40">
        <v>85.65</v>
      </c>
      <c r="I175" s="40">
        <v>86.300000000000011</v>
      </c>
      <c r="J175" s="40">
        <v>87</v>
      </c>
      <c r="K175" s="31">
        <v>85.6</v>
      </c>
      <c r="L175" s="31">
        <v>84.25</v>
      </c>
      <c r="M175" s="31">
        <v>103.20705</v>
      </c>
      <c r="N175" s="1"/>
      <c r="O175" s="1"/>
    </row>
    <row r="176" spans="1:15" ht="12.75" customHeight="1">
      <c r="A176" s="60">
        <v>167</v>
      </c>
      <c r="B176" t="s">
        <v>215</v>
      </c>
      <c r="C176" s="31">
        <v>860.9</v>
      </c>
      <c r="D176" s="40">
        <v>857.44999999999993</v>
      </c>
      <c r="E176" s="40">
        <v>851.49999999999989</v>
      </c>
      <c r="F176" s="40">
        <v>842.09999999999991</v>
      </c>
      <c r="G176" s="40">
        <v>836.14999999999986</v>
      </c>
      <c r="H176" s="40">
        <v>866.84999999999991</v>
      </c>
      <c r="I176" s="40">
        <v>872.8</v>
      </c>
      <c r="J176" s="40">
        <v>882.19999999999993</v>
      </c>
      <c r="K176" s="31">
        <v>863.4</v>
      </c>
      <c r="L176" s="31">
        <v>848.05</v>
      </c>
      <c r="M176" s="31">
        <v>14.442959999999999</v>
      </c>
      <c r="N176" s="1"/>
      <c r="O176" s="1"/>
    </row>
    <row r="177" spans="1:15" ht="12.75" customHeight="1">
      <c r="A177" s="60">
        <v>168</v>
      </c>
      <c r="B177" s="62" t="s">
        <v>216</v>
      </c>
      <c r="C177" s="31">
        <v>1286.4000000000001</v>
      </c>
      <c r="D177" s="40">
        <v>1278.1833333333334</v>
      </c>
      <c r="E177" s="40">
        <v>1266.3666666666668</v>
      </c>
      <c r="F177" s="40">
        <v>1246.3333333333335</v>
      </c>
      <c r="G177" s="40">
        <v>1234.5166666666669</v>
      </c>
      <c r="H177" s="40">
        <v>1298.2166666666667</v>
      </c>
      <c r="I177" s="40">
        <v>1310.0333333333333</v>
      </c>
      <c r="J177" s="40">
        <v>1330.0666666666666</v>
      </c>
      <c r="K177" s="31">
        <v>1290</v>
      </c>
      <c r="L177" s="31">
        <v>1258.1500000000001</v>
      </c>
      <c r="M177" s="31">
        <v>16.505389999999998</v>
      </c>
      <c r="N177" s="1"/>
      <c r="O177" s="1"/>
    </row>
    <row r="178" spans="1:15" ht="12.75" customHeight="1">
      <c r="A178" s="60">
        <v>169</v>
      </c>
      <c r="B178" s="62" t="s">
        <v>217</v>
      </c>
      <c r="C178" s="31">
        <v>566.1</v>
      </c>
      <c r="D178" s="40">
        <v>563.23333333333346</v>
      </c>
      <c r="E178" s="40">
        <v>558.51666666666688</v>
      </c>
      <c r="F178" s="40">
        <v>550.93333333333339</v>
      </c>
      <c r="G178" s="40">
        <v>546.21666666666681</v>
      </c>
      <c r="H178" s="40">
        <v>570.81666666666695</v>
      </c>
      <c r="I178" s="40">
        <v>575.53333333333342</v>
      </c>
      <c r="J178" s="40">
        <v>583.11666666666702</v>
      </c>
      <c r="K178" s="31">
        <v>567.95000000000005</v>
      </c>
      <c r="L178" s="31">
        <v>555.65</v>
      </c>
      <c r="M178" s="31">
        <v>106.94768000000001</v>
      </c>
      <c r="N178" s="1"/>
      <c r="O178" s="1"/>
    </row>
    <row r="179" spans="1:15" ht="12.75" customHeight="1">
      <c r="A179" s="60">
        <v>170</v>
      </c>
      <c r="B179" s="62" t="s">
        <v>218</v>
      </c>
      <c r="C179" s="31">
        <v>24018.15</v>
      </c>
      <c r="D179" s="40">
        <v>23978.316666666666</v>
      </c>
      <c r="E179" s="40">
        <v>23680.133333333331</v>
      </c>
      <c r="F179" s="40">
        <v>23342.116666666665</v>
      </c>
      <c r="G179" s="40">
        <v>23043.933333333331</v>
      </c>
      <c r="H179" s="40">
        <v>24316.333333333332</v>
      </c>
      <c r="I179" s="40">
        <v>24614.516666666666</v>
      </c>
      <c r="J179" s="40">
        <v>24952.533333333333</v>
      </c>
      <c r="K179" s="31">
        <v>24276.5</v>
      </c>
      <c r="L179" s="31">
        <v>23640.3</v>
      </c>
      <c r="M179" s="31">
        <v>1.54928</v>
      </c>
      <c r="N179" s="1"/>
      <c r="O179" s="1"/>
    </row>
    <row r="180" spans="1:15" ht="12.75" customHeight="1">
      <c r="A180" s="60">
        <v>171</v>
      </c>
      <c r="B180" s="62" t="s">
        <v>221</v>
      </c>
      <c r="C180" s="31">
        <v>1696.15</v>
      </c>
      <c r="D180" s="40">
        <v>1694.8999999999999</v>
      </c>
      <c r="E180" s="40">
        <v>1661.2499999999998</v>
      </c>
      <c r="F180" s="40">
        <v>1626.35</v>
      </c>
      <c r="G180" s="40">
        <v>1592.6999999999998</v>
      </c>
      <c r="H180" s="40">
        <v>1729.7999999999997</v>
      </c>
      <c r="I180" s="40">
        <v>1763.4499999999998</v>
      </c>
      <c r="J180" s="40">
        <v>1798.3499999999997</v>
      </c>
      <c r="K180" s="31">
        <v>1728.55</v>
      </c>
      <c r="L180" s="31">
        <v>1660</v>
      </c>
      <c r="M180" s="31">
        <v>18.501819999999999</v>
      </c>
      <c r="N180" s="1"/>
      <c r="O180" s="1"/>
    </row>
    <row r="181" spans="1:15" ht="12.75" customHeight="1">
      <c r="A181" s="60">
        <v>172</v>
      </c>
      <c r="B181" s="62" t="s">
        <v>219</v>
      </c>
      <c r="C181" s="31">
        <v>3706.2</v>
      </c>
      <c r="D181" s="40">
        <v>3705.75</v>
      </c>
      <c r="E181" s="40">
        <v>3688.95</v>
      </c>
      <c r="F181" s="40">
        <v>3671.7</v>
      </c>
      <c r="G181" s="40">
        <v>3654.8999999999996</v>
      </c>
      <c r="H181" s="40">
        <v>3723</v>
      </c>
      <c r="I181" s="40">
        <v>3739.8</v>
      </c>
      <c r="J181" s="40">
        <v>3757.05</v>
      </c>
      <c r="K181" s="31">
        <v>3722.55</v>
      </c>
      <c r="L181" s="31">
        <v>3688.5</v>
      </c>
      <c r="M181" s="31">
        <v>2.0541700000000001</v>
      </c>
      <c r="N181" s="1"/>
      <c r="O181" s="1"/>
    </row>
    <row r="182" spans="1:15" ht="12.75" customHeight="1">
      <c r="A182" s="60">
        <v>173</v>
      </c>
      <c r="B182" s="62" t="s">
        <v>299</v>
      </c>
      <c r="C182" s="31">
        <v>519.85</v>
      </c>
      <c r="D182" s="40">
        <v>519.6</v>
      </c>
      <c r="E182" s="40">
        <v>516.80000000000007</v>
      </c>
      <c r="F182" s="40">
        <v>513.75</v>
      </c>
      <c r="G182" s="40">
        <v>510.95000000000005</v>
      </c>
      <c r="H182" s="40">
        <v>522.65000000000009</v>
      </c>
      <c r="I182" s="40">
        <v>525.45000000000005</v>
      </c>
      <c r="J182" s="40">
        <v>528.50000000000011</v>
      </c>
      <c r="K182" s="31">
        <v>522.4</v>
      </c>
      <c r="L182" s="31">
        <v>516.54999999999995</v>
      </c>
      <c r="M182" s="31">
        <v>8.02623</v>
      </c>
      <c r="N182" s="1"/>
      <c r="O182" s="1"/>
    </row>
    <row r="183" spans="1:15" ht="12.75" customHeight="1">
      <c r="A183" s="60">
        <v>174</v>
      </c>
      <c r="B183" s="62" t="s">
        <v>220</v>
      </c>
      <c r="C183" s="31">
        <v>2308.35</v>
      </c>
      <c r="D183" s="40">
        <v>2321.7333333333331</v>
      </c>
      <c r="E183" s="40">
        <v>2290.2666666666664</v>
      </c>
      <c r="F183" s="40">
        <v>2272.1833333333334</v>
      </c>
      <c r="G183" s="40">
        <v>2240.7166666666667</v>
      </c>
      <c r="H183" s="40">
        <v>2339.8166666666662</v>
      </c>
      <c r="I183" s="40">
        <v>2371.2833333333324</v>
      </c>
      <c r="J183" s="40">
        <v>2389.3666666666659</v>
      </c>
      <c r="K183" s="31">
        <v>2353.1999999999998</v>
      </c>
      <c r="L183" s="31">
        <v>2303.65</v>
      </c>
      <c r="M183" s="31">
        <v>4.8287699999999996</v>
      </c>
      <c r="N183" s="1"/>
      <c r="O183" s="1"/>
    </row>
    <row r="184" spans="1:15" ht="12.75" customHeight="1">
      <c r="A184" s="60">
        <v>175</v>
      </c>
      <c r="B184" s="62" t="s">
        <v>222</v>
      </c>
      <c r="C184" s="31">
        <v>1001.8</v>
      </c>
      <c r="D184" s="40">
        <v>997.05000000000007</v>
      </c>
      <c r="E184" s="40">
        <v>990.75000000000011</v>
      </c>
      <c r="F184" s="40">
        <v>979.7</v>
      </c>
      <c r="G184" s="40">
        <v>973.40000000000009</v>
      </c>
      <c r="H184" s="40">
        <v>1008.1000000000001</v>
      </c>
      <c r="I184" s="40">
        <v>1014.4000000000001</v>
      </c>
      <c r="J184" s="40">
        <v>1025.4500000000003</v>
      </c>
      <c r="K184" s="31">
        <v>1003.35</v>
      </c>
      <c r="L184" s="31">
        <v>986</v>
      </c>
      <c r="M184" s="31">
        <v>46.474649999999997</v>
      </c>
      <c r="N184" s="1"/>
      <c r="O184" s="1"/>
    </row>
    <row r="185" spans="1:15" ht="12.75" customHeight="1">
      <c r="A185" s="60">
        <v>176</v>
      </c>
      <c r="B185" s="62" t="s">
        <v>223</v>
      </c>
      <c r="C185" s="31">
        <v>437.9</v>
      </c>
      <c r="D185" s="40">
        <v>435.7166666666667</v>
      </c>
      <c r="E185" s="40">
        <v>431.18333333333339</v>
      </c>
      <c r="F185" s="40">
        <v>424.4666666666667</v>
      </c>
      <c r="G185" s="40">
        <v>419.93333333333339</v>
      </c>
      <c r="H185" s="40">
        <v>442.43333333333339</v>
      </c>
      <c r="I185" s="40">
        <v>446.9666666666667</v>
      </c>
      <c r="J185" s="40">
        <v>453.68333333333339</v>
      </c>
      <c r="K185" s="31">
        <v>440.25</v>
      </c>
      <c r="L185" s="31">
        <v>429</v>
      </c>
      <c r="M185" s="31">
        <v>7.3964400000000001</v>
      </c>
      <c r="N185" s="1"/>
      <c r="O185" s="1"/>
    </row>
    <row r="186" spans="1:15" ht="12.75" customHeight="1">
      <c r="A186" s="60">
        <v>177</v>
      </c>
      <c r="B186" s="62" t="s">
        <v>224</v>
      </c>
      <c r="C186" s="31">
        <v>729</v>
      </c>
      <c r="D186" s="40">
        <v>729.4</v>
      </c>
      <c r="E186" s="40">
        <v>723.59999999999991</v>
      </c>
      <c r="F186" s="40">
        <v>718.19999999999993</v>
      </c>
      <c r="G186" s="40">
        <v>712.39999999999986</v>
      </c>
      <c r="H186" s="40">
        <v>734.8</v>
      </c>
      <c r="I186" s="40">
        <v>740.59999999999991</v>
      </c>
      <c r="J186" s="40">
        <v>746</v>
      </c>
      <c r="K186" s="31">
        <v>735.2</v>
      </c>
      <c r="L186" s="31">
        <v>724</v>
      </c>
      <c r="M186" s="31">
        <v>3.7542499999999999</v>
      </c>
      <c r="N186" s="1"/>
      <c r="O186" s="1"/>
    </row>
    <row r="187" spans="1:15" ht="12.75" customHeight="1">
      <c r="A187" s="60">
        <v>178</v>
      </c>
      <c r="B187" s="62" t="s">
        <v>225</v>
      </c>
      <c r="C187" s="31">
        <v>1006.25</v>
      </c>
      <c r="D187" s="40">
        <v>1006.7333333333332</v>
      </c>
      <c r="E187" s="40">
        <v>993.46666666666647</v>
      </c>
      <c r="F187" s="40">
        <v>980.68333333333328</v>
      </c>
      <c r="G187" s="40">
        <v>967.41666666666652</v>
      </c>
      <c r="H187" s="40">
        <v>1019.5166666666664</v>
      </c>
      <c r="I187" s="40">
        <v>1032.7833333333331</v>
      </c>
      <c r="J187" s="40">
        <v>1045.5666666666664</v>
      </c>
      <c r="K187" s="31">
        <v>1020</v>
      </c>
      <c r="L187" s="31">
        <v>993.95</v>
      </c>
      <c r="M187" s="31">
        <v>20.346129999999999</v>
      </c>
      <c r="N187" s="1"/>
      <c r="O187" s="1"/>
    </row>
    <row r="188" spans="1:15" ht="12.75" customHeight="1">
      <c r="A188" s="60">
        <v>179</v>
      </c>
      <c r="B188" s="62" t="s">
        <v>226</v>
      </c>
      <c r="C188" s="31">
        <v>1565.8</v>
      </c>
      <c r="D188" s="40">
        <v>1565.8999999999999</v>
      </c>
      <c r="E188" s="40">
        <v>1549.8999999999996</v>
      </c>
      <c r="F188" s="40">
        <v>1533.9999999999998</v>
      </c>
      <c r="G188" s="40">
        <v>1517.9999999999995</v>
      </c>
      <c r="H188" s="40">
        <v>1581.7999999999997</v>
      </c>
      <c r="I188" s="40">
        <v>1597.8000000000002</v>
      </c>
      <c r="J188" s="40">
        <v>1613.6999999999998</v>
      </c>
      <c r="K188" s="31">
        <v>1581.9</v>
      </c>
      <c r="L188" s="31">
        <v>1550</v>
      </c>
      <c r="M188" s="31">
        <v>3.3826399999999999</v>
      </c>
      <c r="N188" s="1"/>
      <c r="O188" s="1"/>
    </row>
    <row r="189" spans="1:15" ht="12.75" customHeight="1">
      <c r="A189" s="60">
        <v>180</v>
      </c>
      <c r="B189" s="62" t="s">
        <v>227</v>
      </c>
      <c r="C189" s="31">
        <v>854.2</v>
      </c>
      <c r="D189" s="40">
        <v>858.30000000000007</v>
      </c>
      <c r="E189" s="40">
        <v>848.50000000000011</v>
      </c>
      <c r="F189" s="40">
        <v>842.80000000000007</v>
      </c>
      <c r="G189" s="40">
        <v>833.00000000000011</v>
      </c>
      <c r="H189" s="40">
        <v>864.00000000000011</v>
      </c>
      <c r="I189" s="40">
        <v>873.80000000000007</v>
      </c>
      <c r="J189" s="40">
        <v>879.50000000000011</v>
      </c>
      <c r="K189" s="31">
        <v>868.1</v>
      </c>
      <c r="L189" s="31">
        <v>852.6</v>
      </c>
      <c r="M189" s="31">
        <v>11.314500000000001</v>
      </c>
      <c r="N189" s="1"/>
      <c r="O189" s="1"/>
    </row>
    <row r="190" spans="1:15" ht="12.75" customHeight="1">
      <c r="A190" s="60">
        <v>181</v>
      </c>
      <c r="B190" s="62" t="s">
        <v>300</v>
      </c>
      <c r="C190" s="31">
        <v>7546.2</v>
      </c>
      <c r="D190" s="40">
        <v>7580.8500000000013</v>
      </c>
      <c r="E190" s="40">
        <v>7495.7000000000025</v>
      </c>
      <c r="F190" s="40">
        <v>7445.2000000000016</v>
      </c>
      <c r="G190" s="40">
        <v>7360.0500000000029</v>
      </c>
      <c r="H190" s="40">
        <v>7631.3500000000022</v>
      </c>
      <c r="I190" s="40">
        <v>7716.5000000000018</v>
      </c>
      <c r="J190" s="40">
        <v>7767.0000000000018</v>
      </c>
      <c r="K190" s="31">
        <v>7666</v>
      </c>
      <c r="L190" s="31">
        <v>7530.35</v>
      </c>
      <c r="M190" s="31">
        <v>1.43885</v>
      </c>
      <c r="N190" s="1"/>
      <c r="O190" s="1"/>
    </row>
    <row r="191" spans="1:15" ht="12.75" customHeight="1">
      <c r="A191" s="60">
        <v>182</v>
      </c>
      <c r="B191" s="62" t="s">
        <v>228</v>
      </c>
      <c r="C191" s="31">
        <v>573.1</v>
      </c>
      <c r="D191" s="40">
        <v>572.81666666666672</v>
      </c>
      <c r="E191" s="40">
        <v>568.73333333333346</v>
      </c>
      <c r="F191" s="40">
        <v>564.36666666666679</v>
      </c>
      <c r="G191" s="40">
        <v>560.28333333333353</v>
      </c>
      <c r="H191" s="40">
        <v>577.18333333333339</v>
      </c>
      <c r="I191" s="40">
        <v>581.26666666666665</v>
      </c>
      <c r="J191" s="40">
        <v>585.63333333333333</v>
      </c>
      <c r="K191" s="31">
        <v>576.9</v>
      </c>
      <c r="L191" s="31">
        <v>568.45000000000005</v>
      </c>
      <c r="M191" s="31">
        <v>94.044499999999999</v>
      </c>
      <c r="N191" s="1"/>
      <c r="O191" s="1"/>
    </row>
    <row r="192" spans="1:15" ht="12.75" customHeight="1">
      <c r="A192" s="60">
        <v>183</v>
      </c>
      <c r="B192" s="62" t="s">
        <v>229</v>
      </c>
      <c r="C192" s="31">
        <v>219.25</v>
      </c>
      <c r="D192" s="40">
        <v>219.45000000000002</v>
      </c>
      <c r="E192" s="40">
        <v>218.40000000000003</v>
      </c>
      <c r="F192" s="40">
        <v>217.55</v>
      </c>
      <c r="G192" s="40">
        <v>216.50000000000003</v>
      </c>
      <c r="H192" s="40">
        <v>220.30000000000004</v>
      </c>
      <c r="I192" s="40">
        <v>221.35000000000005</v>
      </c>
      <c r="J192" s="40">
        <v>222.20000000000005</v>
      </c>
      <c r="K192" s="31">
        <v>220.5</v>
      </c>
      <c r="L192" s="31">
        <v>218.6</v>
      </c>
      <c r="M192" s="31">
        <v>46.944319999999998</v>
      </c>
      <c r="N192" s="1"/>
      <c r="O192" s="1"/>
    </row>
    <row r="193" spans="1:15" ht="12.75" customHeight="1">
      <c r="A193" s="60">
        <v>184</v>
      </c>
      <c r="B193" s="62" t="s">
        <v>230</v>
      </c>
      <c r="C193" s="31">
        <v>110.75</v>
      </c>
      <c r="D193" s="40">
        <v>110.8</v>
      </c>
      <c r="E193" s="40">
        <v>110.1</v>
      </c>
      <c r="F193" s="40">
        <v>109.45</v>
      </c>
      <c r="G193" s="40">
        <v>108.75</v>
      </c>
      <c r="H193" s="40">
        <v>111.44999999999999</v>
      </c>
      <c r="I193" s="40">
        <v>112.15</v>
      </c>
      <c r="J193" s="40">
        <v>112.79999999999998</v>
      </c>
      <c r="K193" s="31">
        <v>111.5</v>
      </c>
      <c r="L193" s="31">
        <v>110.15</v>
      </c>
      <c r="M193" s="31">
        <v>241.29402999999999</v>
      </c>
      <c r="N193" s="1"/>
      <c r="O193" s="1"/>
    </row>
    <row r="194" spans="1:15" ht="12.75" customHeight="1">
      <c r="A194" s="60">
        <v>185</v>
      </c>
      <c r="B194" s="62" t="s">
        <v>231</v>
      </c>
      <c r="C194" s="31">
        <v>3197.35</v>
      </c>
      <c r="D194" s="40">
        <v>3196.4333333333329</v>
      </c>
      <c r="E194" s="40">
        <v>3183.2166666666658</v>
      </c>
      <c r="F194" s="40">
        <v>3169.083333333333</v>
      </c>
      <c r="G194" s="40">
        <v>3155.8666666666659</v>
      </c>
      <c r="H194" s="40">
        <v>3210.5666666666657</v>
      </c>
      <c r="I194" s="40">
        <v>3223.7833333333328</v>
      </c>
      <c r="J194" s="40">
        <v>3237.9166666666656</v>
      </c>
      <c r="K194" s="31">
        <v>3209.65</v>
      </c>
      <c r="L194" s="31">
        <v>3182.3</v>
      </c>
      <c r="M194" s="31">
        <v>8.6354199999999999</v>
      </c>
      <c r="N194" s="1"/>
      <c r="O194" s="1"/>
    </row>
    <row r="195" spans="1:15" ht="12.75" customHeight="1">
      <c r="A195" s="60">
        <v>186</v>
      </c>
      <c r="B195" s="62" t="s">
        <v>232</v>
      </c>
      <c r="C195" s="31">
        <v>1119.7</v>
      </c>
      <c r="D195" s="40">
        <v>1115.8</v>
      </c>
      <c r="E195" s="40">
        <v>1110.5999999999999</v>
      </c>
      <c r="F195" s="40">
        <v>1101.5</v>
      </c>
      <c r="G195" s="40">
        <v>1096.3</v>
      </c>
      <c r="H195" s="40">
        <v>1124.8999999999999</v>
      </c>
      <c r="I195" s="40">
        <v>1130.1000000000001</v>
      </c>
      <c r="J195" s="40">
        <v>1139.1999999999998</v>
      </c>
      <c r="K195" s="31">
        <v>1121</v>
      </c>
      <c r="L195" s="31">
        <v>1106.7</v>
      </c>
      <c r="M195" s="31">
        <v>12.272449999999999</v>
      </c>
      <c r="N195" s="1"/>
      <c r="O195" s="1"/>
    </row>
    <row r="196" spans="1:15" ht="12.75" customHeight="1">
      <c r="A196" s="60">
        <v>187</v>
      </c>
      <c r="B196" s="62" t="s">
        <v>304</v>
      </c>
      <c r="C196" s="31">
        <v>3134.2</v>
      </c>
      <c r="D196" s="40">
        <v>3155.65</v>
      </c>
      <c r="E196" s="40">
        <v>3077.65</v>
      </c>
      <c r="F196" s="40">
        <v>3021.1</v>
      </c>
      <c r="G196" s="40">
        <v>2943.1</v>
      </c>
      <c r="H196" s="40">
        <v>3212.2000000000003</v>
      </c>
      <c r="I196" s="40">
        <v>3290.2000000000003</v>
      </c>
      <c r="J196" s="40">
        <v>3346.7500000000005</v>
      </c>
      <c r="K196" s="31">
        <v>3233.65</v>
      </c>
      <c r="L196" s="31">
        <v>3099.1</v>
      </c>
      <c r="M196" s="31">
        <v>2.49865</v>
      </c>
      <c r="N196" s="1"/>
      <c r="O196" s="1"/>
    </row>
    <row r="197" spans="1:15" ht="12.75" customHeight="1">
      <c r="A197" s="60">
        <v>188</v>
      </c>
      <c r="B197" s="62" t="s">
        <v>233</v>
      </c>
      <c r="C197" s="31">
        <v>2975.7</v>
      </c>
      <c r="D197" s="40">
        <v>2968.5333333333328</v>
      </c>
      <c r="E197" s="40">
        <v>2947.8666666666659</v>
      </c>
      <c r="F197" s="40">
        <v>2920.0333333333328</v>
      </c>
      <c r="G197" s="40">
        <v>2899.3666666666659</v>
      </c>
      <c r="H197" s="40">
        <v>2996.3666666666659</v>
      </c>
      <c r="I197" s="40">
        <v>3017.0333333333328</v>
      </c>
      <c r="J197" s="40">
        <v>3044.8666666666659</v>
      </c>
      <c r="K197" s="31">
        <v>2989.2</v>
      </c>
      <c r="L197" s="31">
        <v>2940.7</v>
      </c>
      <c r="M197" s="31">
        <v>9.1372999999999998</v>
      </c>
      <c r="N197" s="1"/>
      <c r="O197" s="1"/>
    </row>
    <row r="198" spans="1:15" ht="12.75" customHeight="1">
      <c r="A198" s="60">
        <v>189</v>
      </c>
      <c r="B198" s="62" t="s">
        <v>234</v>
      </c>
      <c r="C198" s="31">
        <v>1879.05</v>
      </c>
      <c r="D198" s="40">
        <v>1879.75</v>
      </c>
      <c r="E198" s="40">
        <v>1866.5</v>
      </c>
      <c r="F198" s="40">
        <v>1853.95</v>
      </c>
      <c r="G198" s="40">
        <v>1840.7</v>
      </c>
      <c r="H198" s="40">
        <v>1892.3</v>
      </c>
      <c r="I198" s="40">
        <v>1905.55</v>
      </c>
      <c r="J198" s="40">
        <v>1918.1</v>
      </c>
      <c r="K198" s="31">
        <v>1893</v>
      </c>
      <c r="L198" s="31">
        <v>1867.2</v>
      </c>
      <c r="M198" s="31">
        <v>1.66248</v>
      </c>
      <c r="N198" s="1"/>
      <c r="O198" s="1"/>
    </row>
    <row r="199" spans="1:15" ht="12.75" customHeight="1">
      <c r="A199" s="60">
        <v>190</v>
      </c>
      <c r="B199" s="62" t="s">
        <v>302</v>
      </c>
      <c r="C199" s="31">
        <v>627.6</v>
      </c>
      <c r="D199" s="40">
        <v>631.16666666666663</v>
      </c>
      <c r="E199" s="40">
        <v>622.33333333333326</v>
      </c>
      <c r="F199" s="40">
        <v>617.06666666666661</v>
      </c>
      <c r="G199" s="40">
        <v>608.23333333333323</v>
      </c>
      <c r="H199" s="40">
        <v>636.43333333333328</v>
      </c>
      <c r="I199" s="40">
        <v>645.26666666666654</v>
      </c>
      <c r="J199" s="40">
        <v>650.5333333333333</v>
      </c>
      <c r="K199" s="31">
        <v>640</v>
      </c>
      <c r="L199" s="31">
        <v>625.9</v>
      </c>
      <c r="M199" s="31">
        <v>2.4152399999999998</v>
      </c>
      <c r="N199" s="1"/>
      <c r="O199" s="1"/>
    </row>
    <row r="200" spans="1:15" ht="12.75" customHeight="1">
      <c r="A200" s="60">
        <v>191</v>
      </c>
      <c r="B200" s="62" t="s">
        <v>235</v>
      </c>
      <c r="C200" s="31">
        <v>1742.85</v>
      </c>
      <c r="D200" s="40">
        <v>1748.8</v>
      </c>
      <c r="E200" s="40">
        <v>1731.6</v>
      </c>
      <c r="F200" s="40">
        <v>1720.35</v>
      </c>
      <c r="G200" s="40">
        <v>1703.1499999999999</v>
      </c>
      <c r="H200" s="40">
        <v>1760.05</v>
      </c>
      <c r="I200" s="40">
        <v>1777.2500000000002</v>
      </c>
      <c r="J200" s="40">
        <v>1788.5</v>
      </c>
      <c r="K200" s="31">
        <v>1766</v>
      </c>
      <c r="L200" s="31">
        <v>1737.55</v>
      </c>
      <c r="M200" s="31">
        <v>3.20512</v>
      </c>
      <c r="N200" s="1"/>
      <c r="O200" s="1"/>
    </row>
    <row r="201" spans="1:15" ht="12.75" customHeight="1">
      <c r="A201" s="60">
        <v>192</v>
      </c>
      <c r="B201" s="62" t="s">
        <v>303</v>
      </c>
      <c r="C201" s="31">
        <v>33.799999999999997</v>
      </c>
      <c r="D201" s="40">
        <v>34.016666666666666</v>
      </c>
      <c r="E201" s="40">
        <v>33.483333333333334</v>
      </c>
      <c r="F201" s="40">
        <v>33.166666666666671</v>
      </c>
      <c r="G201" s="40">
        <v>32.63333333333334</v>
      </c>
      <c r="H201" s="40">
        <v>34.333333333333329</v>
      </c>
      <c r="I201" s="40">
        <v>34.86666666666666</v>
      </c>
      <c r="J201" s="40">
        <v>35.183333333333323</v>
      </c>
      <c r="K201" s="31">
        <v>34.549999999999997</v>
      </c>
      <c r="L201" s="31">
        <v>33.700000000000003</v>
      </c>
      <c r="M201" s="31">
        <v>60.221449999999997</v>
      </c>
      <c r="N201" s="1"/>
      <c r="O201" s="1"/>
    </row>
    <row r="202" spans="1:15" ht="12.75" customHeight="1">
      <c r="A202" s="60">
        <v>193</v>
      </c>
      <c r="B202" s="62" t="s">
        <v>301</v>
      </c>
      <c r="C202" s="31">
        <v>72.099999999999994</v>
      </c>
      <c r="D202" s="40">
        <v>72.733333333333334</v>
      </c>
      <c r="E202" s="40">
        <v>71.266666666666666</v>
      </c>
      <c r="F202" s="40">
        <v>70.433333333333337</v>
      </c>
      <c r="G202" s="40">
        <v>68.966666666666669</v>
      </c>
      <c r="H202" s="40">
        <v>73.566666666666663</v>
      </c>
      <c r="I202" s="40">
        <v>75.033333333333331</v>
      </c>
      <c r="J202" s="40">
        <v>75.86666666666666</v>
      </c>
      <c r="K202" s="31">
        <v>74.2</v>
      </c>
      <c r="L202" s="31">
        <v>71.900000000000006</v>
      </c>
      <c r="M202" s="31">
        <v>28.994730000000001</v>
      </c>
      <c r="N202" s="1"/>
      <c r="O202" s="1"/>
    </row>
    <row r="203" spans="1:15" ht="12.75" customHeight="1">
      <c r="A203" s="60">
        <v>194</v>
      </c>
      <c r="B203" s="62" t="s">
        <v>236</v>
      </c>
      <c r="C203" s="31">
        <v>1304.2</v>
      </c>
      <c r="D203" s="40">
        <v>1300.9166666666667</v>
      </c>
      <c r="E203" s="40">
        <v>1292.2833333333335</v>
      </c>
      <c r="F203" s="40">
        <v>1280.3666666666668</v>
      </c>
      <c r="G203" s="40">
        <v>1271.7333333333336</v>
      </c>
      <c r="H203" s="40">
        <v>1312.8333333333335</v>
      </c>
      <c r="I203" s="40">
        <v>1321.4666666666667</v>
      </c>
      <c r="J203" s="40">
        <v>1333.3833333333334</v>
      </c>
      <c r="K203" s="31">
        <v>1309.55</v>
      </c>
      <c r="L203" s="31">
        <v>1289</v>
      </c>
      <c r="M203" s="31">
        <v>8.8278499999999998</v>
      </c>
      <c r="N203" s="1"/>
      <c r="O203" s="1"/>
    </row>
    <row r="204" spans="1:15" ht="12.75" customHeight="1">
      <c r="A204" s="60">
        <v>195</v>
      </c>
      <c r="B204" s="62" t="s">
        <v>237</v>
      </c>
      <c r="C204" s="31">
        <v>1498.75</v>
      </c>
      <c r="D204" s="40">
        <v>1497.75</v>
      </c>
      <c r="E204" s="40">
        <v>1487.8</v>
      </c>
      <c r="F204" s="40">
        <v>1476.85</v>
      </c>
      <c r="G204" s="40">
        <v>1466.8999999999999</v>
      </c>
      <c r="H204" s="40">
        <v>1508.7</v>
      </c>
      <c r="I204" s="40">
        <v>1518.6499999999999</v>
      </c>
      <c r="J204" s="40">
        <v>1529.6000000000001</v>
      </c>
      <c r="K204" s="31">
        <v>1507.7</v>
      </c>
      <c r="L204" s="31">
        <v>1486.8</v>
      </c>
      <c r="M204" s="31">
        <v>1.31504</v>
      </c>
      <c r="N204" s="1"/>
      <c r="O204" s="1"/>
    </row>
    <row r="205" spans="1:15" ht="12.75" customHeight="1">
      <c r="A205" s="60">
        <v>196</v>
      </c>
      <c r="B205" s="62" t="s">
        <v>238</v>
      </c>
      <c r="C205" s="31">
        <v>8208.5</v>
      </c>
      <c r="D205" s="40">
        <v>8202.0833333333339</v>
      </c>
      <c r="E205" s="40">
        <v>8175.0666666666675</v>
      </c>
      <c r="F205" s="40">
        <v>8141.6333333333332</v>
      </c>
      <c r="G205" s="40">
        <v>8114.6166666666668</v>
      </c>
      <c r="H205" s="40">
        <v>8235.5166666666682</v>
      </c>
      <c r="I205" s="40">
        <v>8262.5333333333347</v>
      </c>
      <c r="J205" s="40">
        <v>8295.966666666669</v>
      </c>
      <c r="K205" s="31">
        <v>8229.1</v>
      </c>
      <c r="L205" s="31">
        <v>8168.65</v>
      </c>
      <c r="M205" s="31">
        <v>2.3656199999999998</v>
      </c>
      <c r="N205" s="1"/>
      <c r="O205" s="1"/>
    </row>
    <row r="206" spans="1:15" ht="12.75" customHeight="1">
      <c r="A206" s="60">
        <v>197</v>
      </c>
      <c r="B206" s="62" t="s">
        <v>305</v>
      </c>
      <c r="C206" s="31">
        <v>70.45</v>
      </c>
      <c r="D206" s="40">
        <v>69.866666666666674</v>
      </c>
      <c r="E206" s="40">
        <v>69.083333333333343</v>
      </c>
      <c r="F206" s="40">
        <v>67.716666666666669</v>
      </c>
      <c r="G206" s="40">
        <v>66.933333333333337</v>
      </c>
      <c r="H206" s="40">
        <v>71.233333333333348</v>
      </c>
      <c r="I206" s="40">
        <v>72.01666666666668</v>
      </c>
      <c r="J206" s="40">
        <v>73.383333333333354</v>
      </c>
      <c r="K206" s="31">
        <v>70.650000000000006</v>
      </c>
      <c r="L206" s="31">
        <v>68.5</v>
      </c>
      <c r="M206" s="31">
        <v>77.552549999999997</v>
      </c>
      <c r="N206" s="1"/>
      <c r="O206" s="1"/>
    </row>
    <row r="207" spans="1:15" ht="12.75" customHeight="1">
      <c r="A207" s="60">
        <v>198</v>
      </c>
      <c r="B207" s="62" t="s">
        <v>239</v>
      </c>
      <c r="C207" s="31">
        <v>674.35</v>
      </c>
      <c r="D207" s="40">
        <v>675.81666666666661</v>
      </c>
      <c r="E207" s="40">
        <v>670.63333333333321</v>
      </c>
      <c r="F207" s="40">
        <v>666.91666666666663</v>
      </c>
      <c r="G207" s="40">
        <v>661.73333333333323</v>
      </c>
      <c r="H207" s="40">
        <v>679.53333333333319</v>
      </c>
      <c r="I207" s="40">
        <v>684.71666666666658</v>
      </c>
      <c r="J207" s="40">
        <v>688.43333333333317</v>
      </c>
      <c r="K207" s="31">
        <v>681</v>
      </c>
      <c r="L207" s="31">
        <v>672.1</v>
      </c>
      <c r="M207" s="31">
        <v>18.447949999999999</v>
      </c>
      <c r="N207" s="1"/>
      <c r="O207" s="1"/>
    </row>
    <row r="208" spans="1:15" ht="12.75" customHeight="1">
      <c r="A208" s="60">
        <v>199</v>
      </c>
      <c r="B208" s="62" t="s">
        <v>306</v>
      </c>
      <c r="C208" s="31">
        <v>799.4</v>
      </c>
      <c r="D208" s="40">
        <v>802.61666666666667</v>
      </c>
      <c r="E208" s="40">
        <v>792.7833333333333</v>
      </c>
      <c r="F208" s="40">
        <v>786.16666666666663</v>
      </c>
      <c r="G208" s="40">
        <v>776.33333333333326</v>
      </c>
      <c r="H208" s="40">
        <v>809.23333333333335</v>
      </c>
      <c r="I208" s="40">
        <v>819.06666666666661</v>
      </c>
      <c r="J208" s="40">
        <v>825.68333333333339</v>
      </c>
      <c r="K208" s="31">
        <v>812.45</v>
      </c>
      <c r="L208" s="31">
        <v>796</v>
      </c>
      <c r="M208" s="31">
        <v>21.838609999999999</v>
      </c>
      <c r="N208" s="1"/>
      <c r="O208" s="1"/>
    </row>
    <row r="209" spans="1:15" ht="12.75" customHeight="1">
      <c r="A209" s="60">
        <v>200</v>
      </c>
      <c r="B209" s="62" t="s">
        <v>240</v>
      </c>
      <c r="C209" s="31">
        <v>279.55</v>
      </c>
      <c r="D209" s="40">
        <v>279.59999999999997</v>
      </c>
      <c r="E209" s="40">
        <v>278.64999999999992</v>
      </c>
      <c r="F209" s="40">
        <v>277.74999999999994</v>
      </c>
      <c r="G209" s="40">
        <v>276.7999999999999</v>
      </c>
      <c r="H209" s="40">
        <v>280.49999999999994</v>
      </c>
      <c r="I209" s="40">
        <v>281.45</v>
      </c>
      <c r="J209" s="40">
        <v>282.34999999999997</v>
      </c>
      <c r="K209" s="31">
        <v>280.55</v>
      </c>
      <c r="L209" s="31">
        <v>278.7</v>
      </c>
      <c r="M209" s="31">
        <v>50.266219999999997</v>
      </c>
      <c r="N209" s="1"/>
      <c r="O209" s="1"/>
    </row>
    <row r="210" spans="1:15" ht="12.75" customHeight="1">
      <c r="A210" s="60">
        <v>201</v>
      </c>
      <c r="B210" s="62" t="s">
        <v>241</v>
      </c>
      <c r="C210" s="31">
        <v>761.1</v>
      </c>
      <c r="D210" s="40">
        <v>762.26666666666677</v>
      </c>
      <c r="E210" s="40">
        <v>756.73333333333358</v>
      </c>
      <c r="F210" s="40">
        <v>752.36666666666679</v>
      </c>
      <c r="G210" s="40">
        <v>746.8333333333336</v>
      </c>
      <c r="H210" s="40">
        <v>766.63333333333355</v>
      </c>
      <c r="I210" s="40">
        <v>772.16666666666663</v>
      </c>
      <c r="J210" s="40">
        <v>776.53333333333353</v>
      </c>
      <c r="K210" s="31">
        <v>767.8</v>
      </c>
      <c r="L210" s="31">
        <v>757.9</v>
      </c>
      <c r="M210" s="31">
        <v>14.461180000000001</v>
      </c>
      <c r="N210" s="1"/>
      <c r="O210" s="1"/>
    </row>
    <row r="211" spans="1:15" ht="12.75" customHeight="1">
      <c r="A211" s="60">
        <v>202</v>
      </c>
      <c r="B211" s="62" t="s">
        <v>307</v>
      </c>
      <c r="C211" s="31">
        <v>1460.65</v>
      </c>
      <c r="D211" s="40">
        <v>1457.1500000000003</v>
      </c>
      <c r="E211" s="40">
        <v>1450.6000000000006</v>
      </c>
      <c r="F211" s="40">
        <v>1440.5500000000002</v>
      </c>
      <c r="G211" s="40">
        <v>1434.0000000000005</v>
      </c>
      <c r="H211" s="40">
        <v>1467.2000000000007</v>
      </c>
      <c r="I211" s="40">
        <v>1473.7500000000005</v>
      </c>
      <c r="J211" s="40">
        <v>1483.8000000000009</v>
      </c>
      <c r="K211" s="31">
        <v>1463.7</v>
      </c>
      <c r="L211" s="31">
        <v>1447.1</v>
      </c>
      <c r="M211" s="31">
        <v>0.22176999999999999</v>
      </c>
      <c r="N211" s="1"/>
      <c r="O211" s="1"/>
    </row>
    <row r="212" spans="1:15" ht="12.75" customHeight="1">
      <c r="A212" s="60">
        <v>203</v>
      </c>
      <c r="B212" s="62" t="s">
        <v>242</v>
      </c>
      <c r="C212" s="31">
        <v>382.6</v>
      </c>
      <c r="D212" s="40">
        <v>382.7833333333333</v>
      </c>
      <c r="E212" s="40">
        <v>381.31666666666661</v>
      </c>
      <c r="F212" s="40">
        <v>380.0333333333333</v>
      </c>
      <c r="G212" s="40">
        <v>378.56666666666661</v>
      </c>
      <c r="H212" s="40">
        <v>384.06666666666661</v>
      </c>
      <c r="I212" s="40">
        <v>385.5333333333333</v>
      </c>
      <c r="J212" s="40">
        <v>386.81666666666661</v>
      </c>
      <c r="K212" s="31">
        <v>384.25</v>
      </c>
      <c r="L212" s="31">
        <v>381.5</v>
      </c>
      <c r="M212" s="31">
        <v>29.403749999999999</v>
      </c>
      <c r="N212" s="1"/>
      <c r="O212" s="1"/>
    </row>
    <row r="213" spans="1:15" ht="12.75" customHeight="1">
      <c r="A213" s="60">
        <v>204</v>
      </c>
      <c r="B213" s="62" t="s">
        <v>308</v>
      </c>
      <c r="C213" s="31">
        <v>16.05</v>
      </c>
      <c r="D213" s="40">
        <v>16.099999999999998</v>
      </c>
      <c r="E213" s="40">
        <v>15.949999999999996</v>
      </c>
      <c r="F213" s="40">
        <v>15.849999999999998</v>
      </c>
      <c r="G213" s="40">
        <v>15.699999999999996</v>
      </c>
      <c r="H213" s="40">
        <v>16.199999999999996</v>
      </c>
      <c r="I213" s="40">
        <v>16.349999999999994</v>
      </c>
      <c r="J213" s="40">
        <v>16.449999999999996</v>
      </c>
      <c r="K213" s="31">
        <v>16.25</v>
      </c>
      <c r="L213" s="31">
        <v>16</v>
      </c>
      <c r="M213" s="31">
        <v>351.14512000000002</v>
      </c>
      <c r="N213" s="1"/>
      <c r="O213" s="1"/>
    </row>
    <row r="214" spans="1:15" ht="12.75" customHeight="1">
      <c r="A214" s="60">
        <v>205</v>
      </c>
      <c r="B214" s="62" t="s">
        <v>243</v>
      </c>
      <c r="C214" s="31">
        <v>179</v>
      </c>
      <c r="D214" s="40">
        <v>179.53333333333333</v>
      </c>
      <c r="E214" s="40">
        <v>177.01666666666665</v>
      </c>
      <c r="F214" s="40">
        <v>175.03333333333333</v>
      </c>
      <c r="G214" s="40">
        <v>172.51666666666665</v>
      </c>
      <c r="H214" s="40">
        <v>181.51666666666665</v>
      </c>
      <c r="I214" s="40">
        <v>184.03333333333336</v>
      </c>
      <c r="J214" s="40">
        <v>186.01666666666665</v>
      </c>
      <c r="K214" s="31">
        <v>182.05</v>
      </c>
      <c r="L214" s="31">
        <v>177.55</v>
      </c>
      <c r="M214" s="31">
        <v>79.809060000000002</v>
      </c>
      <c r="N214" s="1"/>
      <c r="O214" s="1"/>
    </row>
    <row r="215" spans="1:15" ht="12.75" customHeight="1">
      <c r="A215" s="60">
        <v>206</v>
      </c>
      <c r="B215" s="62" t="s">
        <v>309</v>
      </c>
      <c r="C215" s="31">
        <v>76.150000000000006</v>
      </c>
      <c r="D215" s="40">
        <v>75.983333333333334</v>
      </c>
      <c r="E215" s="40">
        <v>75.016666666666666</v>
      </c>
      <c r="F215" s="40">
        <v>73.883333333333326</v>
      </c>
      <c r="G215" s="40">
        <v>72.916666666666657</v>
      </c>
      <c r="H215" s="40">
        <v>77.116666666666674</v>
      </c>
      <c r="I215" s="40">
        <v>78.083333333333343</v>
      </c>
      <c r="J215" s="40">
        <v>79.216666666666683</v>
      </c>
      <c r="K215" s="31">
        <v>76.95</v>
      </c>
      <c r="L215" s="31">
        <v>74.849999999999994</v>
      </c>
      <c r="M215" s="31">
        <v>590.78137000000004</v>
      </c>
      <c r="N215" s="1"/>
      <c r="O215" s="1"/>
    </row>
    <row r="216" spans="1:15" ht="12.75" customHeight="1">
      <c r="A216" s="60">
        <v>207</v>
      </c>
      <c r="B216" s="62" t="s">
        <v>244</v>
      </c>
      <c r="C216" s="31">
        <v>570.70000000000005</v>
      </c>
      <c r="D216" s="40">
        <v>568.7833333333333</v>
      </c>
      <c r="E216" s="40">
        <v>562.91666666666663</v>
      </c>
      <c r="F216" s="40">
        <v>555.13333333333333</v>
      </c>
      <c r="G216" s="40">
        <v>549.26666666666665</v>
      </c>
      <c r="H216" s="40">
        <v>576.56666666666661</v>
      </c>
      <c r="I216" s="40">
        <v>582.43333333333339</v>
      </c>
      <c r="J216" s="40">
        <v>590.21666666666658</v>
      </c>
      <c r="K216" s="31">
        <v>574.65</v>
      </c>
      <c r="L216" s="31">
        <v>561</v>
      </c>
      <c r="M216" s="31">
        <v>12.469429999999999</v>
      </c>
      <c r="N216" s="1"/>
      <c r="O216" s="1"/>
    </row>
    <row r="217" spans="1:15" ht="12.75" customHeight="1">
      <c r="A217" s="63"/>
      <c r="B217" s="64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1"/>
      <c r="O217" s="1"/>
    </row>
    <row r="218" spans="1:15" ht="12.75" customHeight="1">
      <c r="A218" s="66"/>
      <c r="B218" s="67"/>
      <c r="C218" s="68"/>
      <c r="D218" s="68"/>
      <c r="E218" s="68"/>
      <c r="F218" s="68"/>
      <c r="G218" s="68"/>
      <c r="H218" s="68"/>
      <c r="I218" s="68"/>
      <c r="J218" s="68"/>
      <c r="K218" s="68"/>
      <c r="L218" s="69"/>
      <c r="M218" s="1"/>
      <c r="N218" s="1"/>
      <c r="O218" s="1"/>
    </row>
    <row r="219" spans="1:15" ht="12.75" customHeight="1">
      <c r="A219" s="66"/>
      <c r="B219" s="1"/>
      <c r="C219" s="68"/>
      <c r="D219" s="68"/>
      <c r="E219" s="68"/>
      <c r="F219" s="68"/>
      <c r="G219" s="68"/>
      <c r="H219" s="68"/>
      <c r="I219" s="68"/>
      <c r="J219" s="68"/>
      <c r="K219" s="68"/>
      <c r="L219" s="69"/>
      <c r="M219" s="1"/>
      <c r="N219" s="1"/>
      <c r="O219" s="1"/>
    </row>
    <row r="220" spans="1:15" ht="12.75" customHeight="1">
      <c r="A220" s="66"/>
      <c r="B220" s="1"/>
      <c r="C220" s="68"/>
      <c r="D220" s="68"/>
      <c r="E220" s="68"/>
      <c r="F220" s="68"/>
      <c r="G220" s="68"/>
      <c r="H220" s="68"/>
      <c r="I220" s="68"/>
      <c r="J220" s="68"/>
      <c r="K220" s="68"/>
      <c r="L220" s="69"/>
      <c r="M220" s="1"/>
      <c r="N220" s="1"/>
      <c r="O220" s="1"/>
    </row>
    <row r="221" spans="1:15" ht="12.75" customHeight="1">
      <c r="A221" s="70" t="s">
        <v>310</v>
      </c>
      <c r="B221" s="1"/>
      <c r="C221" s="68"/>
      <c r="D221" s="68"/>
      <c r="E221" s="68"/>
      <c r="F221" s="68"/>
      <c r="G221" s="68"/>
      <c r="H221" s="68"/>
      <c r="I221" s="68"/>
      <c r="J221" s="68"/>
      <c r="K221" s="68"/>
      <c r="L221" s="69"/>
      <c r="M221" s="1"/>
      <c r="N221" s="1"/>
      <c r="O221" s="1"/>
    </row>
    <row r="222" spans="1:15" ht="12.75" customHeight="1">
      <c r="A222" s="1"/>
      <c r="B222" s="1"/>
      <c r="C222" s="68"/>
      <c r="D222" s="68"/>
      <c r="E222" s="68"/>
      <c r="F222" s="68"/>
      <c r="G222" s="68"/>
      <c r="H222" s="68"/>
      <c r="I222" s="68"/>
      <c r="J222" s="68"/>
      <c r="K222" s="68"/>
      <c r="L222" s="69"/>
      <c r="M222" s="1"/>
      <c r="N222" s="1"/>
      <c r="O222" s="1"/>
    </row>
    <row r="223" spans="1:15" ht="12.75" customHeight="1">
      <c r="A223" s="1"/>
      <c r="B223" s="1"/>
      <c r="C223" s="68"/>
      <c r="D223" s="68"/>
      <c r="E223" s="68"/>
      <c r="F223" s="68"/>
      <c r="G223" s="68"/>
      <c r="H223" s="68"/>
      <c r="I223" s="68"/>
      <c r="J223" s="68"/>
      <c r="K223" s="68"/>
      <c r="L223" s="69"/>
      <c r="M223" s="1"/>
      <c r="N223" s="1"/>
      <c r="O223" s="1"/>
    </row>
    <row r="224" spans="1:15" ht="12.75" customHeight="1">
      <c r="A224" s="71" t="s">
        <v>311</v>
      </c>
      <c r="B224" s="1"/>
      <c r="C224" s="68"/>
      <c r="D224" s="68"/>
      <c r="E224" s="68"/>
      <c r="F224" s="68"/>
      <c r="G224" s="68"/>
      <c r="H224" s="68"/>
      <c r="I224" s="68"/>
      <c r="J224" s="68"/>
      <c r="K224" s="68"/>
      <c r="L224" s="69"/>
      <c r="M224" s="1"/>
      <c r="N224" s="1"/>
      <c r="O224" s="1"/>
    </row>
    <row r="225" spans="1:15" ht="12.75" customHeight="1">
      <c r="A225" s="72"/>
      <c r="B225" s="1"/>
      <c r="C225" s="68"/>
      <c r="D225" s="68"/>
      <c r="E225" s="68"/>
      <c r="F225" s="68"/>
      <c r="G225" s="68"/>
      <c r="H225" s="68"/>
      <c r="I225" s="68"/>
      <c r="J225" s="68"/>
      <c r="K225" s="68"/>
      <c r="L225" s="69"/>
      <c r="M225" s="1"/>
      <c r="N225" s="1"/>
      <c r="O225" s="1"/>
    </row>
    <row r="226" spans="1:15" ht="12.75" customHeight="1">
      <c r="A226" s="73" t="s">
        <v>312</v>
      </c>
      <c r="B226" s="1"/>
      <c r="C226" s="68"/>
      <c r="D226" s="68"/>
      <c r="E226" s="68"/>
      <c r="F226" s="68"/>
      <c r="G226" s="68"/>
      <c r="H226" s="68"/>
      <c r="I226" s="68"/>
      <c r="J226" s="68"/>
      <c r="K226" s="68"/>
      <c r="L226" s="69"/>
      <c r="M226" s="1"/>
      <c r="N226" s="1"/>
      <c r="O226" s="1"/>
    </row>
    <row r="227" spans="1:15" ht="12.75" customHeight="1">
      <c r="A227" s="53" t="s">
        <v>245</v>
      </c>
      <c r="B227" s="1"/>
      <c r="C227" s="68"/>
      <c r="D227" s="68"/>
      <c r="E227" s="68"/>
      <c r="F227" s="68"/>
      <c r="G227" s="68"/>
      <c r="H227" s="68"/>
      <c r="I227" s="68"/>
      <c r="J227" s="68"/>
      <c r="K227" s="68"/>
      <c r="L227" s="69"/>
      <c r="M227" s="1"/>
      <c r="N227" s="1"/>
      <c r="O227" s="1"/>
    </row>
    <row r="228" spans="1:15" ht="12.75" customHeight="1">
      <c r="A228" s="53" t="s">
        <v>246</v>
      </c>
      <c r="B228" s="1"/>
      <c r="C228" s="68"/>
      <c r="D228" s="68"/>
      <c r="E228" s="68"/>
      <c r="F228" s="68"/>
      <c r="G228" s="68"/>
      <c r="H228" s="68"/>
      <c r="I228" s="68"/>
      <c r="J228" s="68"/>
      <c r="K228" s="68"/>
      <c r="L228" s="69"/>
      <c r="M228" s="1"/>
      <c r="N228" s="1"/>
      <c r="O228" s="1"/>
    </row>
    <row r="229" spans="1:15" ht="12.75" customHeight="1">
      <c r="A229" s="53" t="s">
        <v>247</v>
      </c>
      <c r="B229" s="1"/>
      <c r="C229" s="74"/>
      <c r="D229" s="74"/>
      <c r="E229" s="74"/>
      <c r="F229" s="74"/>
      <c r="G229" s="74"/>
      <c r="H229" s="74"/>
      <c r="I229" s="74"/>
      <c r="J229" s="74"/>
      <c r="K229" s="74"/>
      <c r="L229" s="69"/>
      <c r="M229" s="1"/>
      <c r="N229" s="1"/>
      <c r="O229" s="1"/>
    </row>
    <row r="230" spans="1:15" ht="12.75" customHeight="1">
      <c r="A230" s="53" t="s">
        <v>248</v>
      </c>
      <c r="B230" s="1"/>
      <c r="C230" s="68"/>
      <c r="D230" s="68"/>
      <c r="E230" s="68"/>
      <c r="F230" s="68"/>
      <c r="G230" s="68"/>
      <c r="H230" s="68"/>
      <c r="I230" s="68"/>
      <c r="J230" s="68"/>
      <c r="K230" s="68"/>
      <c r="L230" s="69"/>
      <c r="M230" s="1"/>
      <c r="N230" s="1"/>
      <c r="O230" s="1"/>
    </row>
    <row r="231" spans="1:15" ht="12.75" customHeight="1">
      <c r="A231" s="53" t="s">
        <v>249</v>
      </c>
      <c r="B231" s="1"/>
      <c r="C231" s="68"/>
      <c r="D231" s="68"/>
      <c r="E231" s="68"/>
      <c r="F231" s="68"/>
      <c r="G231" s="68"/>
      <c r="H231" s="68"/>
      <c r="I231" s="68"/>
      <c r="J231" s="68"/>
      <c r="K231" s="68"/>
      <c r="L231" s="69"/>
      <c r="M231" s="1"/>
      <c r="N231" s="1"/>
      <c r="O231" s="1"/>
    </row>
    <row r="232" spans="1:15" ht="12.75" customHeight="1">
      <c r="A232" s="75"/>
      <c r="B232" s="1"/>
      <c r="C232" s="68"/>
      <c r="D232" s="68"/>
      <c r="E232" s="68"/>
      <c r="F232" s="68"/>
      <c r="G232" s="68"/>
      <c r="H232" s="68"/>
      <c r="I232" s="68"/>
      <c r="J232" s="68"/>
      <c r="K232" s="68"/>
      <c r="L232" s="69"/>
      <c r="M232" s="1"/>
      <c r="N232" s="1"/>
      <c r="O232" s="1"/>
    </row>
    <row r="233" spans="1:15" ht="12.75" customHeight="1">
      <c r="A233" s="1"/>
      <c r="B233" s="1"/>
      <c r="C233" s="68"/>
      <c r="D233" s="68"/>
      <c r="E233" s="68"/>
      <c r="F233" s="68"/>
      <c r="G233" s="68"/>
      <c r="H233" s="68"/>
      <c r="I233" s="68"/>
      <c r="J233" s="68"/>
      <c r="K233" s="68"/>
      <c r="L233" s="69"/>
      <c r="M233" s="1"/>
      <c r="N233" s="1"/>
      <c r="O233" s="1"/>
    </row>
    <row r="234" spans="1:15" ht="12.75" customHeight="1">
      <c r="A234" s="1"/>
      <c r="B234" s="1"/>
      <c r="C234" s="68"/>
      <c r="D234" s="68"/>
      <c r="E234" s="68"/>
      <c r="F234" s="68"/>
      <c r="G234" s="68"/>
      <c r="H234" s="68"/>
      <c r="I234" s="68"/>
      <c r="J234" s="68"/>
      <c r="K234" s="68"/>
      <c r="L234" s="69"/>
      <c r="M234" s="1"/>
      <c r="N234" s="1"/>
      <c r="O234" s="1"/>
    </row>
    <row r="235" spans="1:15" ht="12.75" customHeight="1">
      <c r="A235" s="1"/>
      <c r="B235" s="1"/>
      <c r="C235" s="68"/>
      <c r="D235" s="68"/>
      <c r="E235" s="68"/>
      <c r="F235" s="68"/>
      <c r="G235" s="68"/>
      <c r="H235" s="68"/>
      <c r="I235" s="68"/>
      <c r="J235" s="68"/>
      <c r="K235" s="68"/>
      <c r="L235" s="69"/>
      <c r="M235" s="1"/>
      <c r="N235" s="1"/>
      <c r="O235" s="1"/>
    </row>
    <row r="236" spans="1:15" ht="12.75" customHeight="1">
      <c r="A236" s="1"/>
      <c r="B236" s="1"/>
      <c r="C236" s="68"/>
      <c r="D236" s="68"/>
      <c r="E236" s="68"/>
      <c r="F236" s="68"/>
      <c r="G236" s="68"/>
      <c r="H236" s="68"/>
      <c r="I236" s="68"/>
      <c r="J236" s="68"/>
      <c r="K236" s="68"/>
      <c r="L236" s="69"/>
      <c r="M236" s="1"/>
      <c r="N236" s="1"/>
      <c r="O236" s="1"/>
    </row>
    <row r="237" spans="1:15" ht="12.75" customHeight="1">
      <c r="A237" s="76" t="s">
        <v>250</v>
      </c>
      <c r="B237" s="1"/>
      <c r="C237" s="68"/>
      <c r="D237" s="68"/>
      <c r="E237" s="68"/>
      <c r="F237" s="68"/>
      <c r="G237" s="68"/>
      <c r="H237" s="68"/>
      <c r="I237" s="68"/>
      <c r="J237" s="68"/>
      <c r="K237" s="68"/>
      <c r="L237" s="69"/>
      <c r="M237" s="1"/>
      <c r="N237" s="1"/>
      <c r="O237" s="1"/>
    </row>
    <row r="238" spans="1:15" ht="12.75" customHeight="1">
      <c r="A238" s="77" t="s">
        <v>251</v>
      </c>
      <c r="B238" s="1"/>
      <c r="C238" s="68"/>
      <c r="D238" s="68"/>
      <c r="E238" s="68"/>
      <c r="F238" s="68"/>
      <c r="G238" s="68"/>
      <c r="H238" s="68"/>
      <c r="I238" s="68"/>
      <c r="J238" s="68"/>
      <c r="K238" s="68"/>
      <c r="L238" s="69"/>
      <c r="M238" s="1"/>
      <c r="N238" s="1"/>
      <c r="O238" s="1"/>
    </row>
    <row r="239" spans="1:15" ht="12.75" customHeight="1">
      <c r="A239" s="77" t="s">
        <v>252</v>
      </c>
      <c r="B239" s="1"/>
      <c r="C239" s="68"/>
      <c r="D239" s="68"/>
      <c r="E239" s="68"/>
      <c r="F239" s="68"/>
      <c r="G239" s="68"/>
      <c r="H239" s="68"/>
      <c r="I239" s="68"/>
      <c r="J239" s="68"/>
      <c r="K239" s="68"/>
      <c r="L239" s="69"/>
      <c r="M239" s="1"/>
      <c r="N239" s="1"/>
      <c r="O239" s="1"/>
    </row>
    <row r="240" spans="1:15" ht="12.75" customHeight="1">
      <c r="A240" s="77" t="s">
        <v>253</v>
      </c>
      <c r="B240" s="1"/>
      <c r="C240" s="68"/>
      <c r="D240" s="68"/>
      <c r="E240" s="68"/>
      <c r="F240" s="68"/>
      <c r="G240" s="68"/>
      <c r="H240" s="68"/>
      <c r="I240" s="68"/>
      <c r="J240" s="68"/>
      <c r="K240" s="68"/>
      <c r="L240" s="69"/>
      <c r="M240" s="1"/>
      <c r="N240" s="1"/>
      <c r="O240" s="1"/>
    </row>
    <row r="241" spans="1:15" ht="12.75" customHeight="1">
      <c r="A241" s="77" t="s">
        <v>254</v>
      </c>
      <c r="B241" s="1"/>
      <c r="C241" s="68"/>
      <c r="D241" s="68"/>
      <c r="E241" s="68"/>
      <c r="F241" s="68"/>
      <c r="G241" s="68"/>
      <c r="H241" s="68"/>
      <c r="I241" s="68"/>
      <c r="J241" s="68"/>
      <c r="K241" s="68"/>
      <c r="L241" s="69"/>
      <c r="M241" s="1"/>
      <c r="N241" s="1"/>
      <c r="O241" s="1"/>
    </row>
    <row r="242" spans="1:15" ht="12.75" customHeight="1">
      <c r="A242" s="77" t="s">
        <v>255</v>
      </c>
      <c r="B242" s="1"/>
      <c r="C242" s="68"/>
      <c r="D242" s="68"/>
      <c r="E242" s="68"/>
      <c r="F242" s="68"/>
      <c r="G242" s="68"/>
      <c r="H242" s="68"/>
      <c r="I242" s="68"/>
      <c r="J242" s="68"/>
      <c r="K242" s="68"/>
      <c r="L242" s="69"/>
      <c r="M242" s="1"/>
      <c r="N242" s="1"/>
      <c r="O242" s="1"/>
    </row>
    <row r="243" spans="1:15" ht="12.75" customHeight="1">
      <c r="A243" s="77" t="s">
        <v>256</v>
      </c>
      <c r="B243" s="1"/>
      <c r="C243" s="68"/>
      <c r="D243" s="68"/>
      <c r="E243" s="68"/>
      <c r="F243" s="68"/>
      <c r="G243" s="68"/>
      <c r="H243" s="68"/>
      <c r="I243" s="68"/>
      <c r="J243" s="68"/>
      <c r="K243" s="68"/>
      <c r="L243" s="69"/>
      <c r="M243" s="1"/>
      <c r="N243" s="1"/>
      <c r="O243" s="1"/>
    </row>
    <row r="244" spans="1:15" ht="12.75" customHeight="1">
      <c r="A244" s="77" t="s">
        <v>257</v>
      </c>
      <c r="B244" s="1"/>
      <c r="C244" s="68"/>
      <c r="D244" s="68"/>
      <c r="E244" s="68"/>
      <c r="F244" s="68"/>
      <c r="G244" s="68"/>
      <c r="H244" s="68"/>
      <c r="I244" s="68"/>
      <c r="J244" s="68"/>
      <c r="K244" s="68"/>
      <c r="L244" s="69"/>
      <c r="M244" s="1"/>
      <c r="N244" s="1"/>
      <c r="O244" s="1"/>
    </row>
    <row r="245" spans="1:15" ht="12.75" customHeight="1">
      <c r="A245" s="77" t="s">
        <v>258</v>
      </c>
      <c r="B245" s="1"/>
      <c r="C245" s="68"/>
      <c r="D245" s="68"/>
      <c r="E245" s="68"/>
      <c r="F245" s="68"/>
      <c r="G245" s="68"/>
      <c r="H245" s="68"/>
      <c r="I245" s="68"/>
      <c r="J245" s="68"/>
      <c r="K245" s="68"/>
      <c r="L245" s="69"/>
      <c r="M245" s="1"/>
      <c r="N245" s="1"/>
      <c r="O245" s="1"/>
    </row>
    <row r="246" spans="1:15" ht="12.75" customHeight="1">
      <c r="A246" s="77" t="s">
        <v>259</v>
      </c>
      <c r="B246" s="1"/>
      <c r="C246" s="74"/>
      <c r="D246" s="74"/>
      <c r="E246" s="74"/>
      <c r="F246" s="74"/>
      <c r="G246" s="74"/>
      <c r="H246" s="74"/>
      <c r="I246" s="74"/>
      <c r="J246" s="74"/>
      <c r="K246" s="74"/>
      <c r="L246" s="69"/>
      <c r="M246" s="1"/>
      <c r="N246" s="1"/>
      <c r="O246" s="1"/>
    </row>
    <row r="247" spans="1:15" ht="12.75" customHeight="1">
      <c r="A247" s="1"/>
      <c r="B247" s="1"/>
      <c r="C247" s="68"/>
      <c r="D247" s="68"/>
      <c r="E247" s="68"/>
      <c r="F247" s="68"/>
      <c r="G247" s="68"/>
      <c r="H247" s="68"/>
      <c r="I247" s="68"/>
      <c r="J247" s="68"/>
      <c r="K247" s="68"/>
      <c r="L247" s="69"/>
      <c r="M247" s="1"/>
      <c r="N247" s="1"/>
      <c r="O247" s="1"/>
    </row>
    <row r="248" spans="1:15" ht="12.75" customHeight="1">
      <c r="A248" s="1"/>
      <c r="B248" s="1"/>
      <c r="C248" s="68"/>
      <c r="D248" s="68"/>
      <c r="E248" s="68"/>
      <c r="F248" s="68"/>
      <c r="G248" s="68"/>
      <c r="H248" s="68"/>
      <c r="I248" s="68"/>
      <c r="J248" s="68"/>
      <c r="K248" s="68"/>
      <c r="L248" s="69"/>
      <c r="M248" s="1"/>
      <c r="N248" s="1"/>
      <c r="O248" s="1"/>
    </row>
    <row r="249" spans="1:15" ht="12.75" customHeight="1">
      <c r="A249" s="1"/>
      <c r="B249" s="1"/>
      <c r="C249" s="68"/>
      <c r="D249" s="68"/>
      <c r="E249" s="68"/>
      <c r="F249" s="68"/>
      <c r="G249" s="68"/>
      <c r="H249" s="68"/>
      <c r="I249" s="68"/>
      <c r="J249" s="68"/>
      <c r="K249" s="68"/>
      <c r="L249" s="69"/>
      <c r="M249" s="1"/>
      <c r="N249" s="1"/>
      <c r="O249" s="1"/>
    </row>
    <row r="250" spans="1:15" ht="12.75" customHeight="1">
      <c r="A250" s="1"/>
      <c r="B250" s="1"/>
      <c r="C250" s="68"/>
      <c r="D250" s="68"/>
      <c r="E250" s="68"/>
      <c r="F250" s="68"/>
      <c r="G250" s="68"/>
      <c r="H250" s="68"/>
      <c r="I250" s="68"/>
      <c r="J250" s="68"/>
      <c r="K250" s="68"/>
      <c r="L250" s="69"/>
      <c r="M250" s="1"/>
      <c r="N250" s="1"/>
      <c r="O250" s="1"/>
    </row>
    <row r="251" spans="1:15" ht="12.75" customHeight="1">
      <c r="A251" s="1"/>
      <c r="B251" s="1"/>
      <c r="C251" s="68"/>
      <c r="D251" s="68"/>
      <c r="E251" s="68"/>
      <c r="F251" s="68"/>
      <c r="G251" s="68"/>
      <c r="H251" s="68"/>
      <c r="I251" s="68"/>
      <c r="J251" s="68"/>
      <c r="K251" s="68"/>
      <c r="L251" s="69"/>
      <c r="M251" s="1"/>
      <c r="N251" s="1"/>
      <c r="O251" s="1"/>
    </row>
    <row r="252" spans="1:15" ht="12.75" customHeight="1">
      <c r="A252" s="1"/>
      <c r="B252" s="1"/>
      <c r="C252" s="68"/>
      <c r="D252" s="68"/>
      <c r="E252" s="68"/>
      <c r="F252" s="68"/>
      <c r="G252" s="68"/>
      <c r="H252" s="68"/>
      <c r="I252" s="68"/>
      <c r="J252" s="68"/>
      <c r="K252" s="68"/>
      <c r="L252" s="69"/>
      <c r="M252" s="1"/>
      <c r="N252" s="1"/>
      <c r="O252" s="1"/>
    </row>
    <row r="253" spans="1:15" ht="12.75" customHeight="1">
      <c r="A253" s="1"/>
      <c r="B253" s="1"/>
      <c r="C253" s="68"/>
      <c r="D253" s="68"/>
      <c r="E253" s="68"/>
      <c r="F253" s="68"/>
      <c r="G253" s="68"/>
      <c r="H253" s="68"/>
      <c r="I253" s="68"/>
      <c r="J253" s="68"/>
      <c r="K253" s="68"/>
      <c r="L253" s="69"/>
      <c r="M253" s="1"/>
      <c r="N253" s="1"/>
      <c r="O253" s="1"/>
    </row>
    <row r="254" spans="1:15" ht="12.75" customHeight="1">
      <c r="A254" s="1"/>
      <c r="B254" s="1"/>
      <c r="C254" s="68"/>
      <c r="D254" s="68"/>
      <c r="E254" s="68"/>
      <c r="F254" s="68"/>
      <c r="G254" s="68"/>
      <c r="H254" s="68"/>
      <c r="I254" s="68"/>
      <c r="J254" s="68"/>
      <c r="K254" s="68"/>
      <c r="L254" s="69"/>
      <c r="M254" s="1"/>
      <c r="N254" s="1"/>
      <c r="O254" s="1"/>
    </row>
    <row r="255" spans="1:15" ht="12.75" customHeight="1">
      <c r="A255" s="1"/>
      <c r="B255" s="1"/>
      <c r="C255" s="68"/>
      <c r="D255" s="68"/>
      <c r="E255" s="68"/>
      <c r="F255" s="68"/>
      <c r="G255" s="68"/>
      <c r="H255" s="68"/>
      <c r="I255" s="68"/>
      <c r="J255" s="68"/>
      <c r="K255" s="68"/>
      <c r="L255" s="69"/>
      <c r="M255" s="1"/>
      <c r="N255" s="1"/>
      <c r="O255" s="1"/>
    </row>
    <row r="256" spans="1:15" ht="12.75" customHeight="1">
      <c r="A256" s="1"/>
      <c r="B256" s="1"/>
      <c r="C256" s="68"/>
      <c r="D256" s="68"/>
      <c r="E256" s="68"/>
      <c r="F256" s="68"/>
      <c r="G256" s="68"/>
      <c r="H256" s="68"/>
      <c r="I256" s="68"/>
      <c r="J256" s="68"/>
      <c r="K256" s="68"/>
      <c r="L256" s="69"/>
      <c r="M256" s="1"/>
      <c r="N256" s="1"/>
      <c r="O256" s="1"/>
    </row>
    <row r="257" spans="1:15" ht="12.75" customHeight="1">
      <c r="A257" s="1"/>
      <c r="B257" s="1"/>
      <c r="C257" s="68"/>
      <c r="D257" s="68"/>
      <c r="E257" s="68"/>
      <c r="F257" s="68"/>
      <c r="G257" s="68"/>
      <c r="H257" s="68"/>
      <c r="I257" s="68"/>
      <c r="J257" s="68"/>
      <c r="K257" s="68"/>
      <c r="L257" s="69"/>
      <c r="M257" s="1"/>
      <c r="N257" s="1"/>
      <c r="O257" s="1"/>
    </row>
    <row r="258" spans="1:15" ht="12.75" customHeight="1">
      <c r="A258" s="1"/>
      <c r="B258" s="1"/>
      <c r="C258" s="68"/>
      <c r="D258" s="68"/>
      <c r="E258" s="68"/>
      <c r="F258" s="68"/>
      <c r="G258" s="68"/>
      <c r="H258" s="68"/>
      <c r="I258" s="68"/>
      <c r="J258" s="68"/>
      <c r="K258" s="68"/>
      <c r="L258" s="69"/>
      <c r="M258" s="1"/>
      <c r="N258" s="1"/>
      <c r="O258" s="1"/>
    </row>
    <row r="259" spans="1:15" ht="12.75" customHeight="1">
      <c r="A259" s="1"/>
      <c r="B259" s="1"/>
      <c r="C259" s="68"/>
      <c r="D259" s="68"/>
      <c r="E259" s="68"/>
      <c r="F259" s="68"/>
      <c r="G259" s="68"/>
      <c r="H259" s="68"/>
      <c r="I259" s="68"/>
      <c r="J259" s="68"/>
      <c r="K259" s="68"/>
      <c r="L259" s="69"/>
      <c r="M259" s="1"/>
      <c r="N259" s="1"/>
      <c r="O259" s="1"/>
    </row>
    <row r="260" spans="1:15" ht="12.75" customHeight="1">
      <c r="A260" s="1"/>
      <c r="B260" s="1"/>
      <c r="C260" s="68"/>
      <c r="D260" s="68"/>
      <c r="E260" s="68"/>
      <c r="F260" s="68"/>
      <c r="G260" s="68"/>
      <c r="H260" s="68"/>
      <c r="I260" s="68"/>
      <c r="J260" s="68"/>
      <c r="K260" s="68"/>
      <c r="L260" s="69"/>
      <c r="M260" s="1"/>
      <c r="N260" s="1"/>
      <c r="O260" s="1"/>
    </row>
    <row r="261" spans="1:15" ht="12.75" customHeight="1">
      <c r="A261" s="1"/>
      <c r="B261" s="1"/>
      <c r="C261" s="68"/>
      <c r="D261" s="68"/>
      <c r="E261" s="68"/>
      <c r="F261" s="68"/>
      <c r="G261" s="68"/>
      <c r="H261" s="68"/>
      <c r="I261" s="68"/>
      <c r="J261" s="68"/>
      <c r="K261" s="68"/>
      <c r="L261" s="69"/>
      <c r="M261" s="1"/>
      <c r="N261" s="1"/>
      <c r="O261" s="1"/>
    </row>
    <row r="262" spans="1:15" ht="12.75" customHeight="1">
      <c r="A262" s="1"/>
      <c r="B262" s="1"/>
      <c r="C262" s="68"/>
      <c r="D262" s="68"/>
      <c r="E262" s="68"/>
      <c r="F262" s="68"/>
      <c r="G262" s="68"/>
      <c r="H262" s="68"/>
      <c r="I262" s="68"/>
      <c r="J262" s="68"/>
      <c r="K262" s="68"/>
      <c r="L262" s="69"/>
      <c r="M262" s="1"/>
      <c r="N262" s="1"/>
      <c r="O262" s="1"/>
    </row>
    <row r="263" spans="1:15" ht="12.75" customHeight="1">
      <c r="A263" s="1"/>
      <c r="B263" s="1"/>
      <c r="C263" s="68"/>
      <c r="D263" s="68"/>
      <c r="E263" s="68"/>
      <c r="F263" s="68"/>
      <c r="G263" s="68"/>
      <c r="H263" s="68"/>
      <c r="I263" s="68"/>
      <c r="J263" s="68"/>
      <c r="K263" s="68"/>
      <c r="L263" s="69"/>
      <c r="M263" s="1"/>
      <c r="N263" s="1"/>
      <c r="O263" s="1"/>
    </row>
    <row r="264" spans="1:15" ht="12.75" customHeight="1">
      <c r="A264" s="1"/>
      <c r="B264" s="1"/>
      <c r="C264" s="68"/>
      <c r="D264" s="68"/>
      <c r="E264" s="68"/>
      <c r="F264" s="68"/>
      <c r="G264" s="68"/>
      <c r="H264" s="68"/>
      <c r="I264" s="68"/>
      <c r="J264" s="68"/>
      <c r="K264" s="68"/>
      <c r="L264" s="69"/>
      <c r="M264" s="1"/>
      <c r="N264" s="1"/>
      <c r="O264" s="1"/>
    </row>
    <row r="265" spans="1:15" ht="12.75" customHeight="1">
      <c r="A265" s="1"/>
      <c r="B265" s="1"/>
      <c r="C265" s="68"/>
      <c r="D265" s="68"/>
      <c r="E265" s="68"/>
      <c r="F265" s="68"/>
      <c r="G265" s="68"/>
      <c r="H265" s="68"/>
      <c r="I265" s="68"/>
      <c r="J265" s="68"/>
      <c r="K265" s="68"/>
      <c r="L265" s="69"/>
      <c r="M265" s="1"/>
      <c r="N265" s="1"/>
      <c r="O265" s="1"/>
    </row>
    <row r="266" spans="1:15" ht="12.75" customHeight="1">
      <c r="A266" s="1"/>
      <c r="B266" s="1"/>
      <c r="C266" s="68"/>
      <c r="D266" s="68"/>
      <c r="E266" s="68"/>
      <c r="F266" s="68"/>
      <c r="G266" s="68"/>
      <c r="H266" s="68"/>
      <c r="I266" s="68"/>
      <c r="J266" s="68"/>
      <c r="K266" s="68"/>
      <c r="L266" s="69"/>
      <c r="M266" s="1"/>
      <c r="N266" s="1"/>
      <c r="O266" s="1"/>
    </row>
    <row r="267" spans="1:15" ht="12.75" customHeight="1">
      <c r="A267" s="1"/>
      <c r="B267" s="1"/>
      <c r="C267" s="68"/>
      <c r="D267" s="68"/>
      <c r="E267" s="68"/>
      <c r="F267" s="68"/>
      <c r="G267" s="68"/>
      <c r="H267" s="68"/>
      <c r="I267" s="68"/>
      <c r="J267" s="68"/>
      <c r="K267" s="68"/>
      <c r="L267" s="69"/>
      <c r="M267" s="1"/>
      <c r="N267" s="1"/>
      <c r="O267" s="1"/>
    </row>
    <row r="268" spans="1:15" ht="12.75" customHeight="1">
      <c r="A268" s="1"/>
      <c r="B268" s="1"/>
      <c r="C268" s="68"/>
      <c r="D268" s="68"/>
      <c r="E268" s="68"/>
      <c r="F268" s="68"/>
      <c r="G268" s="68"/>
      <c r="H268" s="68"/>
      <c r="I268" s="68"/>
      <c r="J268" s="68"/>
      <c r="K268" s="68"/>
      <c r="L268" s="69"/>
      <c r="M268" s="1"/>
      <c r="N268" s="1"/>
      <c r="O268" s="1"/>
    </row>
    <row r="269" spans="1:15" ht="12.75" customHeight="1">
      <c r="A269" s="1"/>
      <c r="B269" s="1"/>
      <c r="C269" s="68"/>
      <c r="D269" s="68"/>
      <c r="E269" s="68"/>
      <c r="F269" s="68"/>
      <c r="G269" s="68"/>
      <c r="H269" s="68"/>
      <c r="I269" s="68"/>
      <c r="J269" s="68"/>
      <c r="K269" s="68"/>
      <c r="L269" s="69"/>
      <c r="M269" s="1"/>
      <c r="N269" s="1"/>
      <c r="O269" s="1"/>
    </row>
    <row r="270" spans="1:15" ht="12.75" customHeight="1">
      <c r="A270" s="1"/>
      <c r="B270" s="1"/>
      <c r="C270" s="68"/>
      <c r="D270" s="68"/>
      <c r="E270" s="68"/>
      <c r="F270" s="68"/>
      <c r="G270" s="68"/>
      <c r="H270" s="68"/>
      <c r="I270" s="68"/>
      <c r="J270" s="68"/>
      <c r="K270" s="68"/>
      <c r="L270" s="69"/>
      <c r="M270" s="1"/>
      <c r="N270" s="1"/>
      <c r="O270" s="1"/>
    </row>
    <row r="271" spans="1:15" ht="12.75" customHeight="1">
      <c r="A271" s="1"/>
      <c r="B271" s="1"/>
      <c r="C271" s="68"/>
      <c r="D271" s="68"/>
      <c r="E271" s="68"/>
      <c r="F271" s="68"/>
      <c r="G271" s="68"/>
      <c r="H271" s="68"/>
      <c r="I271" s="68"/>
      <c r="J271" s="68"/>
      <c r="K271" s="68"/>
      <c r="L271" s="69"/>
      <c r="M271" s="1"/>
      <c r="N271" s="1"/>
      <c r="O271" s="1"/>
    </row>
    <row r="272" spans="1:15" ht="12.75" customHeight="1">
      <c r="A272" s="1"/>
      <c r="B272" s="1"/>
      <c r="C272" s="68"/>
      <c r="D272" s="68"/>
      <c r="E272" s="68"/>
      <c r="F272" s="68"/>
      <c r="G272" s="68"/>
      <c r="H272" s="68"/>
      <c r="I272" s="68"/>
      <c r="J272" s="68"/>
      <c r="K272" s="68"/>
      <c r="L272" s="69"/>
      <c r="M272" s="1"/>
      <c r="N272" s="1"/>
      <c r="O272" s="1"/>
    </row>
    <row r="273" spans="1:15" ht="12.75" customHeight="1">
      <c r="A273" s="1"/>
      <c r="B273" s="1"/>
      <c r="C273" s="68"/>
      <c r="D273" s="68"/>
      <c r="E273" s="68"/>
      <c r="F273" s="68"/>
      <c r="G273" s="68"/>
      <c r="H273" s="68"/>
      <c r="I273" s="68"/>
      <c r="J273" s="68"/>
      <c r="K273" s="68"/>
      <c r="L273" s="69"/>
      <c r="M273" s="1"/>
      <c r="N273" s="1"/>
      <c r="O273" s="1"/>
    </row>
    <row r="274" spans="1:15" ht="12.75" customHeight="1">
      <c r="A274" s="1"/>
      <c r="B274" s="1"/>
      <c r="C274" s="68"/>
      <c r="D274" s="68"/>
      <c r="E274" s="68"/>
      <c r="F274" s="68"/>
      <c r="G274" s="68"/>
      <c r="H274" s="68"/>
      <c r="I274" s="68"/>
      <c r="J274" s="68"/>
      <c r="K274" s="68"/>
      <c r="L274" s="69"/>
      <c r="M274" s="1"/>
      <c r="N274" s="1"/>
      <c r="O274" s="1"/>
    </row>
    <row r="275" spans="1:15" ht="12.75" customHeight="1">
      <c r="A275" s="1"/>
      <c r="B275" s="1"/>
      <c r="C275" s="68"/>
      <c r="D275" s="68"/>
      <c r="E275" s="68"/>
      <c r="F275" s="68"/>
      <c r="G275" s="68"/>
      <c r="H275" s="68"/>
      <c r="I275" s="68"/>
      <c r="J275" s="68"/>
      <c r="K275" s="68"/>
      <c r="L275" s="69"/>
      <c r="M275" s="1"/>
      <c r="N275" s="1"/>
      <c r="O275" s="1"/>
    </row>
    <row r="276" spans="1:15" ht="12.75" customHeight="1">
      <c r="A276" s="1"/>
      <c r="B276" s="1"/>
      <c r="C276" s="68"/>
      <c r="D276" s="68"/>
      <c r="E276" s="68"/>
      <c r="F276" s="68"/>
      <c r="G276" s="68"/>
      <c r="H276" s="68"/>
      <c r="I276" s="68"/>
      <c r="J276" s="68"/>
      <c r="K276" s="68"/>
      <c r="L276" s="69"/>
      <c r="M276" s="1"/>
      <c r="N276" s="1"/>
      <c r="O276" s="1"/>
    </row>
    <row r="277" spans="1:15" ht="12.75" customHeight="1">
      <c r="A277" s="1"/>
      <c r="B277" s="1"/>
      <c r="C277" s="68"/>
      <c r="D277" s="68"/>
      <c r="E277" s="68"/>
      <c r="F277" s="68"/>
      <c r="G277" s="68"/>
      <c r="H277" s="68"/>
      <c r="I277" s="68"/>
      <c r="J277" s="68"/>
      <c r="K277" s="68"/>
      <c r="L277" s="69"/>
      <c r="M277" s="1"/>
      <c r="N277" s="1"/>
      <c r="O277" s="1"/>
    </row>
    <row r="278" spans="1:15" ht="12.75" customHeight="1">
      <c r="A278" s="1"/>
      <c r="B278" s="1"/>
      <c r="C278" s="68"/>
      <c r="D278" s="68"/>
      <c r="E278" s="68"/>
      <c r="F278" s="68"/>
      <c r="G278" s="68"/>
      <c r="H278" s="68"/>
      <c r="I278" s="68"/>
      <c r="J278" s="68"/>
      <c r="K278" s="68"/>
      <c r="L278" s="69"/>
      <c r="M278" s="1"/>
      <c r="N278" s="1"/>
      <c r="O278" s="1"/>
    </row>
    <row r="279" spans="1:15" ht="12.75" customHeight="1">
      <c r="A279" s="1"/>
      <c r="B279" s="1"/>
      <c r="C279" s="68"/>
      <c r="D279" s="68"/>
      <c r="E279" s="68"/>
      <c r="F279" s="68"/>
      <c r="G279" s="68"/>
      <c r="H279" s="68"/>
      <c r="I279" s="68"/>
      <c r="J279" s="68"/>
      <c r="K279" s="68"/>
      <c r="L279" s="69"/>
      <c r="M279" s="1"/>
      <c r="N279" s="1"/>
      <c r="O279" s="1"/>
    </row>
    <row r="280" spans="1:15" ht="12.75" customHeight="1">
      <c r="A280" s="1"/>
      <c r="B280" s="1"/>
      <c r="C280" s="68"/>
      <c r="D280" s="68"/>
      <c r="E280" s="68"/>
      <c r="F280" s="68"/>
      <c r="G280" s="68"/>
      <c r="H280" s="68"/>
      <c r="I280" s="68"/>
      <c r="J280" s="68"/>
      <c r="K280" s="68"/>
      <c r="L280" s="69"/>
      <c r="M280" s="1"/>
      <c r="N280" s="1"/>
      <c r="O280" s="1"/>
    </row>
    <row r="281" spans="1:15" ht="12.75" customHeight="1">
      <c r="A281" s="1"/>
      <c r="B281" s="1"/>
      <c r="C281" s="68"/>
      <c r="D281" s="68"/>
      <c r="E281" s="68"/>
      <c r="F281" s="68"/>
      <c r="G281" s="68"/>
      <c r="H281" s="68"/>
      <c r="I281" s="68"/>
      <c r="J281" s="68"/>
      <c r="K281" s="68"/>
      <c r="L281" s="69"/>
      <c r="M281" s="1"/>
      <c r="N281" s="1"/>
      <c r="O281" s="1"/>
    </row>
    <row r="282" spans="1:15" ht="12.75" customHeight="1">
      <c r="A282" s="1"/>
      <c r="B282" s="1"/>
      <c r="C282" s="68"/>
      <c r="D282" s="68"/>
      <c r="E282" s="68"/>
      <c r="F282" s="68"/>
      <c r="G282" s="68"/>
      <c r="H282" s="68"/>
      <c r="I282" s="68"/>
      <c r="J282" s="68"/>
      <c r="K282" s="68"/>
      <c r="L282" s="69"/>
      <c r="M282" s="1"/>
      <c r="N282" s="1"/>
      <c r="O282" s="1"/>
    </row>
    <row r="283" spans="1:15" ht="12.75" customHeight="1">
      <c r="A283" s="1"/>
      <c r="B283" s="1"/>
      <c r="C283" s="68"/>
      <c r="D283" s="68"/>
      <c r="E283" s="68"/>
      <c r="F283" s="68"/>
      <c r="G283" s="68"/>
      <c r="H283" s="68"/>
      <c r="I283" s="68"/>
      <c r="J283" s="68"/>
      <c r="K283" s="68"/>
      <c r="L283" s="69"/>
      <c r="M283" s="1"/>
      <c r="N283" s="1"/>
      <c r="O283" s="1"/>
    </row>
    <row r="284" spans="1:15" ht="12.75" customHeight="1">
      <c r="A284" s="1"/>
      <c r="B284" s="1"/>
      <c r="C284" s="68"/>
      <c r="D284" s="68"/>
      <c r="E284" s="68"/>
      <c r="F284" s="68"/>
      <c r="G284" s="68"/>
      <c r="H284" s="68"/>
      <c r="I284" s="68"/>
      <c r="J284" s="68"/>
      <c r="K284" s="68"/>
      <c r="L284" s="69"/>
      <c r="M284" s="1"/>
      <c r="N284" s="1"/>
      <c r="O284" s="1"/>
    </row>
    <row r="285" spans="1:15" ht="12.75" customHeight="1">
      <c r="A285" s="1"/>
      <c r="B285" s="1"/>
      <c r="C285" s="68"/>
      <c r="D285" s="68"/>
      <c r="E285" s="68"/>
      <c r="F285" s="68"/>
      <c r="G285" s="68"/>
      <c r="H285" s="68"/>
      <c r="I285" s="68"/>
      <c r="J285" s="68"/>
      <c r="K285" s="68"/>
      <c r="L285" s="69"/>
      <c r="M285" s="1"/>
      <c r="N285" s="1"/>
      <c r="O285" s="1"/>
    </row>
    <row r="286" spans="1:15" ht="12.75" customHeight="1">
      <c r="A286" s="1"/>
      <c r="B286" s="1"/>
      <c r="C286" s="68"/>
      <c r="D286" s="68"/>
      <c r="E286" s="68"/>
      <c r="F286" s="68"/>
      <c r="G286" s="68"/>
      <c r="H286" s="68"/>
      <c r="I286" s="68"/>
      <c r="J286" s="68"/>
      <c r="K286" s="68"/>
      <c r="L286" s="69"/>
      <c r="M286" s="1"/>
      <c r="N286" s="1"/>
      <c r="O286" s="1"/>
    </row>
    <row r="287" spans="1:15" ht="12.75" customHeight="1">
      <c r="A287" s="1"/>
      <c r="B287" s="1"/>
      <c r="C287" s="68"/>
      <c r="D287" s="68"/>
      <c r="E287" s="68"/>
      <c r="F287" s="68"/>
      <c r="G287" s="68"/>
      <c r="H287" s="68"/>
      <c r="I287" s="68"/>
      <c r="J287" s="68"/>
      <c r="K287" s="68"/>
      <c r="L287" s="69"/>
      <c r="M287" s="1"/>
      <c r="N287" s="1"/>
      <c r="O287" s="1"/>
    </row>
    <row r="288" spans="1:15" ht="12.75" customHeight="1">
      <c r="A288" s="1"/>
      <c r="B288" s="1"/>
      <c r="C288" s="68"/>
      <c r="D288" s="68"/>
      <c r="E288" s="68"/>
      <c r="F288" s="68"/>
      <c r="G288" s="68"/>
      <c r="H288" s="68"/>
      <c r="I288" s="68"/>
      <c r="J288" s="68"/>
      <c r="K288" s="68"/>
      <c r="L288" s="69"/>
      <c r="M288" s="1"/>
      <c r="N288" s="1"/>
      <c r="O288" s="1"/>
    </row>
    <row r="289" spans="1:15" ht="12.75" customHeight="1">
      <c r="A289" s="1"/>
      <c r="B289" s="1"/>
      <c r="C289" s="68"/>
      <c r="D289" s="68"/>
      <c r="E289" s="68"/>
      <c r="F289" s="68"/>
      <c r="G289" s="68"/>
      <c r="H289" s="68"/>
      <c r="I289" s="68"/>
      <c r="J289" s="68"/>
      <c r="K289" s="68"/>
      <c r="L289" s="69"/>
      <c r="M289" s="1"/>
      <c r="N289" s="1"/>
      <c r="O289" s="1"/>
    </row>
    <row r="290" spans="1:15" ht="12.75" customHeight="1">
      <c r="A290" s="1"/>
      <c r="B290" s="1"/>
      <c r="C290" s="68"/>
      <c r="D290" s="68"/>
      <c r="E290" s="68"/>
      <c r="F290" s="68"/>
      <c r="G290" s="68"/>
      <c r="H290" s="68"/>
      <c r="I290" s="68"/>
      <c r="J290" s="68"/>
      <c r="K290" s="68"/>
      <c r="L290" s="69"/>
      <c r="M290" s="1"/>
      <c r="N290" s="1"/>
      <c r="O290" s="1"/>
    </row>
    <row r="291" spans="1:15" ht="12.75" customHeight="1">
      <c r="A291" s="1"/>
      <c r="B291" s="1"/>
      <c r="C291" s="68"/>
      <c r="D291" s="68"/>
      <c r="E291" s="68"/>
      <c r="F291" s="68"/>
      <c r="G291" s="68"/>
      <c r="H291" s="68"/>
      <c r="I291" s="68"/>
      <c r="J291" s="68"/>
      <c r="K291" s="68"/>
      <c r="L291" s="69"/>
      <c r="M291" s="1"/>
      <c r="N291" s="1"/>
      <c r="O291" s="1"/>
    </row>
    <row r="292" spans="1:15" ht="12.75" customHeight="1">
      <c r="A292" s="1"/>
      <c r="B292" s="1"/>
      <c r="C292" s="68"/>
      <c r="D292" s="68"/>
      <c r="E292" s="68"/>
      <c r="F292" s="68"/>
      <c r="G292" s="68"/>
      <c r="H292" s="68"/>
      <c r="I292" s="68"/>
      <c r="J292" s="68"/>
      <c r="K292" s="68"/>
      <c r="L292" s="69"/>
      <c r="M292" s="1"/>
      <c r="N292" s="1"/>
      <c r="O292" s="1"/>
    </row>
    <row r="293" spans="1:15" ht="12.75" customHeight="1">
      <c r="A293" s="1"/>
      <c r="B293" s="1"/>
      <c r="C293" s="68"/>
      <c r="D293" s="68"/>
      <c r="E293" s="68"/>
      <c r="F293" s="68"/>
      <c r="G293" s="68"/>
      <c r="H293" s="68"/>
      <c r="I293" s="68"/>
      <c r="J293" s="68"/>
      <c r="K293" s="68"/>
      <c r="L293" s="69"/>
      <c r="M293" s="1"/>
      <c r="N293" s="1"/>
      <c r="O293" s="1"/>
    </row>
    <row r="294" spans="1:15" ht="12.75" customHeight="1">
      <c r="A294" s="1"/>
      <c r="B294" s="1"/>
      <c r="C294" s="74"/>
      <c r="D294" s="74"/>
      <c r="E294" s="74"/>
      <c r="F294" s="74"/>
      <c r="G294" s="74"/>
      <c r="H294" s="74"/>
      <c r="I294" s="74"/>
      <c r="J294" s="74"/>
      <c r="K294" s="74"/>
      <c r="L294" s="69"/>
      <c r="M294" s="1"/>
      <c r="N294" s="1"/>
      <c r="O294" s="1"/>
    </row>
    <row r="295" spans="1:15" ht="12.75" customHeight="1">
      <c r="A295" s="1"/>
      <c r="B295" s="1"/>
      <c r="C295" s="68"/>
      <c r="D295" s="68"/>
      <c r="E295" s="68"/>
      <c r="F295" s="68"/>
      <c r="G295" s="68"/>
      <c r="H295" s="68"/>
      <c r="I295" s="68"/>
      <c r="J295" s="68"/>
      <c r="K295" s="68"/>
      <c r="L295" s="69"/>
      <c r="M295" s="1"/>
      <c r="N295" s="1"/>
      <c r="O295" s="1"/>
    </row>
    <row r="296" spans="1:15" ht="12.75" customHeight="1">
      <c r="A296" s="1"/>
      <c r="B296" s="1"/>
      <c r="C296" s="68"/>
      <c r="D296" s="68"/>
      <c r="E296" s="68"/>
      <c r="F296" s="68"/>
      <c r="G296" s="68"/>
      <c r="H296" s="68"/>
      <c r="I296" s="68"/>
      <c r="J296" s="68"/>
      <c r="K296" s="68"/>
      <c r="L296" s="69"/>
      <c r="M296" s="1"/>
      <c r="N296" s="1"/>
      <c r="O296" s="1"/>
    </row>
    <row r="297" spans="1:15" ht="12.75" customHeight="1">
      <c r="A297" s="1"/>
      <c r="B297" s="1"/>
      <c r="C297" s="68"/>
      <c r="D297" s="68"/>
      <c r="E297" s="68"/>
      <c r="F297" s="68"/>
      <c r="G297" s="68"/>
      <c r="H297" s="68"/>
      <c r="I297" s="68"/>
      <c r="J297" s="68"/>
      <c r="K297" s="68"/>
      <c r="L297" s="69"/>
      <c r="M297" s="1"/>
      <c r="N297" s="1"/>
      <c r="O297" s="1"/>
    </row>
    <row r="298" spans="1:15" ht="12.75" customHeight="1">
      <c r="A298" s="1"/>
      <c r="B298" s="1"/>
      <c r="C298" s="68"/>
      <c r="D298" s="68"/>
      <c r="E298" s="68"/>
      <c r="F298" s="68"/>
      <c r="G298" s="68"/>
      <c r="H298" s="68"/>
      <c r="I298" s="68"/>
      <c r="J298" s="68"/>
      <c r="K298" s="68"/>
      <c r="L298" s="69"/>
      <c r="M298" s="1"/>
      <c r="N298" s="1"/>
      <c r="O298" s="1"/>
    </row>
    <row r="299" spans="1:15" ht="12.75" customHeight="1">
      <c r="A299" s="1"/>
      <c r="B299" s="1"/>
      <c r="C299" s="68"/>
      <c r="D299" s="68"/>
      <c r="E299" s="68"/>
      <c r="F299" s="68"/>
      <c r="G299" s="68"/>
      <c r="H299" s="68"/>
      <c r="I299" s="68"/>
      <c r="J299" s="68"/>
      <c r="K299" s="68"/>
      <c r="L299" s="69"/>
      <c r="M299" s="1"/>
      <c r="N299" s="1"/>
      <c r="O299" s="1"/>
    </row>
    <row r="300" spans="1:15" ht="12.75" customHeight="1">
      <c r="A300" s="1"/>
      <c r="B300" s="1"/>
      <c r="C300" s="68"/>
      <c r="D300" s="68"/>
      <c r="E300" s="68"/>
      <c r="F300" s="68"/>
      <c r="G300" s="68"/>
      <c r="H300" s="68"/>
      <c r="I300" s="68"/>
      <c r="J300" s="68"/>
      <c r="K300" s="68"/>
      <c r="L300" s="69"/>
      <c r="M300" s="1"/>
      <c r="N300" s="1"/>
      <c r="O300" s="1"/>
    </row>
    <row r="301" spans="1:15" ht="12.75" customHeight="1">
      <c r="A301" s="1"/>
      <c r="B301" s="1"/>
      <c r="C301" s="68"/>
      <c r="D301" s="68"/>
      <c r="E301" s="68"/>
      <c r="F301" s="68"/>
      <c r="G301" s="68"/>
      <c r="H301" s="68"/>
      <c r="I301" s="68"/>
      <c r="J301" s="68"/>
      <c r="K301" s="68"/>
      <c r="L301" s="69"/>
      <c r="M301" s="1"/>
      <c r="N301" s="1"/>
      <c r="O301" s="1"/>
    </row>
    <row r="302" spans="1:15" ht="12.75" customHeight="1">
      <c r="A302" s="1"/>
      <c r="B302" s="1"/>
      <c r="C302" s="68"/>
      <c r="D302" s="68"/>
      <c r="E302" s="68"/>
      <c r="F302" s="68"/>
      <c r="G302" s="68"/>
      <c r="H302" s="68"/>
      <c r="I302" s="68"/>
      <c r="J302" s="68"/>
      <c r="K302" s="68"/>
      <c r="L302" s="69"/>
      <c r="M302" s="1"/>
      <c r="N302" s="1"/>
      <c r="O302" s="1"/>
    </row>
    <row r="303" spans="1:15" ht="12.75" customHeight="1">
      <c r="A303" s="1"/>
      <c r="B303" s="1"/>
      <c r="C303" s="68"/>
      <c r="D303" s="68"/>
      <c r="E303" s="68"/>
      <c r="F303" s="68"/>
      <c r="G303" s="68"/>
      <c r="H303" s="68"/>
      <c r="I303" s="68"/>
      <c r="J303" s="68"/>
      <c r="K303" s="68"/>
      <c r="L303" s="69"/>
      <c r="M303" s="1"/>
      <c r="N303" s="1"/>
      <c r="O303" s="1"/>
    </row>
    <row r="304" spans="1:15" ht="12.75" customHeight="1">
      <c r="A304" s="1"/>
      <c r="B304" s="1"/>
      <c r="C304" s="68"/>
      <c r="D304" s="68"/>
      <c r="E304" s="68"/>
      <c r="F304" s="68"/>
      <c r="G304" s="68"/>
      <c r="H304" s="68"/>
      <c r="I304" s="68"/>
      <c r="J304" s="68"/>
      <c r="K304" s="68"/>
      <c r="L304" s="69"/>
      <c r="M304" s="1"/>
      <c r="N304" s="1"/>
      <c r="O304" s="1"/>
    </row>
    <row r="305" spans="1:15" ht="12.75" customHeight="1">
      <c r="A305" s="1"/>
      <c r="B305" s="1"/>
      <c r="C305" s="68"/>
      <c r="D305" s="68"/>
      <c r="E305" s="68"/>
      <c r="F305" s="68"/>
      <c r="G305" s="68"/>
      <c r="H305" s="68"/>
      <c r="I305" s="68"/>
      <c r="J305" s="68"/>
      <c r="K305" s="68"/>
      <c r="L305" s="69"/>
      <c r="M305" s="1"/>
      <c r="N305" s="1"/>
      <c r="O305" s="1"/>
    </row>
    <row r="306" spans="1:15" ht="12.75" customHeight="1">
      <c r="A306" s="1"/>
      <c r="B306" s="1"/>
      <c r="C306" s="68"/>
      <c r="D306" s="68"/>
      <c r="E306" s="68"/>
      <c r="F306" s="68"/>
      <c r="G306" s="68"/>
      <c r="H306" s="68"/>
      <c r="I306" s="68"/>
      <c r="J306" s="68"/>
      <c r="K306" s="68"/>
      <c r="L306" s="69"/>
      <c r="M306" s="1"/>
      <c r="N306" s="1"/>
      <c r="O306" s="1"/>
    </row>
    <row r="307" spans="1:15" ht="12.75" customHeight="1">
      <c r="A307" s="1"/>
      <c r="B307" s="1"/>
      <c r="C307" s="68"/>
      <c r="D307" s="68"/>
      <c r="E307" s="68"/>
      <c r="F307" s="68"/>
      <c r="G307" s="68"/>
      <c r="H307" s="68"/>
      <c r="I307" s="68"/>
      <c r="J307" s="68"/>
      <c r="K307" s="68"/>
      <c r="L307" s="69"/>
      <c r="M307" s="1"/>
      <c r="N307" s="1"/>
      <c r="O307" s="1"/>
    </row>
    <row r="308" spans="1:15" ht="12.75" customHeight="1">
      <c r="A308" s="1"/>
      <c r="B308" s="1"/>
      <c r="C308" s="68"/>
      <c r="D308" s="68"/>
      <c r="E308" s="68"/>
      <c r="F308" s="68"/>
      <c r="G308" s="68"/>
      <c r="H308" s="68"/>
      <c r="I308" s="68"/>
      <c r="J308" s="68"/>
      <c r="K308" s="68"/>
      <c r="L308" s="69"/>
      <c r="M308" s="1"/>
      <c r="N308" s="1"/>
      <c r="O308" s="1"/>
    </row>
    <row r="309" spans="1:15" ht="12.75" customHeight="1">
      <c r="A309" s="1"/>
      <c r="B309" s="1"/>
      <c r="C309" s="68"/>
      <c r="D309" s="68"/>
      <c r="E309" s="68"/>
      <c r="F309" s="68"/>
      <c r="G309" s="68"/>
      <c r="H309" s="68"/>
      <c r="I309" s="68"/>
      <c r="J309" s="68"/>
      <c r="K309" s="68"/>
      <c r="L309" s="69"/>
      <c r="M309" s="1"/>
      <c r="N309" s="1"/>
      <c r="O309" s="1"/>
    </row>
    <row r="310" spans="1:15" ht="12.75" customHeight="1">
      <c r="A310" s="1"/>
      <c r="B310" s="1"/>
      <c r="C310" s="68"/>
      <c r="D310" s="68"/>
      <c r="E310" s="68"/>
      <c r="F310" s="68"/>
      <c r="G310" s="68"/>
      <c r="H310" s="68"/>
      <c r="I310" s="68"/>
      <c r="J310" s="68"/>
      <c r="K310" s="68"/>
      <c r="L310" s="69"/>
      <c r="M310" s="1"/>
      <c r="N310" s="1"/>
      <c r="O310" s="1"/>
    </row>
    <row r="311" spans="1:15" ht="12.75" customHeight="1">
      <c r="A311" s="1"/>
      <c r="B311" s="1"/>
      <c r="C311" s="68"/>
      <c r="D311" s="68"/>
      <c r="E311" s="68"/>
      <c r="F311" s="68"/>
      <c r="G311" s="68"/>
      <c r="H311" s="68"/>
      <c r="I311" s="68"/>
      <c r="J311" s="68"/>
      <c r="K311" s="68"/>
      <c r="L311" s="69"/>
      <c r="M311" s="1"/>
      <c r="N311" s="1"/>
      <c r="O311" s="1"/>
    </row>
    <row r="312" spans="1:15" ht="12.75" customHeight="1">
      <c r="A312" s="1"/>
      <c r="B312" s="1"/>
      <c r="C312" s="68"/>
      <c r="D312" s="68"/>
      <c r="E312" s="68"/>
      <c r="F312" s="68"/>
      <c r="G312" s="68"/>
      <c r="H312" s="68"/>
      <c r="I312" s="68"/>
      <c r="J312" s="68"/>
      <c r="K312" s="68"/>
      <c r="L312" s="69"/>
      <c r="M312" s="1"/>
      <c r="N312" s="1"/>
      <c r="O312" s="1"/>
    </row>
    <row r="313" spans="1:15" ht="12.75" customHeight="1">
      <c r="A313" s="1"/>
      <c r="B313" s="1"/>
      <c r="C313" s="68"/>
      <c r="D313" s="68"/>
      <c r="E313" s="68"/>
      <c r="F313" s="68"/>
      <c r="G313" s="68"/>
      <c r="H313" s="68"/>
      <c r="I313" s="68"/>
      <c r="J313" s="68"/>
      <c r="K313" s="68"/>
      <c r="L313" s="69"/>
      <c r="M313" s="1"/>
      <c r="N313" s="1"/>
      <c r="O313" s="1"/>
    </row>
    <row r="314" spans="1:15" ht="12.75" customHeight="1">
      <c r="A314" s="1"/>
      <c r="B314" s="1"/>
      <c r="C314" s="68"/>
      <c r="D314" s="68"/>
      <c r="E314" s="68"/>
      <c r="F314" s="68"/>
      <c r="G314" s="68"/>
      <c r="H314" s="68"/>
      <c r="I314" s="68"/>
      <c r="J314" s="68"/>
      <c r="K314" s="68"/>
      <c r="L314" s="69"/>
      <c r="M314" s="1"/>
      <c r="N314" s="1"/>
      <c r="O314" s="1"/>
    </row>
    <row r="315" spans="1:15" ht="12.75" customHeight="1">
      <c r="A315" s="1"/>
      <c r="B315" s="1"/>
      <c r="C315" s="68"/>
      <c r="D315" s="68"/>
      <c r="E315" s="68"/>
      <c r="F315" s="68"/>
      <c r="G315" s="68"/>
      <c r="H315" s="68"/>
      <c r="I315" s="68"/>
      <c r="J315" s="68"/>
      <c r="K315" s="68"/>
      <c r="L315" s="69"/>
      <c r="M315" s="1"/>
      <c r="N315" s="1"/>
      <c r="O315" s="1"/>
    </row>
    <row r="316" spans="1:15" ht="12.75" customHeight="1">
      <c r="A316" s="1"/>
      <c r="B316" s="1"/>
      <c r="C316" s="68"/>
      <c r="D316" s="68"/>
      <c r="E316" s="68"/>
      <c r="F316" s="68"/>
      <c r="G316" s="68"/>
      <c r="H316" s="68"/>
      <c r="I316" s="68"/>
      <c r="J316" s="68"/>
      <c r="K316" s="68"/>
      <c r="L316" s="69"/>
      <c r="M316" s="1"/>
      <c r="N316" s="1"/>
      <c r="O316" s="1"/>
    </row>
    <row r="317" spans="1:15" ht="12.75" customHeight="1">
      <c r="A317" s="1"/>
      <c r="B317" s="1"/>
      <c r="C317" s="68"/>
      <c r="D317" s="68"/>
      <c r="E317" s="68"/>
      <c r="F317" s="68"/>
      <c r="G317" s="68"/>
      <c r="H317" s="68"/>
      <c r="I317" s="68"/>
      <c r="J317" s="68"/>
      <c r="K317" s="68"/>
      <c r="L317" s="69"/>
      <c r="M317" s="1"/>
      <c r="N317" s="1"/>
      <c r="O317" s="1"/>
    </row>
    <row r="318" spans="1:15" ht="12.75" customHeight="1">
      <c r="A318" s="1"/>
      <c r="B318" s="1"/>
      <c r="C318" s="68"/>
      <c r="D318" s="68"/>
      <c r="E318" s="68"/>
      <c r="F318" s="68"/>
      <c r="G318" s="68"/>
      <c r="H318" s="68"/>
      <c r="I318" s="68"/>
      <c r="J318" s="68"/>
      <c r="K318" s="68"/>
      <c r="L318" s="69"/>
      <c r="M318" s="1"/>
      <c r="N318" s="1"/>
      <c r="O318" s="1"/>
    </row>
    <row r="319" spans="1:15" ht="12.75" customHeight="1">
      <c r="A319" s="1"/>
      <c r="B319" s="1"/>
      <c r="C319" s="68"/>
      <c r="D319" s="68"/>
      <c r="E319" s="68"/>
      <c r="F319" s="68"/>
      <c r="G319" s="68"/>
      <c r="H319" s="68"/>
      <c r="I319" s="68"/>
      <c r="J319" s="68"/>
      <c r="K319" s="68"/>
      <c r="L319" s="69"/>
      <c r="M319" s="1"/>
      <c r="N319" s="1"/>
      <c r="O319" s="1"/>
    </row>
    <row r="320" spans="1:15" ht="12.75" customHeight="1">
      <c r="A320" s="1"/>
      <c r="B320" s="1"/>
      <c r="C320" s="68"/>
      <c r="D320" s="68"/>
      <c r="E320" s="68"/>
      <c r="F320" s="68"/>
      <c r="G320" s="68"/>
      <c r="H320" s="68"/>
      <c r="I320" s="68"/>
      <c r="J320" s="68"/>
      <c r="K320" s="68"/>
      <c r="L320" s="69"/>
      <c r="M320" s="1"/>
      <c r="N320" s="1"/>
      <c r="O320" s="1"/>
    </row>
    <row r="321" spans="1:15" ht="12.75" customHeight="1">
      <c r="A321" s="1"/>
      <c r="B321" s="1"/>
      <c r="C321" s="68"/>
      <c r="D321" s="68"/>
      <c r="E321" s="68"/>
      <c r="F321" s="68"/>
      <c r="G321" s="68"/>
      <c r="H321" s="68"/>
      <c r="I321" s="68"/>
      <c r="J321" s="68"/>
      <c r="K321" s="68"/>
      <c r="L321" s="69"/>
      <c r="M321" s="1"/>
      <c r="N321" s="1"/>
      <c r="O321" s="1"/>
    </row>
    <row r="322" spans="1:15" ht="12.75" customHeight="1">
      <c r="A322" s="1"/>
      <c r="B322" s="1"/>
      <c r="C322" s="68"/>
      <c r="D322" s="68"/>
      <c r="E322" s="68"/>
      <c r="F322" s="68"/>
      <c r="G322" s="68"/>
      <c r="H322" s="68"/>
      <c r="I322" s="68"/>
      <c r="J322" s="68"/>
      <c r="K322" s="68"/>
      <c r="L322" s="69"/>
      <c r="M322" s="1"/>
      <c r="N322" s="1"/>
      <c r="O322" s="1"/>
    </row>
    <row r="323" spans="1:15" ht="12.75" customHeight="1">
      <c r="A323" s="1"/>
      <c r="B323" s="1"/>
      <c r="C323" s="68"/>
      <c r="D323" s="68"/>
      <c r="E323" s="68"/>
      <c r="F323" s="68"/>
      <c r="G323" s="68"/>
      <c r="H323" s="68"/>
      <c r="I323" s="68"/>
      <c r="J323" s="68"/>
      <c r="K323" s="68"/>
      <c r="L323" s="69"/>
      <c r="M323" s="1"/>
      <c r="N323" s="1"/>
      <c r="O323" s="1"/>
    </row>
    <row r="324" spans="1:15" ht="12.75" customHeight="1">
      <c r="A324" s="1"/>
      <c r="B324" s="1"/>
      <c r="C324" s="68"/>
      <c r="D324" s="68"/>
      <c r="E324" s="68"/>
      <c r="F324" s="68"/>
      <c r="G324" s="68"/>
      <c r="H324" s="68"/>
      <c r="I324" s="68"/>
      <c r="J324" s="68"/>
      <c r="K324" s="68"/>
      <c r="L324" s="69"/>
      <c r="M324" s="1"/>
      <c r="N324" s="1"/>
      <c r="O324" s="1"/>
    </row>
    <row r="325" spans="1:15" ht="12.75" customHeight="1">
      <c r="A325" s="1"/>
      <c r="B325" s="1"/>
      <c r="C325" s="68"/>
      <c r="D325" s="68"/>
      <c r="E325" s="68"/>
      <c r="F325" s="68"/>
      <c r="G325" s="68"/>
      <c r="H325" s="68"/>
      <c r="I325" s="68"/>
      <c r="J325" s="68"/>
      <c r="K325" s="68"/>
      <c r="L325" s="69"/>
      <c r="M325" s="1"/>
      <c r="N325" s="1"/>
      <c r="O325" s="1"/>
    </row>
    <row r="326" spans="1:15" ht="12.75" customHeight="1">
      <c r="A326" s="1"/>
      <c r="B326" s="1"/>
      <c r="C326" s="68"/>
      <c r="D326" s="68"/>
      <c r="E326" s="68"/>
      <c r="F326" s="68"/>
      <c r="G326" s="68"/>
      <c r="H326" s="68"/>
      <c r="I326" s="68"/>
      <c r="J326" s="68"/>
      <c r="K326" s="68"/>
      <c r="L326" s="69"/>
      <c r="M326" s="1"/>
      <c r="N326" s="1"/>
      <c r="O326" s="1"/>
    </row>
    <row r="327" spans="1:15" ht="12.75" customHeight="1">
      <c r="A327" s="1"/>
      <c r="B327" s="1"/>
      <c r="C327" s="68"/>
      <c r="D327" s="68"/>
      <c r="E327" s="68"/>
      <c r="F327" s="68"/>
      <c r="G327" s="68"/>
      <c r="H327" s="68"/>
      <c r="I327" s="68"/>
      <c r="J327" s="68"/>
      <c r="K327" s="68"/>
      <c r="L327" s="69"/>
      <c r="M327" s="1"/>
      <c r="N327" s="1"/>
      <c r="O327" s="1"/>
    </row>
    <row r="328" spans="1:15" ht="12.75" customHeight="1">
      <c r="A328" s="1"/>
      <c r="B328" s="1"/>
      <c r="C328" s="68"/>
      <c r="D328" s="68"/>
      <c r="E328" s="68"/>
      <c r="F328" s="68"/>
      <c r="G328" s="68"/>
      <c r="H328" s="68"/>
      <c r="I328" s="68"/>
      <c r="J328" s="68"/>
      <c r="K328" s="68"/>
      <c r="L328" s="69"/>
      <c r="M328" s="1"/>
      <c r="N328" s="1"/>
      <c r="O328" s="1"/>
    </row>
    <row r="329" spans="1:15" ht="12.75" customHeight="1">
      <c r="A329" s="1"/>
      <c r="B329" s="1"/>
      <c r="C329" s="68"/>
      <c r="D329" s="68"/>
      <c r="E329" s="68"/>
      <c r="F329" s="68"/>
      <c r="G329" s="68"/>
      <c r="H329" s="68"/>
      <c r="I329" s="68"/>
      <c r="J329" s="68"/>
      <c r="K329" s="68"/>
      <c r="L329" s="69"/>
      <c r="M329" s="1"/>
      <c r="N329" s="1"/>
      <c r="O329" s="1"/>
    </row>
    <row r="330" spans="1:15" ht="12.75" customHeight="1">
      <c r="A330" s="1"/>
      <c r="B330" s="1"/>
      <c r="C330" s="68"/>
      <c r="D330" s="68"/>
      <c r="E330" s="68"/>
      <c r="F330" s="68"/>
      <c r="G330" s="68"/>
      <c r="H330" s="68"/>
      <c r="I330" s="68"/>
      <c r="J330" s="68"/>
      <c r="K330" s="68"/>
      <c r="L330" s="69"/>
      <c r="M330" s="1"/>
      <c r="N330" s="1"/>
      <c r="O330" s="1"/>
    </row>
    <row r="331" spans="1:15" ht="12.75" customHeight="1">
      <c r="A331" s="1"/>
      <c r="B331" s="1"/>
      <c r="C331" s="68"/>
      <c r="D331" s="68"/>
      <c r="E331" s="68"/>
      <c r="F331" s="68"/>
      <c r="G331" s="68"/>
      <c r="H331" s="68"/>
      <c r="I331" s="68"/>
      <c r="J331" s="68"/>
      <c r="K331" s="68"/>
      <c r="L331" s="69"/>
      <c r="M331" s="1"/>
      <c r="N331" s="1"/>
      <c r="O331" s="1"/>
    </row>
    <row r="332" spans="1:15" ht="12.75" customHeight="1">
      <c r="A332" s="1"/>
      <c r="B332" s="1"/>
      <c r="C332" s="68"/>
      <c r="D332" s="68"/>
      <c r="E332" s="68"/>
      <c r="F332" s="68"/>
      <c r="G332" s="68"/>
      <c r="H332" s="68"/>
      <c r="I332" s="68"/>
      <c r="J332" s="68"/>
      <c r="K332" s="68"/>
      <c r="L332" s="69"/>
      <c r="M332" s="1"/>
      <c r="N332" s="1"/>
      <c r="O332" s="1"/>
    </row>
    <row r="333" spans="1:15" ht="12.75" customHeight="1">
      <c r="A333" s="1"/>
      <c r="B333" s="1"/>
      <c r="C333" s="68"/>
      <c r="D333" s="68"/>
      <c r="E333" s="68"/>
      <c r="F333" s="68"/>
      <c r="G333" s="68"/>
      <c r="H333" s="68"/>
      <c r="I333" s="68"/>
      <c r="J333" s="68"/>
      <c r="K333" s="68"/>
      <c r="L333" s="69"/>
      <c r="M333" s="1"/>
      <c r="N333" s="1"/>
      <c r="O333" s="1"/>
    </row>
    <row r="334" spans="1:15" ht="12.75" customHeight="1">
      <c r="A334" s="1"/>
      <c r="B334" s="1"/>
      <c r="C334" s="68"/>
      <c r="D334" s="68"/>
      <c r="E334" s="68"/>
      <c r="F334" s="68"/>
      <c r="G334" s="68"/>
      <c r="H334" s="68"/>
      <c r="I334" s="68"/>
      <c r="J334" s="68"/>
      <c r="K334" s="68"/>
      <c r="L334" s="69"/>
      <c r="M334" s="1"/>
      <c r="N334" s="1"/>
      <c r="O334" s="1"/>
    </row>
    <row r="335" spans="1:15" ht="12.75" customHeight="1">
      <c r="A335" s="1"/>
      <c r="B335" s="1"/>
      <c r="C335" s="74"/>
      <c r="D335" s="74"/>
      <c r="E335" s="68"/>
      <c r="F335" s="68"/>
      <c r="G335" s="68"/>
      <c r="H335" s="74"/>
      <c r="I335" s="74"/>
      <c r="J335" s="74"/>
      <c r="K335" s="74"/>
      <c r="L335" s="69"/>
      <c r="M335" s="1"/>
      <c r="N335" s="1"/>
      <c r="O335" s="1"/>
    </row>
    <row r="336" spans="1:15" ht="12.75" customHeight="1">
      <c r="A336" s="1"/>
      <c r="B336" s="1"/>
      <c r="C336" s="68"/>
      <c r="D336" s="68"/>
      <c r="E336" s="68"/>
      <c r="F336" s="68"/>
      <c r="G336" s="68"/>
      <c r="H336" s="68"/>
      <c r="I336" s="68"/>
      <c r="J336" s="68"/>
      <c r="K336" s="68"/>
      <c r="L336" s="69"/>
      <c r="M336" s="1"/>
      <c r="N336" s="1"/>
      <c r="O336" s="1"/>
    </row>
    <row r="337" spans="1:15" ht="12.75" customHeight="1">
      <c r="A337" s="1"/>
      <c r="B337" s="1"/>
      <c r="C337" s="68"/>
      <c r="D337" s="68"/>
      <c r="E337" s="68"/>
      <c r="F337" s="68"/>
      <c r="G337" s="68"/>
      <c r="H337" s="68"/>
      <c r="I337" s="68"/>
      <c r="J337" s="68"/>
      <c r="K337" s="68"/>
      <c r="L337" s="69"/>
      <c r="M337" s="1"/>
      <c r="N337" s="1"/>
      <c r="O337" s="1"/>
    </row>
    <row r="338" spans="1:15" ht="12.75" customHeight="1">
      <c r="A338" s="1"/>
      <c r="B338" s="1"/>
      <c r="C338" s="68"/>
      <c r="D338" s="68"/>
      <c r="E338" s="68"/>
      <c r="F338" s="68"/>
      <c r="G338" s="68"/>
      <c r="H338" s="68"/>
      <c r="I338" s="68"/>
      <c r="J338" s="68"/>
      <c r="K338" s="68"/>
      <c r="L338" s="69"/>
      <c r="M338" s="1"/>
      <c r="N338" s="1"/>
      <c r="O338" s="1"/>
    </row>
    <row r="339" spans="1:15" ht="12.75" customHeight="1">
      <c r="A339" s="1"/>
      <c r="B339" s="1"/>
      <c r="C339" s="68"/>
      <c r="D339" s="68"/>
      <c r="E339" s="68"/>
      <c r="F339" s="68"/>
      <c r="G339" s="68"/>
      <c r="H339" s="68"/>
      <c r="I339" s="68"/>
      <c r="J339" s="68"/>
      <c r="K339" s="68"/>
      <c r="L339" s="6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5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5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5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5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5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5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5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5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5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5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5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5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5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5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5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5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5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5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5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5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5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5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5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5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5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5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5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5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5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5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5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5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5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5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5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5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5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5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5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5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5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5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5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5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5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5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5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5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5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5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5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5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5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5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5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5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5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5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5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5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5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5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5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5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5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5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5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5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5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5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5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5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5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5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5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5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5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5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5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5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5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5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5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5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5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5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5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5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5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5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5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5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5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5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5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5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5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5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5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5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5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5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5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5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5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5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5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H22" sqref="H22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35"/>
      <c r="B1" s="436"/>
      <c r="C1" s="78"/>
      <c r="D1" s="7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313</v>
      </c>
      <c r="M5" s="1"/>
      <c r="N5" s="1"/>
      <c r="O5" s="1"/>
    </row>
    <row r="6" spans="1:15" ht="12.75" customHeight="1">
      <c r="A6" s="7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45105</v>
      </c>
      <c r="L6" s="1"/>
      <c r="M6" s="1"/>
      <c r="N6" s="1"/>
      <c r="O6" s="1"/>
    </row>
    <row r="7" spans="1:15" ht="12.75" customHeight="1">
      <c r="B7" s="1"/>
      <c r="C7" s="1" t="s">
        <v>314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6"/>
      <c r="B8" s="5"/>
      <c r="C8" s="5"/>
      <c r="D8" s="5"/>
      <c r="E8" s="5"/>
      <c r="F8" s="5"/>
      <c r="G8" s="8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28" t="s">
        <v>16</v>
      </c>
      <c r="B9" s="430" t="s">
        <v>18</v>
      </c>
      <c r="C9" s="434" t="s">
        <v>20</v>
      </c>
      <c r="D9" s="434" t="s">
        <v>21</v>
      </c>
      <c r="E9" s="425" t="s">
        <v>22</v>
      </c>
      <c r="F9" s="426"/>
      <c r="G9" s="427"/>
      <c r="H9" s="425" t="s">
        <v>23</v>
      </c>
      <c r="I9" s="426"/>
      <c r="J9" s="427"/>
      <c r="K9" s="26"/>
      <c r="L9" s="27"/>
      <c r="M9" s="57"/>
      <c r="N9" s="1"/>
      <c r="O9" s="1"/>
    </row>
    <row r="10" spans="1:15" ht="42.75" customHeight="1">
      <c r="A10" s="432"/>
      <c r="B10" s="433"/>
      <c r="C10" s="433"/>
      <c r="D10" s="43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9" t="s">
        <v>260</v>
      </c>
      <c r="N10" s="1"/>
      <c r="O10" s="1"/>
    </row>
    <row r="11" spans="1:15" ht="12" customHeight="1">
      <c r="A11" s="33">
        <v>1</v>
      </c>
      <c r="B11" s="62" t="s">
        <v>315</v>
      </c>
      <c r="C11" s="31">
        <v>456.7</v>
      </c>
      <c r="D11" s="40">
        <v>455.25</v>
      </c>
      <c r="E11" s="40">
        <v>451.55</v>
      </c>
      <c r="F11" s="40">
        <v>446.40000000000003</v>
      </c>
      <c r="G11" s="40">
        <v>442.70000000000005</v>
      </c>
      <c r="H11" s="40">
        <v>460.4</v>
      </c>
      <c r="I11" s="40">
        <v>464.1</v>
      </c>
      <c r="J11" s="40">
        <v>469.24999999999994</v>
      </c>
      <c r="K11" s="31">
        <v>458.95</v>
      </c>
      <c r="L11" s="31">
        <v>450.1</v>
      </c>
      <c r="M11" s="31">
        <v>3.5764300000000002</v>
      </c>
      <c r="N11" s="1"/>
      <c r="O11" s="1"/>
    </row>
    <row r="12" spans="1:15" ht="12" customHeight="1">
      <c r="A12" s="33">
        <v>2</v>
      </c>
      <c r="B12" s="62" t="s">
        <v>316</v>
      </c>
      <c r="C12" s="31">
        <v>27680.85</v>
      </c>
      <c r="D12" s="40">
        <v>27616.933333333334</v>
      </c>
      <c r="E12" s="40">
        <v>27483.916666666668</v>
      </c>
      <c r="F12" s="40">
        <v>27286.983333333334</v>
      </c>
      <c r="G12" s="40">
        <v>27153.966666666667</v>
      </c>
      <c r="H12" s="40">
        <v>27813.866666666669</v>
      </c>
      <c r="I12" s="40">
        <v>27946.883333333331</v>
      </c>
      <c r="J12" s="40">
        <v>28143.816666666669</v>
      </c>
      <c r="K12" s="31">
        <v>27749.95</v>
      </c>
      <c r="L12" s="31">
        <v>27420</v>
      </c>
      <c r="M12" s="31">
        <v>1.7610000000000001E-2</v>
      </c>
      <c r="N12" s="1"/>
      <c r="O12" s="1"/>
    </row>
    <row r="13" spans="1:15" ht="12" customHeight="1">
      <c r="A13" s="33">
        <v>3</v>
      </c>
      <c r="B13" s="62" t="s">
        <v>319</v>
      </c>
      <c r="C13" s="31">
        <v>445.6</v>
      </c>
      <c r="D13" s="40">
        <v>447.61666666666673</v>
      </c>
      <c r="E13" s="40">
        <v>441.93333333333345</v>
      </c>
      <c r="F13" s="40">
        <v>438.26666666666671</v>
      </c>
      <c r="G13" s="40">
        <v>432.58333333333343</v>
      </c>
      <c r="H13" s="40">
        <v>451.28333333333347</v>
      </c>
      <c r="I13" s="40">
        <v>456.96666666666675</v>
      </c>
      <c r="J13" s="40">
        <v>460.6333333333335</v>
      </c>
      <c r="K13" s="31">
        <v>453.3</v>
      </c>
      <c r="L13" s="31">
        <v>443.95</v>
      </c>
      <c r="M13" s="31">
        <v>1.8829499999999999</v>
      </c>
      <c r="N13" s="1"/>
      <c r="O13" s="1"/>
    </row>
    <row r="14" spans="1:15" ht="12" customHeight="1">
      <c r="A14" s="33">
        <v>4</v>
      </c>
      <c r="B14" s="62" t="s">
        <v>41</v>
      </c>
      <c r="C14" s="31">
        <v>507.45</v>
      </c>
      <c r="D14" s="40">
        <v>509.7166666666667</v>
      </c>
      <c r="E14" s="40">
        <v>503.73333333333335</v>
      </c>
      <c r="F14" s="40">
        <v>500.01666666666665</v>
      </c>
      <c r="G14" s="40">
        <v>494.0333333333333</v>
      </c>
      <c r="H14" s="40">
        <v>513.43333333333339</v>
      </c>
      <c r="I14" s="40">
        <v>519.41666666666674</v>
      </c>
      <c r="J14" s="40">
        <v>523.13333333333344</v>
      </c>
      <c r="K14" s="31">
        <v>515.70000000000005</v>
      </c>
      <c r="L14" s="31">
        <v>506</v>
      </c>
      <c r="M14" s="31">
        <v>13.07198</v>
      </c>
      <c r="N14" s="1"/>
      <c r="O14" s="1"/>
    </row>
    <row r="15" spans="1:15" ht="12" customHeight="1">
      <c r="A15" s="33">
        <v>5</v>
      </c>
      <c r="B15" s="62" t="s">
        <v>320</v>
      </c>
      <c r="C15" s="31">
        <v>1508.75</v>
      </c>
      <c r="D15" s="40">
        <v>1498.7666666666667</v>
      </c>
      <c r="E15" s="40">
        <v>1460.5333333333333</v>
      </c>
      <c r="F15" s="40">
        <v>1412.3166666666666</v>
      </c>
      <c r="G15" s="40">
        <v>1374.0833333333333</v>
      </c>
      <c r="H15" s="40">
        <v>1546.9833333333333</v>
      </c>
      <c r="I15" s="40">
        <v>1585.2166666666665</v>
      </c>
      <c r="J15" s="40">
        <v>1633.4333333333334</v>
      </c>
      <c r="K15" s="31">
        <v>1537</v>
      </c>
      <c r="L15" s="31">
        <v>1450.55</v>
      </c>
      <c r="M15" s="31">
        <v>11.23978</v>
      </c>
      <c r="N15" s="1"/>
      <c r="O15" s="1"/>
    </row>
    <row r="16" spans="1:15" ht="12" customHeight="1">
      <c r="A16" s="33">
        <v>6</v>
      </c>
      <c r="B16" s="62" t="s">
        <v>43</v>
      </c>
      <c r="C16" s="31">
        <v>4294.5</v>
      </c>
      <c r="D16" s="40">
        <v>4303.833333333333</v>
      </c>
      <c r="E16" s="40">
        <v>4260.6666666666661</v>
      </c>
      <c r="F16" s="40">
        <v>4226.833333333333</v>
      </c>
      <c r="G16" s="40">
        <v>4183.6666666666661</v>
      </c>
      <c r="H16" s="40">
        <v>4337.6666666666661</v>
      </c>
      <c r="I16" s="40">
        <v>4380.8333333333321</v>
      </c>
      <c r="J16" s="40">
        <v>4414.6666666666661</v>
      </c>
      <c r="K16" s="31">
        <v>4347</v>
      </c>
      <c r="L16" s="31">
        <v>4270</v>
      </c>
      <c r="M16" s="31">
        <v>2.17841</v>
      </c>
      <c r="N16" s="1"/>
      <c r="O16" s="1"/>
    </row>
    <row r="17" spans="1:15" ht="12" customHeight="1">
      <c r="A17" s="33">
        <v>7</v>
      </c>
      <c r="B17" s="62" t="s">
        <v>45</v>
      </c>
      <c r="C17" s="31">
        <v>22707.8</v>
      </c>
      <c r="D17" s="40">
        <v>22785.683333333334</v>
      </c>
      <c r="E17" s="40">
        <v>22554.166666666668</v>
      </c>
      <c r="F17" s="40">
        <v>22400.533333333333</v>
      </c>
      <c r="G17" s="40">
        <v>22169.016666666666</v>
      </c>
      <c r="H17" s="40">
        <v>22939.316666666669</v>
      </c>
      <c r="I17" s="40">
        <v>23170.833333333332</v>
      </c>
      <c r="J17" s="40">
        <v>23324.466666666671</v>
      </c>
      <c r="K17" s="31">
        <v>23017.200000000001</v>
      </c>
      <c r="L17" s="31">
        <v>22632.05</v>
      </c>
      <c r="M17" s="31">
        <v>0.18854000000000001</v>
      </c>
      <c r="N17" s="1"/>
      <c r="O17" s="1"/>
    </row>
    <row r="18" spans="1:15" ht="12" customHeight="1">
      <c r="A18" s="33">
        <v>8</v>
      </c>
      <c r="B18" s="62" t="s">
        <v>47</v>
      </c>
      <c r="C18" s="31">
        <v>192.3</v>
      </c>
      <c r="D18" s="40">
        <v>188.4666666666667</v>
      </c>
      <c r="E18" s="40">
        <v>183.63333333333338</v>
      </c>
      <c r="F18" s="40">
        <v>174.9666666666667</v>
      </c>
      <c r="G18" s="40">
        <v>170.13333333333338</v>
      </c>
      <c r="H18" s="40">
        <v>197.13333333333338</v>
      </c>
      <c r="I18" s="40">
        <v>201.9666666666667</v>
      </c>
      <c r="J18" s="40">
        <v>210.63333333333338</v>
      </c>
      <c r="K18" s="31">
        <v>193.3</v>
      </c>
      <c r="L18" s="31">
        <v>179.8</v>
      </c>
      <c r="M18" s="31">
        <v>290.42894000000001</v>
      </c>
      <c r="N18" s="1"/>
      <c r="O18" s="1"/>
    </row>
    <row r="19" spans="1:15" ht="12" customHeight="1">
      <c r="A19" s="33">
        <v>9</v>
      </c>
      <c r="B19" s="62" t="s">
        <v>49</v>
      </c>
      <c r="C19" s="31">
        <v>210.9</v>
      </c>
      <c r="D19" s="40">
        <v>210.56666666666669</v>
      </c>
      <c r="E19" s="40">
        <v>207.83333333333337</v>
      </c>
      <c r="F19" s="40">
        <v>204.76666666666668</v>
      </c>
      <c r="G19" s="40">
        <v>202.03333333333336</v>
      </c>
      <c r="H19" s="40">
        <v>213.63333333333338</v>
      </c>
      <c r="I19" s="40">
        <v>216.36666666666667</v>
      </c>
      <c r="J19" s="40">
        <v>219.43333333333339</v>
      </c>
      <c r="K19" s="31">
        <v>213.3</v>
      </c>
      <c r="L19" s="31">
        <v>207.5</v>
      </c>
      <c r="M19" s="31">
        <v>40.628700000000002</v>
      </c>
      <c r="N19" s="1"/>
      <c r="O19" s="1"/>
    </row>
    <row r="20" spans="1:15" ht="12" customHeight="1">
      <c r="A20" s="33">
        <v>10</v>
      </c>
      <c r="B20" s="62" t="s">
        <v>51</v>
      </c>
      <c r="C20" s="31">
        <v>1788.6</v>
      </c>
      <c r="D20" s="40">
        <v>1788.7</v>
      </c>
      <c r="E20" s="40">
        <v>1775.4</v>
      </c>
      <c r="F20" s="40">
        <v>1762.2</v>
      </c>
      <c r="G20" s="40">
        <v>1748.9</v>
      </c>
      <c r="H20" s="40">
        <v>1801.9</v>
      </c>
      <c r="I20" s="40">
        <v>1815.1999999999998</v>
      </c>
      <c r="J20" s="40">
        <v>1828.4</v>
      </c>
      <c r="K20" s="31">
        <v>1802</v>
      </c>
      <c r="L20" s="31">
        <v>1775.5</v>
      </c>
      <c r="M20" s="31">
        <v>6.98909</v>
      </c>
      <c r="N20" s="1"/>
      <c r="O20" s="1"/>
    </row>
    <row r="21" spans="1:15" ht="12" customHeight="1">
      <c r="A21" s="33">
        <v>11</v>
      </c>
      <c r="B21" s="62" t="s">
        <v>1141</v>
      </c>
      <c r="C21" s="31">
        <v>540.1</v>
      </c>
      <c r="D21" s="40">
        <v>537.03333333333342</v>
      </c>
      <c r="E21" s="40">
        <v>532.11666666666679</v>
      </c>
      <c r="F21" s="40">
        <v>524.13333333333333</v>
      </c>
      <c r="G21" s="40">
        <v>519.2166666666667</v>
      </c>
      <c r="H21" s="40">
        <v>545.01666666666688</v>
      </c>
      <c r="I21" s="40">
        <v>549.93333333333362</v>
      </c>
      <c r="J21" s="40">
        <v>557.91666666666697</v>
      </c>
      <c r="K21" s="31">
        <v>541.95000000000005</v>
      </c>
      <c r="L21" s="31">
        <v>529.04999999999995</v>
      </c>
      <c r="M21" s="31">
        <v>2.49526</v>
      </c>
      <c r="N21" s="1"/>
      <c r="O21" s="1"/>
    </row>
    <row r="22" spans="1:15" ht="12" customHeight="1">
      <c r="A22" s="33">
        <v>12</v>
      </c>
      <c r="B22" s="62" t="s">
        <v>52</v>
      </c>
      <c r="C22" s="31">
        <v>2284.4499999999998</v>
      </c>
      <c r="D22" s="40">
        <v>2299.7666666666664</v>
      </c>
      <c r="E22" s="40">
        <v>2255.6833333333329</v>
      </c>
      <c r="F22" s="40">
        <v>2226.9166666666665</v>
      </c>
      <c r="G22" s="40">
        <v>2182.833333333333</v>
      </c>
      <c r="H22" s="40">
        <v>2328.5333333333328</v>
      </c>
      <c r="I22" s="40">
        <v>2372.6166666666668</v>
      </c>
      <c r="J22" s="40">
        <v>2401.3833333333328</v>
      </c>
      <c r="K22" s="31">
        <v>2343.85</v>
      </c>
      <c r="L22" s="31">
        <v>2271</v>
      </c>
      <c r="M22" s="31">
        <v>33.610529999999997</v>
      </c>
      <c r="N22" s="1"/>
      <c r="O22" s="1"/>
    </row>
    <row r="23" spans="1:15" ht="12.75" customHeight="1">
      <c r="A23" s="33">
        <v>13</v>
      </c>
      <c r="B23" s="62" t="s">
        <v>268</v>
      </c>
      <c r="C23" s="31">
        <v>959.55</v>
      </c>
      <c r="D23" s="40">
        <v>964.5</v>
      </c>
      <c r="E23" s="40">
        <v>951.15</v>
      </c>
      <c r="F23" s="40">
        <v>942.75</v>
      </c>
      <c r="G23" s="40">
        <v>929.4</v>
      </c>
      <c r="H23" s="40">
        <v>972.9</v>
      </c>
      <c r="I23" s="40">
        <v>986.24999999999989</v>
      </c>
      <c r="J23" s="40">
        <v>994.65</v>
      </c>
      <c r="K23" s="31">
        <v>977.85</v>
      </c>
      <c r="L23" s="31">
        <v>956.1</v>
      </c>
      <c r="M23" s="31">
        <v>4.1593999999999998</v>
      </c>
      <c r="N23" s="1"/>
      <c r="O23" s="1"/>
    </row>
    <row r="24" spans="1:15" ht="12.75" customHeight="1">
      <c r="A24" s="33">
        <v>14</v>
      </c>
      <c r="B24" s="62" t="s">
        <v>53</v>
      </c>
      <c r="C24" s="31">
        <v>720.25</v>
      </c>
      <c r="D24" s="40">
        <v>722.23333333333323</v>
      </c>
      <c r="E24" s="40">
        <v>714.01666666666642</v>
      </c>
      <c r="F24" s="40">
        <v>707.78333333333319</v>
      </c>
      <c r="G24" s="40">
        <v>699.56666666666638</v>
      </c>
      <c r="H24" s="40">
        <v>728.46666666666647</v>
      </c>
      <c r="I24" s="40">
        <v>736.68333333333339</v>
      </c>
      <c r="J24" s="40">
        <v>742.91666666666652</v>
      </c>
      <c r="K24" s="31">
        <v>730.45</v>
      </c>
      <c r="L24" s="31">
        <v>716</v>
      </c>
      <c r="M24" s="31">
        <v>69.350890000000007</v>
      </c>
      <c r="N24" s="1"/>
      <c r="O24" s="1"/>
    </row>
    <row r="25" spans="1:15" ht="12.75" customHeight="1">
      <c r="A25" s="33">
        <v>15</v>
      </c>
      <c r="B25" s="62" t="s">
        <v>1140</v>
      </c>
      <c r="C25" s="31">
        <v>253.1</v>
      </c>
      <c r="D25" s="40">
        <v>254.36666666666665</v>
      </c>
      <c r="E25" s="40">
        <v>250.7833333333333</v>
      </c>
      <c r="F25" s="40">
        <v>248.46666666666667</v>
      </c>
      <c r="G25" s="40">
        <v>244.88333333333333</v>
      </c>
      <c r="H25" s="40">
        <v>256.68333333333328</v>
      </c>
      <c r="I25" s="40">
        <v>260.26666666666659</v>
      </c>
      <c r="J25" s="40">
        <v>262.58333333333326</v>
      </c>
      <c r="K25" s="31">
        <v>257.95</v>
      </c>
      <c r="L25" s="31">
        <v>252.05</v>
      </c>
      <c r="M25" s="31">
        <v>27.74315</v>
      </c>
      <c r="N25" s="1"/>
      <c r="O25" s="1"/>
    </row>
    <row r="26" spans="1:15" ht="12.75" customHeight="1">
      <c r="A26" s="33">
        <v>16</v>
      </c>
      <c r="B26" s="62" t="s">
        <v>270</v>
      </c>
      <c r="C26" s="31">
        <v>773.2</v>
      </c>
      <c r="D26" s="40">
        <v>776.36666666666667</v>
      </c>
      <c r="E26" s="40">
        <v>767.83333333333337</v>
      </c>
      <c r="F26" s="40">
        <v>762.4666666666667</v>
      </c>
      <c r="G26" s="40">
        <v>753.93333333333339</v>
      </c>
      <c r="H26" s="40">
        <v>781.73333333333335</v>
      </c>
      <c r="I26" s="40">
        <v>790.26666666666665</v>
      </c>
      <c r="J26" s="40">
        <v>795.63333333333333</v>
      </c>
      <c r="K26" s="31">
        <v>784.9</v>
      </c>
      <c r="L26" s="31">
        <v>771</v>
      </c>
      <c r="M26" s="31">
        <v>5.1488899999999997</v>
      </c>
      <c r="N26" s="1"/>
      <c r="O26" s="1"/>
    </row>
    <row r="27" spans="1:15" ht="12.75" customHeight="1">
      <c r="A27" s="33">
        <v>17</v>
      </c>
      <c r="B27" s="62" t="s">
        <v>321</v>
      </c>
      <c r="C27" s="31">
        <v>323.7</v>
      </c>
      <c r="D27" s="40">
        <v>325.06666666666666</v>
      </c>
      <c r="E27" s="40">
        <v>320.63333333333333</v>
      </c>
      <c r="F27" s="40">
        <v>317.56666666666666</v>
      </c>
      <c r="G27" s="40">
        <v>313.13333333333333</v>
      </c>
      <c r="H27" s="40">
        <v>328.13333333333333</v>
      </c>
      <c r="I27" s="40">
        <v>332.56666666666661</v>
      </c>
      <c r="J27" s="40">
        <v>335.63333333333333</v>
      </c>
      <c r="K27" s="31">
        <v>329.5</v>
      </c>
      <c r="L27" s="31">
        <v>322</v>
      </c>
      <c r="M27" s="31">
        <v>3.9525899999999998</v>
      </c>
      <c r="N27" s="1"/>
      <c r="O27" s="1"/>
    </row>
    <row r="28" spans="1:15" ht="12.75" customHeight="1">
      <c r="A28" s="33">
        <v>18</v>
      </c>
      <c r="B28" s="62" t="s">
        <v>322</v>
      </c>
      <c r="C28" s="31">
        <v>1072.95</v>
      </c>
      <c r="D28" s="40">
        <v>1084.8166666666666</v>
      </c>
      <c r="E28" s="40">
        <v>1058.6833333333332</v>
      </c>
      <c r="F28" s="40">
        <v>1044.4166666666665</v>
      </c>
      <c r="G28" s="40">
        <v>1018.2833333333331</v>
      </c>
      <c r="H28" s="40">
        <v>1099.0833333333333</v>
      </c>
      <c r="I28" s="40">
        <v>1125.2166666666665</v>
      </c>
      <c r="J28" s="40">
        <v>1139.4833333333333</v>
      </c>
      <c r="K28" s="31">
        <v>1110.95</v>
      </c>
      <c r="L28" s="31">
        <v>1070.55</v>
      </c>
      <c r="M28" s="31">
        <v>1.3447</v>
      </c>
      <c r="N28" s="1"/>
      <c r="O28" s="1"/>
    </row>
    <row r="29" spans="1:15" ht="12.75" customHeight="1">
      <c r="A29" s="33">
        <v>19</v>
      </c>
      <c r="B29" s="62" t="s">
        <v>323</v>
      </c>
      <c r="C29" s="31">
        <v>1105.9000000000001</v>
      </c>
      <c r="D29" s="40">
        <v>1101.2666666666667</v>
      </c>
      <c r="E29" s="40">
        <v>1092.1333333333332</v>
      </c>
      <c r="F29" s="40">
        <v>1078.3666666666666</v>
      </c>
      <c r="G29" s="40">
        <v>1069.2333333333331</v>
      </c>
      <c r="H29" s="40">
        <v>1115.0333333333333</v>
      </c>
      <c r="I29" s="40">
        <v>1124.166666666667</v>
      </c>
      <c r="J29" s="40">
        <v>1137.9333333333334</v>
      </c>
      <c r="K29" s="31">
        <v>1110.4000000000001</v>
      </c>
      <c r="L29" s="31">
        <v>1087.5</v>
      </c>
      <c r="M29" s="31">
        <v>1.8444199999999999</v>
      </c>
      <c r="N29" s="1"/>
      <c r="O29" s="1"/>
    </row>
    <row r="30" spans="1:15" ht="12.75" customHeight="1">
      <c r="A30" s="33">
        <v>20</v>
      </c>
      <c r="B30" s="62" t="s">
        <v>317</v>
      </c>
      <c r="C30" s="31">
        <v>3299.15</v>
      </c>
      <c r="D30" s="40">
        <v>3287.85</v>
      </c>
      <c r="E30" s="40">
        <v>3248.2999999999997</v>
      </c>
      <c r="F30" s="40">
        <v>3197.45</v>
      </c>
      <c r="G30" s="40">
        <v>3157.8999999999996</v>
      </c>
      <c r="H30" s="40">
        <v>3338.7</v>
      </c>
      <c r="I30" s="40">
        <v>3378.25</v>
      </c>
      <c r="J30" s="40">
        <v>3429.1</v>
      </c>
      <c r="K30" s="31">
        <v>3327.4</v>
      </c>
      <c r="L30" s="31">
        <v>3237</v>
      </c>
      <c r="M30" s="31">
        <v>0.47073999999999999</v>
      </c>
      <c r="N30" s="1"/>
      <c r="O30" s="1"/>
    </row>
    <row r="31" spans="1:15" ht="12.75" customHeight="1">
      <c r="A31" s="33">
        <v>21</v>
      </c>
      <c r="B31" s="62" t="s">
        <v>324</v>
      </c>
      <c r="C31" s="31">
        <v>1501.15</v>
      </c>
      <c r="D31" s="40">
        <v>1494.3666666666668</v>
      </c>
      <c r="E31" s="40">
        <v>1478.7833333333335</v>
      </c>
      <c r="F31" s="40">
        <v>1456.4166666666667</v>
      </c>
      <c r="G31" s="40">
        <v>1440.8333333333335</v>
      </c>
      <c r="H31" s="40">
        <v>1516.7333333333336</v>
      </c>
      <c r="I31" s="40">
        <v>1532.3166666666666</v>
      </c>
      <c r="J31" s="40">
        <v>1554.6833333333336</v>
      </c>
      <c r="K31" s="31">
        <v>1509.95</v>
      </c>
      <c r="L31" s="31">
        <v>1472</v>
      </c>
      <c r="M31" s="31">
        <v>0.62294000000000005</v>
      </c>
      <c r="N31" s="1"/>
      <c r="O31" s="1"/>
    </row>
    <row r="32" spans="1:15" ht="12.75" customHeight="1">
      <c r="A32" s="33">
        <v>22</v>
      </c>
      <c r="B32" s="62" t="s">
        <v>54</v>
      </c>
      <c r="C32" s="31">
        <v>3395.45</v>
      </c>
      <c r="D32" s="40">
        <v>3403.4666666666667</v>
      </c>
      <c r="E32" s="40">
        <v>3378.9833333333336</v>
      </c>
      <c r="F32" s="40">
        <v>3362.5166666666669</v>
      </c>
      <c r="G32" s="40">
        <v>3338.0333333333338</v>
      </c>
      <c r="H32" s="40">
        <v>3419.9333333333334</v>
      </c>
      <c r="I32" s="40">
        <v>3444.4166666666661</v>
      </c>
      <c r="J32" s="40">
        <v>3460.8833333333332</v>
      </c>
      <c r="K32" s="31">
        <v>3427.95</v>
      </c>
      <c r="L32" s="31">
        <v>3387</v>
      </c>
      <c r="M32" s="31">
        <v>1.4970600000000001</v>
      </c>
      <c r="N32" s="1"/>
      <c r="O32" s="1"/>
    </row>
    <row r="33" spans="1:15" ht="12.75" customHeight="1">
      <c r="A33" s="33">
        <v>23</v>
      </c>
      <c r="B33" s="62" t="s">
        <v>326</v>
      </c>
      <c r="C33" s="31">
        <v>2636.15</v>
      </c>
      <c r="D33" s="40">
        <v>2641.7833333333333</v>
      </c>
      <c r="E33" s="40">
        <v>2604.5666666666666</v>
      </c>
      <c r="F33" s="40">
        <v>2572.9833333333331</v>
      </c>
      <c r="G33" s="40">
        <v>2535.7666666666664</v>
      </c>
      <c r="H33" s="40">
        <v>2673.3666666666668</v>
      </c>
      <c r="I33" s="40">
        <v>2710.583333333333</v>
      </c>
      <c r="J33" s="40">
        <v>2742.166666666667</v>
      </c>
      <c r="K33" s="31">
        <v>2679</v>
      </c>
      <c r="L33" s="31">
        <v>2610.1999999999998</v>
      </c>
      <c r="M33" s="31">
        <v>0.17832999999999999</v>
      </c>
      <c r="N33" s="1"/>
      <c r="O33" s="1"/>
    </row>
    <row r="34" spans="1:15" ht="12.75" customHeight="1">
      <c r="A34" s="33">
        <v>24</v>
      </c>
      <c r="B34" s="62" t="s">
        <v>327</v>
      </c>
      <c r="C34" s="31">
        <v>652.6</v>
      </c>
      <c r="D34" s="40">
        <v>650.75</v>
      </c>
      <c r="E34" s="40">
        <v>637.65</v>
      </c>
      <c r="F34" s="40">
        <v>622.69999999999993</v>
      </c>
      <c r="G34" s="40">
        <v>609.59999999999991</v>
      </c>
      <c r="H34" s="40">
        <v>665.7</v>
      </c>
      <c r="I34" s="40">
        <v>678.8</v>
      </c>
      <c r="J34" s="40">
        <v>693.75000000000011</v>
      </c>
      <c r="K34" s="31">
        <v>663.85</v>
      </c>
      <c r="L34" s="31">
        <v>635.79999999999995</v>
      </c>
      <c r="M34" s="31">
        <v>11.281409999999999</v>
      </c>
      <c r="N34" s="1"/>
      <c r="O34" s="1"/>
    </row>
    <row r="35" spans="1:15" ht="12.75" customHeight="1">
      <c r="A35" s="33">
        <v>25</v>
      </c>
      <c r="B35" s="62" t="s">
        <v>328</v>
      </c>
      <c r="C35" s="31">
        <v>2257.8000000000002</v>
      </c>
      <c r="D35" s="40">
        <v>2282.9833333333331</v>
      </c>
      <c r="E35" s="40">
        <v>2181.0166666666664</v>
      </c>
      <c r="F35" s="40">
        <v>2104.2333333333331</v>
      </c>
      <c r="G35" s="40">
        <v>2002.2666666666664</v>
      </c>
      <c r="H35" s="40">
        <v>2359.7666666666664</v>
      </c>
      <c r="I35" s="40">
        <v>2461.7333333333327</v>
      </c>
      <c r="J35" s="40">
        <v>2538.5166666666664</v>
      </c>
      <c r="K35" s="31">
        <v>2384.9499999999998</v>
      </c>
      <c r="L35" s="31">
        <v>2206.1999999999998</v>
      </c>
      <c r="M35" s="31">
        <v>11.4674</v>
      </c>
      <c r="N35" s="1"/>
      <c r="O35" s="1"/>
    </row>
    <row r="36" spans="1:15" ht="12.75" customHeight="1">
      <c r="A36" s="33">
        <v>26</v>
      </c>
      <c r="B36" s="62" t="s">
        <v>55</v>
      </c>
      <c r="C36" s="31">
        <v>433.85</v>
      </c>
      <c r="D36" s="40">
        <v>435.88333333333338</v>
      </c>
      <c r="E36" s="40">
        <v>431.11666666666679</v>
      </c>
      <c r="F36" s="40">
        <v>428.38333333333338</v>
      </c>
      <c r="G36" s="40">
        <v>423.61666666666679</v>
      </c>
      <c r="H36" s="40">
        <v>438.61666666666679</v>
      </c>
      <c r="I36" s="40">
        <v>443.38333333333333</v>
      </c>
      <c r="J36" s="40">
        <v>446.11666666666679</v>
      </c>
      <c r="K36" s="31">
        <v>440.65</v>
      </c>
      <c r="L36" s="31">
        <v>433.15</v>
      </c>
      <c r="M36" s="31">
        <v>30.222729999999999</v>
      </c>
      <c r="N36" s="1"/>
      <c r="O36" s="1"/>
    </row>
    <row r="37" spans="1:15" ht="12.75" customHeight="1">
      <c r="A37" s="33">
        <v>27</v>
      </c>
      <c r="B37" s="62" t="s">
        <v>329</v>
      </c>
      <c r="C37" s="31">
        <v>1722.95</v>
      </c>
      <c r="D37" s="40">
        <v>1712.3666666666668</v>
      </c>
      <c r="E37" s="40">
        <v>1697.7333333333336</v>
      </c>
      <c r="F37" s="40">
        <v>1672.5166666666669</v>
      </c>
      <c r="G37" s="40">
        <v>1657.8833333333337</v>
      </c>
      <c r="H37" s="40">
        <v>1737.5833333333335</v>
      </c>
      <c r="I37" s="40">
        <v>1752.2166666666667</v>
      </c>
      <c r="J37" s="40">
        <v>1777.4333333333334</v>
      </c>
      <c r="K37" s="31">
        <v>1727</v>
      </c>
      <c r="L37" s="31">
        <v>1687.15</v>
      </c>
      <c r="M37" s="31">
        <v>8.5171100000000006</v>
      </c>
      <c r="N37" s="1"/>
      <c r="O37" s="1"/>
    </row>
    <row r="38" spans="1:15" ht="12.75" customHeight="1">
      <c r="A38" s="33">
        <v>28</v>
      </c>
      <c r="B38" s="62" t="s">
        <v>330</v>
      </c>
      <c r="C38" s="31">
        <v>1039.2</v>
      </c>
      <c r="D38" s="40">
        <v>1041.2833333333335</v>
      </c>
      <c r="E38" s="40">
        <v>1030.416666666667</v>
      </c>
      <c r="F38" s="40">
        <v>1021.6333333333334</v>
      </c>
      <c r="G38" s="40">
        <v>1010.7666666666669</v>
      </c>
      <c r="H38" s="40">
        <v>1050.0666666666671</v>
      </c>
      <c r="I38" s="40">
        <v>1060.9333333333334</v>
      </c>
      <c r="J38" s="40">
        <v>1069.7166666666672</v>
      </c>
      <c r="K38" s="31">
        <v>1052.1500000000001</v>
      </c>
      <c r="L38" s="31">
        <v>1032.5</v>
      </c>
      <c r="M38" s="31">
        <v>0.30620000000000003</v>
      </c>
      <c r="N38" s="1"/>
      <c r="O38" s="1"/>
    </row>
    <row r="39" spans="1:15" ht="12.75" customHeight="1">
      <c r="A39" s="33">
        <v>29</v>
      </c>
      <c r="B39" s="62" t="s">
        <v>1142</v>
      </c>
      <c r="C39" s="31">
        <v>3398.1</v>
      </c>
      <c r="D39" s="40">
        <v>3389.6666666666665</v>
      </c>
      <c r="E39" s="40">
        <v>3359.333333333333</v>
      </c>
      <c r="F39" s="40">
        <v>3320.5666666666666</v>
      </c>
      <c r="G39" s="40">
        <v>3290.2333333333331</v>
      </c>
      <c r="H39" s="40">
        <v>3428.4333333333329</v>
      </c>
      <c r="I39" s="40">
        <v>3458.766666666666</v>
      </c>
      <c r="J39" s="40">
        <v>3497.5333333333328</v>
      </c>
      <c r="K39" s="31">
        <v>3420</v>
      </c>
      <c r="L39" s="31">
        <v>3350.9</v>
      </c>
      <c r="M39" s="31">
        <v>0.72438000000000002</v>
      </c>
      <c r="N39" s="1"/>
      <c r="O39" s="1"/>
    </row>
    <row r="40" spans="1:15" ht="12.75" customHeight="1">
      <c r="A40" s="33">
        <v>30</v>
      </c>
      <c r="B40" s="62" t="s">
        <v>318</v>
      </c>
      <c r="C40" s="31">
        <v>1337.8</v>
      </c>
      <c r="D40" s="40">
        <v>1335.6000000000001</v>
      </c>
      <c r="E40" s="40">
        <v>1317.2000000000003</v>
      </c>
      <c r="F40" s="40">
        <v>1296.6000000000001</v>
      </c>
      <c r="G40" s="40">
        <v>1278.2000000000003</v>
      </c>
      <c r="H40" s="40">
        <v>1356.2000000000003</v>
      </c>
      <c r="I40" s="40">
        <v>1374.6000000000004</v>
      </c>
      <c r="J40" s="40">
        <v>1395.2000000000003</v>
      </c>
      <c r="K40" s="31">
        <v>1354</v>
      </c>
      <c r="L40" s="31">
        <v>1315</v>
      </c>
      <c r="M40" s="31">
        <v>3.3073600000000001</v>
      </c>
      <c r="N40" s="1"/>
      <c r="O40" s="1"/>
    </row>
    <row r="41" spans="1:15" ht="12.75" customHeight="1">
      <c r="A41" s="33">
        <v>31</v>
      </c>
      <c r="B41" s="62" t="s">
        <v>325</v>
      </c>
      <c r="C41" s="31">
        <v>656.9</v>
      </c>
      <c r="D41" s="40">
        <v>650.26666666666665</v>
      </c>
      <c r="E41" s="40">
        <v>636.68333333333328</v>
      </c>
      <c r="F41" s="40">
        <v>616.46666666666658</v>
      </c>
      <c r="G41" s="40">
        <v>602.88333333333321</v>
      </c>
      <c r="H41" s="40">
        <v>670.48333333333335</v>
      </c>
      <c r="I41" s="40">
        <v>684.06666666666683</v>
      </c>
      <c r="J41" s="40">
        <v>704.28333333333342</v>
      </c>
      <c r="K41" s="31">
        <v>663.85</v>
      </c>
      <c r="L41" s="31">
        <v>630.04999999999995</v>
      </c>
      <c r="M41" s="31">
        <v>7.93079</v>
      </c>
      <c r="N41" s="1"/>
      <c r="O41" s="1"/>
    </row>
    <row r="42" spans="1:15" ht="12.75" customHeight="1">
      <c r="A42" s="33">
        <v>32</v>
      </c>
      <c r="B42" s="62" t="s">
        <v>56</v>
      </c>
      <c r="C42" s="31">
        <v>5142.8</v>
      </c>
      <c r="D42" s="40">
        <v>5109.916666666667</v>
      </c>
      <c r="E42" s="40">
        <v>5069.8333333333339</v>
      </c>
      <c r="F42" s="40">
        <v>4996.8666666666668</v>
      </c>
      <c r="G42" s="40">
        <v>4956.7833333333338</v>
      </c>
      <c r="H42" s="40">
        <v>5182.8833333333341</v>
      </c>
      <c r="I42" s="40">
        <v>5222.9666666666681</v>
      </c>
      <c r="J42" s="40">
        <v>5295.9333333333343</v>
      </c>
      <c r="K42" s="31">
        <v>5150</v>
      </c>
      <c r="L42" s="31">
        <v>5036.95</v>
      </c>
      <c r="M42" s="31">
        <v>5.5645600000000002</v>
      </c>
      <c r="N42" s="1"/>
      <c r="O42" s="1"/>
    </row>
    <row r="43" spans="1:15" ht="12.75" customHeight="1">
      <c r="A43" s="33">
        <v>33</v>
      </c>
      <c r="B43" s="62" t="s">
        <v>58</v>
      </c>
      <c r="C43" s="31">
        <v>399.15</v>
      </c>
      <c r="D43" s="40">
        <v>402.29999999999995</v>
      </c>
      <c r="E43" s="40">
        <v>394.64999999999992</v>
      </c>
      <c r="F43" s="40">
        <v>390.15</v>
      </c>
      <c r="G43" s="40">
        <v>382.49999999999994</v>
      </c>
      <c r="H43" s="40">
        <v>406.7999999999999</v>
      </c>
      <c r="I43" s="40">
        <v>414.45</v>
      </c>
      <c r="J43" s="40">
        <v>418.94999999999987</v>
      </c>
      <c r="K43" s="31">
        <v>409.95</v>
      </c>
      <c r="L43" s="31">
        <v>397.8</v>
      </c>
      <c r="M43" s="31">
        <v>32.273130000000002</v>
      </c>
      <c r="N43" s="1"/>
      <c r="O43" s="1"/>
    </row>
    <row r="44" spans="1:15" ht="12.75" customHeight="1">
      <c r="A44" s="33">
        <v>34</v>
      </c>
      <c r="B44" s="62" t="s">
        <v>331</v>
      </c>
      <c r="C44" s="31">
        <v>248.15</v>
      </c>
      <c r="D44" s="40">
        <v>248.30000000000004</v>
      </c>
      <c r="E44" s="40">
        <v>245.15000000000009</v>
      </c>
      <c r="F44" s="40">
        <v>242.15000000000006</v>
      </c>
      <c r="G44" s="40">
        <v>239.00000000000011</v>
      </c>
      <c r="H44" s="40">
        <v>251.30000000000007</v>
      </c>
      <c r="I44" s="40">
        <v>254.45</v>
      </c>
      <c r="J44" s="40">
        <v>257.45000000000005</v>
      </c>
      <c r="K44" s="31">
        <v>251.45</v>
      </c>
      <c r="L44" s="31">
        <v>245.3</v>
      </c>
      <c r="M44" s="31">
        <v>13.056150000000001</v>
      </c>
      <c r="N44" s="1"/>
      <c r="O44" s="1"/>
    </row>
    <row r="45" spans="1:15" ht="12.75" customHeight="1">
      <c r="A45" s="33">
        <v>35</v>
      </c>
      <c r="B45" s="62" t="s">
        <v>332</v>
      </c>
      <c r="C45" s="31">
        <v>482.4</v>
      </c>
      <c r="D45" s="40">
        <v>483.61666666666662</v>
      </c>
      <c r="E45" s="40">
        <v>477.73333333333323</v>
      </c>
      <c r="F45" s="40">
        <v>473.06666666666661</v>
      </c>
      <c r="G45" s="40">
        <v>467.18333333333322</v>
      </c>
      <c r="H45" s="40">
        <v>488.28333333333325</v>
      </c>
      <c r="I45" s="40">
        <v>494.16666666666657</v>
      </c>
      <c r="J45" s="40">
        <v>498.83333333333326</v>
      </c>
      <c r="K45" s="31">
        <v>489.5</v>
      </c>
      <c r="L45" s="31">
        <v>478.95</v>
      </c>
      <c r="M45" s="31">
        <v>1.09392</v>
      </c>
      <c r="N45" s="1"/>
      <c r="O45" s="1"/>
    </row>
    <row r="46" spans="1:15" ht="12.75" customHeight="1">
      <c r="A46" s="33">
        <v>36</v>
      </c>
      <c r="B46" s="62" t="s">
        <v>59</v>
      </c>
      <c r="C46" s="31">
        <v>163.6</v>
      </c>
      <c r="D46" s="40">
        <v>164.11666666666665</v>
      </c>
      <c r="E46" s="40">
        <v>162.43333333333328</v>
      </c>
      <c r="F46" s="40">
        <v>161.26666666666662</v>
      </c>
      <c r="G46" s="40">
        <v>159.58333333333326</v>
      </c>
      <c r="H46" s="40">
        <v>165.2833333333333</v>
      </c>
      <c r="I46" s="40">
        <v>166.96666666666664</v>
      </c>
      <c r="J46" s="40">
        <v>168.13333333333333</v>
      </c>
      <c r="K46" s="31">
        <v>165.8</v>
      </c>
      <c r="L46" s="31">
        <v>162.94999999999999</v>
      </c>
      <c r="M46" s="31">
        <v>71.15446</v>
      </c>
      <c r="N46" s="1"/>
      <c r="O46" s="1"/>
    </row>
    <row r="47" spans="1:15" ht="12.75" customHeight="1">
      <c r="A47" s="33">
        <v>37</v>
      </c>
      <c r="B47" s="62" t="s">
        <v>61</v>
      </c>
      <c r="C47" s="31">
        <v>3326</v>
      </c>
      <c r="D47" s="40">
        <v>3314.6166666666668</v>
      </c>
      <c r="E47" s="40">
        <v>3284.7333333333336</v>
      </c>
      <c r="F47" s="40">
        <v>3243.4666666666667</v>
      </c>
      <c r="G47" s="40">
        <v>3213.5833333333335</v>
      </c>
      <c r="H47" s="40">
        <v>3355.8833333333337</v>
      </c>
      <c r="I47" s="40">
        <v>3385.7666666666669</v>
      </c>
      <c r="J47" s="40">
        <v>3427.0333333333338</v>
      </c>
      <c r="K47" s="31">
        <v>3344.5</v>
      </c>
      <c r="L47" s="31">
        <v>3273.35</v>
      </c>
      <c r="M47" s="31">
        <v>9.1414100000000005</v>
      </c>
      <c r="N47" s="1"/>
      <c r="O47" s="1"/>
    </row>
    <row r="48" spans="1:15" ht="12.75" customHeight="1">
      <c r="A48" s="33">
        <v>38</v>
      </c>
      <c r="B48" s="62" t="s">
        <v>333</v>
      </c>
      <c r="C48" s="31">
        <v>281</v>
      </c>
      <c r="D48" s="40">
        <v>283.16666666666669</v>
      </c>
      <c r="E48" s="40">
        <v>277.38333333333338</v>
      </c>
      <c r="F48" s="40">
        <v>273.76666666666671</v>
      </c>
      <c r="G48" s="40">
        <v>267.98333333333341</v>
      </c>
      <c r="H48" s="40">
        <v>286.78333333333336</v>
      </c>
      <c r="I48" s="40">
        <v>292.56666666666666</v>
      </c>
      <c r="J48" s="40">
        <v>296.18333333333334</v>
      </c>
      <c r="K48" s="31">
        <v>288.95</v>
      </c>
      <c r="L48" s="31">
        <v>279.55</v>
      </c>
      <c r="M48" s="31">
        <v>3.0677500000000002</v>
      </c>
      <c r="N48" s="1"/>
      <c r="O48" s="1"/>
    </row>
    <row r="49" spans="1:15" ht="12.75" customHeight="1">
      <c r="A49" s="33">
        <v>39</v>
      </c>
      <c r="B49" s="62" t="s">
        <v>62</v>
      </c>
      <c r="C49" s="31">
        <v>1954.6</v>
      </c>
      <c r="D49" s="40">
        <v>1959.1000000000001</v>
      </c>
      <c r="E49" s="40">
        <v>1938.2000000000003</v>
      </c>
      <c r="F49" s="40">
        <v>1921.8000000000002</v>
      </c>
      <c r="G49" s="40">
        <v>1900.9000000000003</v>
      </c>
      <c r="H49" s="40">
        <v>1975.5000000000002</v>
      </c>
      <c r="I49" s="40">
        <v>1996.4000000000003</v>
      </c>
      <c r="J49" s="40">
        <v>2012.8000000000002</v>
      </c>
      <c r="K49" s="31">
        <v>1980</v>
      </c>
      <c r="L49" s="31">
        <v>1942.7</v>
      </c>
      <c r="M49" s="31">
        <v>5.4216499999999996</v>
      </c>
      <c r="N49" s="1"/>
      <c r="O49" s="1"/>
    </row>
    <row r="50" spans="1:15" ht="12.75" customHeight="1">
      <c r="A50" s="33">
        <v>40</v>
      </c>
      <c r="B50" s="62" t="s">
        <v>269</v>
      </c>
      <c r="C50" s="31">
        <v>641.5</v>
      </c>
      <c r="D50" s="40">
        <v>644.16666666666663</v>
      </c>
      <c r="E50" s="40">
        <v>636.33333333333326</v>
      </c>
      <c r="F50" s="40">
        <v>631.16666666666663</v>
      </c>
      <c r="G50" s="40">
        <v>623.33333333333326</v>
      </c>
      <c r="H50" s="40">
        <v>649.33333333333326</v>
      </c>
      <c r="I50" s="40">
        <v>657.16666666666652</v>
      </c>
      <c r="J50" s="40">
        <v>662.33333333333326</v>
      </c>
      <c r="K50" s="31">
        <v>652</v>
      </c>
      <c r="L50" s="31">
        <v>639</v>
      </c>
      <c r="M50" s="31">
        <v>5.9169</v>
      </c>
      <c r="N50" s="1"/>
      <c r="O50" s="1"/>
    </row>
    <row r="51" spans="1:15" ht="12.75" customHeight="1">
      <c r="A51" s="33">
        <v>41</v>
      </c>
      <c r="B51" s="62" t="s">
        <v>63</v>
      </c>
      <c r="C51" s="31">
        <v>6994.05</v>
      </c>
      <c r="D51" s="40">
        <v>7020.0166666666664</v>
      </c>
      <c r="E51" s="40">
        <v>6950.583333333333</v>
      </c>
      <c r="F51" s="40">
        <v>6907.1166666666668</v>
      </c>
      <c r="G51" s="40">
        <v>6837.6833333333334</v>
      </c>
      <c r="H51" s="40">
        <v>7063.4833333333327</v>
      </c>
      <c r="I51" s="40">
        <v>7132.916666666667</v>
      </c>
      <c r="J51" s="40">
        <v>7176.3833333333323</v>
      </c>
      <c r="K51" s="31">
        <v>7089.45</v>
      </c>
      <c r="L51" s="31">
        <v>6976.55</v>
      </c>
      <c r="M51" s="31">
        <v>0.51439999999999997</v>
      </c>
      <c r="N51" s="1"/>
      <c r="O51" s="1"/>
    </row>
    <row r="52" spans="1:15" ht="12.75" customHeight="1">
      <c r="A52" s="33">
        <v>42</v>
      </c>
      <c r="B52" s="62" t="s">
        <v>65</v>
      </c>
      <c r="C52" s="31">
        <v>749.8</v>
      </c>
      <c r="D52" s="40">
        <v>749.83333333333337</v>
      </c>
      <c r="E52" s="40">
        <v>744.31666666666672</v>
      </c>
      <c r="F52" s="40">
        <v>738.83333333333337</v>
      </c>
      <c r="G52" s="40">
        <v>733.31666666666672</v>
      </c>
      <c r="H52" s="40">
        <v>755.31666666666672</v>
      </c>
      <c r="I52" s="40">
        <v>760.83333333333337</v>
      </c>
      <c r="J52" s="40">
        <v>766.31666666666672</v>
      </c>
      <c r="K52" s="31">
        <v>755.35</v>
      </c>
      <c r="L52" s="31">
        <v>744.35</v>
      </c>
      <c r="M52" s="31">
        <v>9.0705200000000001</v>
      </c>
      <c r="N52" s="1"/>
      <c r="O52" s="1"/>
    </row>
    <row r="53" spans="1:15" ht="12.75" customHeight="1">
      <c r="A53" s="33">
        <v>43</v>
      </c>
      <c r="B53" s="62" t="s">
        <v>66</v>
      </c>
      <c r="C53" s="31">
        <v>718.2</v>
      </c>
      <c r="D53" s="40">
        <v>719.48333333333323</v>
      </c>
      <c r="E53" s="40">
        <v>713.71666666666647</v>
      </c>
      <c r="F53" s="40">
        <v>709.23333333333323</v>
      </c>
      <c r="G53" s="40">
        <v>703.46666666666647</v>
      </c>
      <c r="H53" s="40">
        <v>723.96666666666647</v>
      </c>
      <c r="I53" s="40">
        <v>729.73333333333312</v>
      </c>
      <c r="J53" s="40">
        <v>734.21666666666647</v>
      </c>
      <c r="K53" s="31">
        <v>725.25</v>
      </c>
      <c r="L53" s="31">
        <v>715</v>
      </c>
      <c r="M53" s="31">
        <v>14.29322</v>
      </c>
      <c r="N53" s="1"/>
      <c r="O53" s="1"/>
    </row>
    <row r="54" spans="1:15" ht="12.75" customHeight="1">
      <c r="A54" s="33">
        <v>44</v>
      </c>
      <c r="B54" s="62" t="s">
        <v>334</v>
      </c>
      <c r="C54" s="31">
        <v>388.3</v>
      </c>
      <c r="D54" s="40">
        <v>389.86666666666662</v>
      </c>
      <c r="E54" s="40">
        <v>385.93333333333322</v>
      </c>
      <c r="F54" s="40">
        <v>383.56666666666661</v>
      </c>
      <c r="G54" s="40">
        <v>379.63333333333321</v>
      </c>
      <c r="H54" s="40">
        <v>392.23333333333323</v>
      </c>
      <c r="I54" s="40">
        <v>396.16666666666663</v>
      </c>
      <c r="J54" s="40">
        <v>398.53333333333325</v>
      </c>
      <c r="K54" s="31">
        <v>393.8</v>
      </c>
      <c r="L54" s="31">
        <v>387.5</v>
      </c>
      <c r="M54" s="31">
        <v>1.2126300000000001</v>
      </c>
      <c r="N54" s="1"/>
      <c r="O54" s="1"/>
    </row>
    <row r="55" spans="1:15" ht="12.75" customHeight="1">
      <c r="A55" s="33">
        <v>45</v>
      </c>
      <c r="B55" s="62" t="s">
        <v>271</v>
      </c>
      <c r="C55" s="31">
        <v>406.55</v>
      </c>
      <c r="D55" s="40">
        <v>407.95</v>
      </c>
      <c r="E55" s="40">
        <v>404.59999999999997</v>
      </c>
      <c r="F55" s="40">
        <v>402.65</v>
      </c>
      <c r="G55" s="40">
        <v>399.29999999999995</v>
      </c>
      <c r="H55" s="40">
        <v>409.9</v>
      </c>
      <c r="I55" s="40">
        <v>413.25</v>
      </c>
      <c r="J55" s="40">
        <v>415.2</v>
      </c>
      <c r="K55" s="31">
        <v>411.3</v>
      </c>
      <c r="L55" s="31">
        <v>406</v>
      </c>
      <c r="M55" s="31">
        <v>6.0969699999999998</v>
      </c>
      <c r="N55" s="1"/>
      <c r="O55" s="1"/>
    </row>
    <row r="56" spans="1:15" ht="12.75" customHeight="1">
      <c r="A56" s="33">
        <v>46</v>
      </c>
      <c r="B56" s="62" t="s">
        <v>67</v>
      </c>
      <c r="C56" s="31">
        <v>973.25</v>
      </c>
      <c r="D56" s="40">
        <v>970.01666666666677</v>
      </c>
      <c r="E56" s="40">
        <v>964.03333333333353</v>
      </c>
      <c r="F56" s="40">
        <v>954.81666666666672</v>
      </c>
      <c r="G56" s="40">
        <v>948.83333333333348</v>
      </c>
      <c r="H56" s="40">
        <v>979.23333333333358</v>
      </c>
      <c r="I56" s="40">
        <v>985.21666666666692</v>
      </c>
      <c r="J56" s="40">
        <v>994.43333333333362</v>
      </c>
      <c r="K56" s="31">
        <v>976</v>
      </c>
      <c r="L56" s="31">
        <v>960.8</v>
      </c>
      <c r="M56" s="31">
        <v>69.218860000000006</v>
      </c>
      <c r="N56" s="1"/>
      <c r="O56" s="1"/>
    </row>
    <row r="57" spans="1:15" ht="12" customHeight="1">
      <c r="A57" s="33">
        <v>47</v>
      </c>
      <c r="B57" s="62" t="s">
        <v>68</v>
      </c>
      <c r="C57" s="31">
        <v>4618.05</v>
      </c>
      <c r="D57" s="40">
        <v>4635.5666666666666</v>
      </c>
      <c r="E57" s="40">
        <v>4592.4833333333336</v>
      </c>
      <c r="F57" s="40">
        <v>4566.916666666667</v>
      </c>
      <c r="G57" s="40">
        <v>4523.8333333333339</v>
      </c>
      <c r="H57" s="40">
        <v>4661.1333333333332</v>
      </c>
      <c r="I57" s="40">
        <v>4704.2166666666672</v>
      </c>
      <c r="J57" s="40">
        <v>4729.7833333333328</v>
      </c>
      <c r="K57" s="31">
        <v>4678.6499999999996</v>
      </c>
      <c r="L57" s="31">
        <v>4610</v>
      </c>
      <c r="M57" s="31">
        <v>4.4479300000000004</v>
      </c>
      <c r="N57" s="1"/>
      <c r="O57" s="1"/>
    </row>
    <row r="58" spans="1:15" ht="12.75" customHeight="1">
      <c r="A58" s="33">
        <v>48</v>
      </c>
      <c r="B58" s="62" t="s">
        <v>70</v>
      </c>
      <c r="C58" s="31">
        <v>1522.95</v>
      </c>
      <c r="D58" s="40">
        <v>1517.7666666666667</v>
      </c>
      <c r="E58" s="40">
        <v>1508.1833333333334</v>
      </c>
      <c r="F58" s="40">
        <v>1493.4166666666667</v>
      </c>
      <c r="G58" s="40">
        <v>1483.8333333333335</v>
      </c>
      <c r="H58" s="40">
        <v>1532.5333333333333</v>
      </c>
      <c r="I58" s="40">
        <v>1542.1166666666668</v>
      </c>
      <c r="J58" s="40">
        <v>1556.8833333333332</v>
      </c>
      <c r="K58" s="31">
        <v>1527.35</v>
      </c>
      <c r="L58" s="31">
        <v>1503</v>
      </c>
      <c r="M58" s="31">
        <v>7.6306200000000004</v>
      </c>
      <c r="N58" s="1"/>
      <c r="O58" s="1"/>
    </row>
    <row r="59" spans="1:15" ht="12.75" customHeight="1">
      <c r="A59" s="33">
        <v>49</v>
      </c>
      <c r="B59" s="62" t="s">
        <v>273</v>
      </c>
      <c r="C59" s="31">
        <v>6960.15</v>
      </c>
      <c r="D59" s="40">
        <v>6962.4000000000005</v>
      </c>
      <c r="E59" s="40">
        <v>6922.8000000000011</v>
      </c>
      <c r="F59" s="40">
        <v>6885.4500000000007</v>
      </c>
      <c r="G59" s="40">
        <v>6845.8500000000013</v>
      </c>
      <c r="H59" s="40">
        <v>6999.7500000000009</v>
      </c>
      <c r="I59" s="40">
        <v>7039.3500000000013</v>
      </c>
      <c r="J59" s="40">
        <v>7076.7000000000007</v>
      </c>
      <c r="K59" s="31">
        <v>7002</v>
      </c>
      <c r="L59" s="31">
        <v>6925.05</v>
      </c>
      <c r="M59" s="31">
        <v>6.7519999999999997E-2</v>
      </c>
      <c r="N59" s="1"/>
      <c r="O59" s="1"/>
    </row>
    <row r="60" spans="1:15" ht="12.75" customHeight="1">
      <c r="A60" s="33">
        <v>50</v>
      </c>
      <c r="B60" s="62" t="s">
        <v>71</v>
      </c>
      <c r="C60" s="31">
        <v>7019.25</v>
      </c>
      <c r="D60" s="40">
        <v>7001.083333333333</v>
      </c>
      <c r="E60" s="40">
        <v>6972.1666666666661</v>
      </c>
      <c r="F60" s="40">
        <v>6925.083333333333</v>
      </c>
      <c r="G60" s="40">
        <v>6896.1666666666661</v>
      </c>
      <c r="H60" s="40">
        <v>7048.1666666666661</v>
      </c>
      <c r="I60" s="40">
        <v>7077.0833333333321</v>
      </c>
      <c r="J60" s="40">
        <v>7124.1666666666661</v>
      </c>
      <c r="K60" s="31">
        <v>7030</v>
      </c>
      <c r="L60" s="31">
        <v>6954</v>
      </c>
      <c r="M60" s="31">
        <v>7.0978899999999996</v>
      </c>
      <c r="N60" s="1"/>
      <c r="O60" s="1"/>
    </row>
    <row r="61" spans="1:15" ht="12.75" customHeight="1">
      <c r="A61" s="33">
        <v>51</v>
      </c>
      <c r="B61" s="62" t="s">
        <v>338</v>
      </c>
      <c r="C61" s="31">
        <v>2321</v>
      </c>
      <c r="D61" s="40">
        <v>2303.1166666666668</v>
      </c>
      <c r="E61" s="40">
        <v>2277.2333333333336</v>
      </c>
      <c r="F61" s="40">
        <v>2233.4666666666667</v>
      </c>
      <c r="G61" s="40">
        <v>2207.5833333333335</v>
      </c>
      <c r="H61" s="40">
        <v>2346.8833333333337</v>
      </c>
      <c r="I61" s="40">
        <v>2372.7666666666669</v>
      </c>
      <c r="J61" s="40">
        <v>2416.5333333333338</v>
      </c>
      <c r="K61" s="31">
        <v>2329</v>
      </c>
      <c r="L61" s="31">
        <v>2259.35</v>
      </c>
      <c r="M61" s="31">
        <v>0.74234999999999995</v>
      </c>
      <c r="N61" s="1"/>
      <c r="O61" s="1"/>
    </row>
    <row r="62" spans="1:15" ht="12.75" customHeight="1">
      <c r="A62" s="33">
        <v>52</v>
      </c>
      <c r="B62" s="62" t="s">
        <v>72</v>
      </c>
      <c r="C62" s="31">
        <v>2359.65</v>
      </c>
      <c r="D62" s="40">
        <v>2374.1666666666665</v>
      </c>
      <c r="E62" s="40">
        <v>2335.4333333333329</v>
      </c>
      <c r="F62" s="40">
        <v>2311.2166666666662</v>
      </c>
      <c r="G62" s="40">
        <v>2272.4833333333327</v>
      </c>
      <c r="H62" s="40">
        <v>2398.3833333333332</v>
      </c>
      <c r="I62" s="40">
        <v>2437.1166666666668</v>
      </c>
      <c r="J62" s="40">
        <v>2461.3333333333335</v>
      </c>
      <c r="K62" s="31">
        <v>2412.9</v>
      </c>
      <c r="L62" s="31">
        <v>2349.9499999999998</v>
      </c>
      <c r="M62" s="31">
        <v>1.5359</v>
      </c>
      <c r="N62" s="1"/>
      <c r="O62" s="1"/>
    </row>
    <row r="63" spans="1:15" ht="12.75" customHeight="1">
      <c r="A63" s="33">
        <v>53</v>
      </c>
      <c r="B63" s="62" t="s">
        <v>73</v>
      </c>
      <c r="C63" s="31">
        <v>382</v>
      </c>
      <c r="D63" s="40">
        <v>383.88333333333338</v>
      </c>
      <c r="E63" s="40">
        <v>379.26666666666677</v>
      </c>
      <c r="F63" s="40">
        <v>376.53333333333336</v>
      </c>
      <c r="G63" s="40">
        <v>371.91666666666674</v>
      </c>
      <c r="H63" s="40">
        <v>386.61666666666679</v>
      </c>
      <c r="I63" s="40">
        <v>391.23333333333346</v>
      </c>
      <c r="J63" s="40">
        <v>393.96666666666681</v>
      </c>
      <c r="K63" s="31">
        <v>388.5</v>
      </c>
      <c r="L63" s="31">
        <v>381.15</v>
      </c>
      <c r="M63" s="31">
        <v>19.163959999999999</v>
      </c>
      <c r="N63" s="1"/>
      <c r="O63" s="1"/>
    </row>
    <row r="64" spans="1:15" ht="12.75" customHeight="1">
      <c r="A64" s="33">
        <v>54</v>
      </c>
      <c r="B64" s="62" t="s">
        <v>74</v>
      </c>
      <c r="C64" s="31">
        <v>238</v>
      </c>
      <c r="D64" s="40">
        <v>238.48333333333335</v>
      </c>
      <c r="E64" s="40">
        <v>236.1166666666667</v>
      </c>
      <c r="F64" s="40">
        <v>234.23333333333335</v>
      </c>
      <c r="G64" s="40">
        <v>231.8666666666667</v>
      </c>
      <c r="H64" s="40">
        <v>240.3666666666667</v>
      </c>
      <c r="I64" s="40">
        <v>242.73333333333338</v>
      </c>
      <c r="J64" s="40">
        <v>244.6166666666667</v>
      </c>
      <c r="K64" s="31">
        <v>240.85</v>
      </c>
      <c r="L64" s="31">
        <v>236.6</v>
      </c>
      <c r="M64" s="31">
        <v>51.074640000000002</v>
      </c>
      <c r="N64" s="1"/>
      <c r="O64" s="1"/>
    </row>
    <row r="65" spans="1:15" ht="12.75" customHeight="1">
      <c r="A65" s="33">
        <v>55</v>
      </c>
      <c r="B65" s="62" t="s">
        <v>75</v>
      </c>
      <c r="C65" s="31">
        <v>190.95</v>
      </c>
      <c r="D65" s="40">
        <v>191.19999999999996</v>
      </c>
      <c r="E65" s="40">
        <v>190.29999999999993</v>
      </c>
      <c r="F65" s="40">
        <v>189.64999999999998</v>
      </c>
      <c r="G65" s="40">
        <v>188.74999999999994</v>
      </c>
      <c r="H65" s="40">
        <v>191.84999999999991</v>
      </c>
      <c r="I65" s="40">
        <v>192.74999999999994</v>
      </c>
      <c r="J65" s="40">
        <v>193.39999999999989</v>
      </c>
      <c r="K65" s="31">
        <v>192.1</v>
      </c>
      <c r="L65" s="31">
        <v>190.55</v>
      </c>
      <c r="M65" s="31">
        <v>119.63762</v>
      </c>
      <c r="N65" s="1"/>
      <c r="O65" s="1"/>
    </row>
    <row r="66" spans="1:15" ht="12.75" customHeight="1">
      <c r="A66" s="33">
        <v>56</v>
      </c>
      <c r="B66" s="62" t="s">
        <v>274</v>
      </c>
      <c r="C66" s="31">
        <v>72.349999999999994</v>
      </c>
      <c r="D66" s="40">
        <v>71.816666666666663</v>
      </c>
      <c r="E66" s="40">
        <v>71.033333333333331</v>
      </c>
      <c r="F66" s="40">
        <v>69.716666666666669</v>
      </c>
      <c r="G66" s="40">
        <v>68.933333333333337</v>
      </c>
      <c r="H66" s="40">
        <v>73.133333333333326</v>
      </c>
      <c r="I66" s="40">
        <v>73.916666666666657</v>
      </c>
      <c r="J66" s="40">
        <v>75.23333333333332</v>
      </c>
      <c r="K66" s="31">
        <v>72.599999999999994</v>
      </c>
      <c r="L66" s="31">
        <v>70.5</v>
      </c>
      <c r="M66" s="31">
        <v>62.693069999999999</v>
      </c>
      <c r="N66" s="1"/>
      <c r="O66" s="1"/>
    </row>
    <row r="67" spans="1:15" ht="12.75" customHeight="1">
      <c r="A67" s="33">
        <v>57</v>
      </c>
      <c r="B67" s="62" t="s">
        <v>335</v>
      </c>
      <c r="C67" s="31">
        <v>2595.65</v>
      </c>
      <c r="D67" s="40">
        <v>2587.5833333333335</v>
      </c>
      <c r="E67" s="40">
        <v>2565.2166666666672</v>
      </c>
      <c r="F67" s="40">
        <v>2534.7833333333338</v>
      </c>
      <c r="G67" s="40">
        <v>2512.4166666666674</v>
      </c>
      <c r="H67" s="40">
        <v>2618.0166666666669</v>
      </c>
      <c r="I67" s="40">
        <v>2640.3833333333328</v>
      </c>
      <c r="J67" s="40">
        <v>2670.8166666666666</v>
      </c>
      <c r="K67" s="31">
        <v>2609.9499999999998</v>
      </c>
      <c r="L67" s="31">
        <v>2557.15</v>
      </c>
      <c r="M67" s="31">
        <v>0.11731999999999999</v>
      </c>
      <c r="N67" s="1"/>
      <c r="O67" s="1"/>
    </row>
    <row r="68" spans="1:15" ht="12.75" customHeight="1">
      <c r="A68" s="33">
        <v>58</v>
      </c>
      <c r="B68" s="62" t="s">
        <v>76</v>
      </c>
      <c r="C68" s="31">
        <v>1662.85</v>
      </c>
      <c r="D68" s="40">
        <v>1659.1500000000003</v>
      </c>
      <c r="E68" s="40">
        <v>1645.3500000000006</v>
      </c>
      <c r="F68" s="40">
        <v>1627.8500000000004</v>
      </c>
      <c r="G68" s="40">
        <v>1614.0500000000006</v>
      </c>
      <c r="H68" s="40">
        <v>1676.6500000000005</v>
      </c>
      <c r="I68" s="40">
        <v>1690.4500000000003</v>
      </c>
      <c r="J68" s="40">
        <v>1707.9500000000005</v>
      </c>
      <c r="K68" s="31">
        <v>1672.95</v>
      </c>
      <c r="L68" s="31">
        <v>1641.65</v>
      </c>
      <c r="M68" s="31">
        <v>5.3717199999999998</v>
      </c>
      <c r="N68" s="1"/>
      <c r="O68" s="1"/>
    </row>
    <row r="69" spans="1:15" ht="12.75" customHeight="1">
      <c r="A69" s="33">
        <v>59</v>
      </c>
      <c r="B69" s="62" t="s">
        <v>340</v>
      </c>
      <c r="C69" s="31">
        <v>4325.75</v>
      </c>
      <c r="D69" s="40">
        <v>4329.8</v>
      </c>
      <c r="E69" s="40">
        <v>4309.7000000000007</v>
      </c>
      <c r="F69" s="40">
        <v>4293.6500000000005</v>
      </c>
      <c r="G69" s="40">
        <v>4273.5500000000011</v>
      </c>
      <c r="H69" s="40">
        <v>4345.8500000000004</v>
      </c>
      <c r="I69" s="40">
        <v>4365.9500000000007</v>
      </c>
      <c r="J69" s="40">
        <v>4382</v>
      </c>
      <c r="K69" s="31">
        <v>4349.8999999999996</v>
      </c>
      <c r="L69" s="31">
        <v>4313.75</v>
      </c>
      <c r="M69" s="31">
        <v>0.20391000000000001</v>
      </c>
      <c r="N69" s="1"/>
      <c r="O69" s="1"/>
    </row>
    <row r="70" spans="1:15" ht="12.75" customHeight="1">
      <c r="A70" s="33">
        <v>60</v>
      </c>
      <c r="B70" s="62" t="s">
        <v>345</v>
      </c>
      <c r="C70" s="31">
        <v>1021.75</v>
      </c>
      <c r="D70" s="40">
        <v>1025.2333333333333</v>
      </c>
      <c r="E70" s="40">
        <v>1017.0166666666667</v>
      </c>
      <c r="F70" s="40">
        <v>1012.2833333333333</v>
      </c>
      <c r="G70" s="40">
        <v>1004.0666666666666</v>
      </c>
      <c r="H70" s="40">
        <v>1029.9666666666667</v>
      </c>
      <c r="I70" s="40">
        <v>1038.1833333333334</v>
      </c>
      <c r="J70" s="40">
        <v>1042.9166666666667</v>
      </c>
      <c r="K70" s="31">
        <v>1033.45</v>
      </c>
      <c r="L70" s="31">
        <v>1020.5</v>
      </c>
      <c r="M70" s="31">
        <v>0.25734000000000001</v>
      </c>
      <c r="N70" s="1"/>
      <c r="O70" s="1"/>
    </row>
    <row r="71" spans="1:15" ht="12.75" customHeight="1">
      <c r="A71" s="33">
        <v>61</v>
      </c>
      <c r="B71" s="62" t="s">
        <v>348</v>
      </c>
      <c r="C71" s="31">
        <v>28.35</v>
      </c>
      <c r="D71" s="40">
        <v>28.350000000000005</v>
      </c>
      <c r="E71" s="40">
        <v>28.350000000000009</v>
      </c>
      <c r="F71" s="40">
        <v>28.350000000000005</v>
      </c>
      <c r="G71" s="40">
        <v>28.350000000000009</v>
      </c>
      <c r="H71" s="40">
        <v>28.350000000000009</v>
      </c>
      <c r="I71" s="40">
        <v>28.35</v>
      </c>
      <c r="J71" s="40">
        <v>28.350000000000009</v>
      </c>
      <c r="K71" s="31">
        <v>28.35</v>
      </c>
      <c r="L71" s="31">
        <v>28.35</v>
      </c>
      <c r="M71" s="31">
        <v>27.74417</v>
      </c>
      <c r="N71" s="1"/>
      <c r="O71" s="1"/>
    </row>
    <row r="72" spans="1:15" ht="12.75" customHeight="1">
      <c r="A72" s="33">
        <v>62</v>
      </c>
      <c r="B72" s="62" t="s">
        <v>341</v>
      </c>
      <c r="C72" s="31">
        <v>1085</v>
      </c>
      <c r="D72" s="40">
        <v>1091.6666666666667</v>
      </c>
      <c r="E72" s="40">
        <v>1069.3333333333335</v>
      </c>
      <c r="F72" s="40">
        <v>1053.6666666666667</v>
      </c>
      <c r="G72" s="40">
        <v>1031.3333333333335</v>
      </c>
      <c r="H72" s="40">
        <v>1107.3333333333335</v>
      </c>
      <c r="I72" s="40">
        <v>1129.666666666667</v>
      </c>
      <c r="J72" s="40">
        <v>1145.3333333333335</v>
      </c>
      <c r="K72" s="31">
        <v>1114</v>
      </c>
      <c r="L72" s="31">
        <v>1076</v>
      </c>
      <c r="M72" s="31">
        <v>6.72288</v>
      </c>
      <c r="N72" s="1"/>
      <c r="O72" s="1"/>
    </row>
    <row r="73" spans="1:15" ht="12.75" customHeight="1">
      <c r="A73" s="33">
        <v>63</v>
      </c>
      <c r="B73" s="62" t="s">
        <v>77</v>
      </c>
      <c r="C73" s="31">
        <v>118.4</v>
      </c>
      <c r="D73" s="40">
        <v>119.63333333333333</v>
      </c>
      <c r="E73" s="40">
        <v>116.66666666666666</v>
      </c>
      <c r="F73" s="40">
        <v>114.93333333333334</v>
      </c>
      <c r="G73" s="40">
        <v>111.96666666666667</v>
      </c>
      <c r="H73" s="40">
        <v>121.36666666666665</v>
      </c>
      <c r="I73" s="40">
        <v>124.33333333333331</v>
      </c>
      <c r="J73" s="40">
        <v>126.06666666666663</v>
      </c>
      <c r="K73" s="31">
        <v>122.6</v>
      </c>
      <c r="L73" s="31">
        <v>117.9</v>
      </c>
      <c r="M73" s="31">
        <v>190.93714</v>
      </c>
      <c r="N73" s="1"/>
      <c r="O73" s="1"/>
    </row>
    <row r="74" spans="1:15" ht="12.75" customHeight="1">
      <c r="A74" s="33">
        <v>64</v>
      </c>
      <c r="B74" s="62" t="s">
        <v>336</v>
      </c>
      <c r="C74" s="31">
        <v>1573.7</v>
      </c>
      <c r="D74" s="40">
        <v>1577.55</v>
      </c>
      <c r="E74" s="40">
        <v>1562.1499999999999</v>
      </c>
      <c r="F74" s="40">
        <v>1550.6</v>
      </c>
      <c r="G74" s="40">
        <v>1535.1999999999998</v>
      </c>
      <c r="H74" s="40">
        <v>1589.1</v>
      </c>
      <c r="I74" s="40">
        <v>1604.5</v>
      </c>
      <c r="J74" s="40">
        <v>1616.05</v>
      </c>
      <c r="K74" s="31">
        <v>1592.95</v>
      </c>
      <c r="L74" s="31">
        <v>1566</v>
      </c>
      <c r="M74" s="31">
        <v>1.22594</v>
      </c>
      <c r="N74" s="1"/>
      <c r="O74" s="1"/>
    </row>
    <row r="75" spans="1:15" ht="12.75" customHeight="1">
      <c r="A75" s="33">
        <v>65</v>
      </c>
      <c r="B75" s="62" t="s">
        <v>78</v>
      </c>
      <c r="C75" s="31">
        <v>678.55</v>
      </c>
      <c r="D75" s="40">
        <v>678.31666666666661</v>
      </c>
      <c r="E75" s="40">
        <v>672.88333333333321</v>
      </c>
      <c r="F75" s="40">
        <v>667.21666666666658</v>
      </c>
      <c r="G75" s="40">
        <v>661.78333333333319</v>
      </c>
      <c r="H75" s="40">
        <v>683.98333333333323</v>
      </c>
      <c r="I75" s="40">
        <v>689.41666666666663</v>
      </c>
      <c r="J75" s="40">
        <v>695.08333333333326</v>
      </c>
      <c r="K75" s="31">
        <v>683.75</v>
      </c>
      <c r="L75" s="31">
        <v>672.65</v>
      </c>
      <c r="M75" s="31">
        <v>5.0045799999999998</v>
      </c>
      <c r="N75" s="1"/>
      <c r="O75" s="1"/>
    </row>
    <row r="76" spans="1:15" ht="12.75" customHeight="1">
      <c r="A76" s="33">
        <v>66</v>
      </c>
      <c r="B76" s="62" t="s">
        <v>79</v>
      </c>
      <c r="C76" s="31">
        <v>819.75</v>
      </c>
      <c r="D76" s="40">
        <v>818.16666666666663</v>
      </c>
      <c r="E76" s="40">
        <v>812.58333333333326</v>
      </c>
      <c r="F76" s="40">
        <v>805.41666666666663</v>
      </c>
      <c r="G76" s="40">
        <v>799.83333333333326</v>
      </c>
      <c r="H76" s="40">
        <v>825.33333333333326</v>
      </c>
      <c r="I76" s="40">
        <v>830.91666666666652</v>
      </c>
      <c r="J76" s="40">
        <v>838.08333333333326</v>
      </c>
      <c r="K76" s="31">
        <v>823.75</v>
      </c>
      <c r="L76" s="31">
        <v>811</v>
      </c>
      <c r="M76" s="31">
        <v>5.7895700000000003</v>
      </c>
      <c r="N76" s="1"/>
      <c r="O76" s="1"/>
    </row>
    <row r="77" spans="1:15" ht="12.75" customHeight="1">
      <c r="A77" s="33">
        <v>67</v>
      </c>
      <c r="B77" s="62" t="s">
        <v>81</v>
      </c>
      <c r="C77" s="31">
        <v>864.9</v>
      </c>
      <c r="D77" s="40">
        <v>863.2833333333333</v>
      </c>
      <c r="E77" s="40">
        <v>855.21666666666658</v>
      </c>
      <c r="F77" s="40">
        <v>845.5333333333333</v>
      </c>
      <c r="G77" s="40">
        <v>837.46666666666658</v>
      </c>
      <c r="H77" s="40">
        <v>872.96666666666658</v>
      </c>
      <c r="I77" s="40">
        <v>881.03333333333319</v>
      </c>
      <c r="J77" s="40">
        <v>890.71666666666658</v>
      </c>
      <c r="K77" s="31">
        <v>871.35</v>
      </c>
      <c r="L77" s="31">
        <v>853.6</v>
      </c>
      <c r="M77" s="31">
        <v>55.336489999999998</v>
      </c>
      <c r="N77" s="1"/>
      <c r="O77" s="1"/>
    </row>
    <row r="78" spans="1:15" ht="12.75" customHeight="1">
      <c r="A78" s="33">
        <v>68</v>
      </c>
      <c r="B78" s="62" t="s">
        <v>82</v>
      </c>
      <c r="C78" s="31">
        <v>84.35</v>
      </c>
      <c r="D78" s="40">
        <v>84.6</v>
      </c>
      <c r="E78" s="40">
        <v>83.85</v>
      </c>
      <c r="F78" s="40">
        <v>83.35</v>
      </c>
      <c r="G78" s="40">
        <v>82.6</v>
      </c>
      <c r="H78" s="40">
        <v>85.1</v>
      </c>
      <c r="I78" s="40">
        <v>85.85</v>
      </c>
      <c r="J78" s="40">
        <v>86.35</v>
      </c>
      <c r="K78" s="31">
        <v>85.35</v>
      </c>
      <c r="L78" s="31">
        <v>84.1</v>
      </c>
      <c r="M78" s="31">
        <v>88.596919999999997</v>
      </c>
      <c r="N78" s="1"/>
      <c r="O78" s="1"/>
    </row>
    <row r="79" spans="1:15" ht="12.75" customHeight="1">
      <c r="A79" s="33">
        <v>69</v>
      </c>
      <c r="B79" s="62" t="s">
        <v>1143</v>
      </c>
      <c r="C79" s="31">
        <v>429.1</v>
      </c>
      <c r="D79" s="40">
        <v>427.7</v>
      </c>
      <c r="E79" s="40">
        <v>415.4</v>
      </c>
      <c r="F79" s="40">
        <v>401.7</v>
      </c>
      <c r="G79" s="40">
        <v>389.4</v>
      </c>
      <c r="H79" s="40">
        <v>441.4</v>
      </c>
      <c r="I79" s="40">
        <v>453.70000000000005</v>
      </c>
      <c r="J79" s="40">
        <v>467.4</v>
      </c>
      <c r="K79" s="31">
        <v>440</v>
      </c>
      <c r="L79" s="31">
        <v>414</v>
      </c>
      <c r="M79" s="31">
        <v>5.05952</v>
      </c>
      <c r="N79" s="1"/>
      <c r="O79" s="1"/>
    </row>
    <row r="80" spans="1:15" ht="12.75" customHeight="1">
      <c r="A80" s="33">
        <v>70</v>
      </c>
      <c r="B80" s="62" t="s">
        <v>83</v>
      </c>
      <c r="C80" s="31">
        <v>243.65</v>
      </c>
      <c r="D80" s="40">
        <v>243.06666666666669</v>
      </c>
      <c r="E80" s="40">
        <v>240.73333333333338</v>
      </c>
      <c r="F80" s="40">
        <v>237.81666666666669</v>
      </c>
      <c r="G80" s="40">
        <v>235.48333333333338</v>
      </c>
      <c r="H80" s="40">
        <v>245.98333333333338</v>
      </c>
      <c r="I80" s="40">
        <v>248.31666666666669</v>
      </c>
      <c r="J80" s="40">
        <v>251.23333333333338</v>
      </c>
      <c r="K80" s="31">
        <v>245.4</v>
      </c>
      <c r="L80" s="31">
        <v>240.15</v>
      </c>
      <c r="M80" s="31">
        <v>27.72073</v>
      </c>
      <c r="N80" s="1"/>
      <c r="O80" s="1"/>
    </row>
    <row r="81" spans="1:15" ht="12.75" customHeight="1">
      <c r="A81" s="33">
        <v>71</v>
      </c>
      <c r="B81" s="62" t="s">
        <v>342</v>
      </c>
      <c r="C81" s="31">
        <v>1248.75</v>
      </c>
      <c r="D81" s="40">
        <v>1240.9666666666667</v>
      </c>
      <c r="E81" s="40">
        <v>1228.7833333333333</v>
      </c>
      <c r="F81" s="40">
        <v>1208.8166666666666</v>
      </c>
      <c r="G81" s="40">
        <v>1196.6333333333332</v>
      </c>
      <c r="H81" s="40">
        <v>1260.9333333333334</v>
      </c>
      <c r="I81" s="40">
        <v>1273.1166666666668</v>
      </c>
      <c r="J81" s="40">
        <v>1293.0833333333335</v>
      </c>
      <c r="K81" s="31">
        <v>1253.1500000000001</v>
      </c>
      <c r="L81" s="31">
        <v>1221</v>
      </c>
      <c r="M81" s="31">
        <v>1.28965</v>
      </c>
      <c r="N81" s="1"/>
      <c r="O81" s="1"/>
    </row>
    <row r="82" spans="1:15" ht="12.75" customHeight="1">
      <c r="A82" s="33">
        <v>72</v>
      </c>
      <c r="B82" s="62" t="s">
        <v>1144</v>
      </c>
      <c r="C82" s="31">
        <v>197.15</v>
      </c>
      <c r="D82" s="40">
        <v>198.79999999999998</v>
      </c>
      <c r="E82" s="40">
        <v>194.59999999999997</v>
      </c>
      <c r="F82" s="40">
        <v>192.04999999999998</v>
      </c>
      <c r="G82" s="40">
        <v>187.84999999999997</v>
      </c>
      <c r="H82" s="40">
        <v>201.34999999999997</v>
      </c>
      <c r="I82" s="40">
        <v>205.54999999999995</v>
      </c>
      <c r="J82" s="40">
        <v>208.09999999999997</v>
      </c>
      <c r="K82" s="31">
        <v>203</v>
      </c>
      <c r="L82" s="31">
        <v>196.25</v>
      </c>
      <c r="M82" s="31">
        <v>40.52167</v>
      </c>
      <c r="N82" s="1"/>
      <c r="O82" s="1"/>
    </row>
    <row r="83" spans="1:15" ht="12.75" customHeight="1">
      <c r="A83" s="33">
        <v>73</v>
      </c>
      <c r="B83" s="62" t="s">
        <v>343</v>
      </c>
      <c r="C83" s="31">
        <v>7201.8</v>
      </c>
      <c r="D83" s="40">
        <v>7166.2666666666664</v>
      </c>
      <c r="E83" s="40">
        <v>7125.5333333333328</v>
      </c>
      <c r="F83" s="40">
        <v>7049.2666666666664</v>
      </c>
      <c r="G83" s="40">
        <v>7008.5333333333328</v>
      </c>
      <c r="H83" s="40">
        <v>7242.5333333333328</v>
      </c>
      <c r="I83" s="40">
        <v>7283.2666666666664</v>
      </c>
      <c r="J83" s="40">
        <v>7359.5333333333328</v>
      </c>
      <c r="K83" s="31">
        <v>7207</v>
      </c>
      <c r="L83" s="31">
        <v>7090</v>
      </c>
      <c r="M83" s="31">
        <v>0.19900999999999999</v>
      </c>
      <c r="N83" s="1"/>
      <c r="O83" s="1"/>
    </row>
    <row r="84" spans="1:15" ht="12.75" customHeight="1">
      <c r="A84" s="33">
        <v>74</v>
      </c>
      <c r="B84" s="62" t="s">
        <v>344</v>
      </c>
      <c r="C84" s="31">
        <v>779.45</v>
      </c>
      <c r="D84" s="40">
        <v>783.48333333333323</v>
      </c>
      <c r="E84" s="40">
        <v>769.26666666666642</v>
      </c>
      <c r="F84" s="40">
        <v>759.08333333333314</v>
      </c>
      <c r="G84" s="40">
        <v>744.86666666666633</v>
      </c>
      <c r="H84" s="40">
        <v>793.66666666666652</v>
      </c>
      <c r="I84" s="40">
        <v>807.88333333333344</v>
      </c>
      <c r="J84" s="40">
        <v>818.06666666666661</v>
      </c>
      <c r="K84" s="31">
        <v>797.7</v>
      </c>
      <c r="L84" s="31">
        <v>773.3</v>
      </c>
      <c r="M84" s="31">
        <v>2.4112900000000002</v>
      </c>
      <c r="N84" s="1"/>
      <c r="O84" s="1"/>
    </row>
    <row r="85" spans="1:15" ht="12.75" customHeight="1">
      <c r="A85" s="33">
        <v>75</v>
      </c>
      <c r="B85" s="62" t="s">
        <v>346</v>
      </c>
      <c r="C85" s="31">
        <v>507.8</v>
      </c>
      <c r="D85" s="40">
        <v>513.86666666666667</v>
      </c>
      <c r="E85" s="40">
        <v>497.73333333333335</v>
      </c>
      <c r="F85" s="40">
        <v>487.66666666666669</v>
      </c>
      <c r="G85" s="40">
        <v>471.53333333333336</v>
      </c>
      <c r="H85" s="40">
        <v>523.93333333333339</v>
      </c>
      <c r="I85" s="40">
        <v>540.06666666666683</v>
      </c>
      <c r="J85" s="40">
        <v>550.13333333333333</v>
      </c>
      <c r="K85" s="31">
        <v>530</v>
      </c>
      <c r="L85" s="31">
        <v>503.8</v>
      </c>
      <c r="M85" s="31">
        <v>3.9816799999999999</v>
      </c>
      <c r="N85" s="1"/>
      <c r="O85" s="1"/>
    </row>
    <row r="86" spans="1:15" ht="12.75" customHeight="1">
      <c r="A86" s="33">
        <v>76</v>
      </c>
      <c r="B86" s="62" t="s">
        <v>84</v>
      </c>
      <c r="C86" s="31">
        <v>18572.599999999999</v>
      </c>
      <c r="D86" s="40">
        <v>18594</v>
      </c>
      <c r="E86" s="40">
        <v>18463.599999999999</v>
      </c>
      <c r="F86" s="40">
        <v>18354.599999999999</v>
      </c>
      <c r="G86" s="40">
        <v>18224.199999999997</v>
      </c>
      <c r="H86" s="40">
        <v>18703</v>
      </c>
      <c r="I86" s="40">
        <v>18833.400000000001</v>
      </c>
      <c r="J86" s="40">
        <v>18942.400000000001</v>
      </c>
      <c r="K86" s="31">
        <v>18724.400000000001</v>
      </c>
      <c r="L86" s="31">
        <v>18485</v>
      </c>
      <c r="M86" s="31">
        <v>0.1036</v>
      </c>
      <c r="N86" s="1"/>
      <c r="O86" s="1"/>
    </row>
    <row r="87" spans="1:15" ht="12.75" customHeight="1">
      <c r="A87" s="33">
        <v>77</v>
      </c>
      <c r="B87" s="62" t="s">
        <v>86</v>
      </c>
      <c r="C87" s="31">
        <v>360.35</v>
      </c>
      <c r="D87" s="40">
        <v>360.68333333333334</v>
      </c>
      <c r="E87" s="40">
        <v>357.66666666666669</v>
      </c>
      <c r="F87" s="40">
        <v>354.98333333333335</v>
      </c>
      <c r="G87" s="40">
        <v>351.9666666666667</v>
      </c>
      <c r="H87" s="40">
        <v>363.36666666666667</v>
      </c>
      <c r="I87" s="40">
        <v>366.38333333333333</v>
      </c>
      <c r="J87" s="40">
        <v>369.06666666666666</v>
      </c>
      <c r="K87" s="31">
        <v>363.7</v>
      </c>
      <c r="L87" s="31">
        <v>358</v>
      </c>
      <c r="M87" s="31">
        <v>33.92266</v>
      </c>
      <c r="N87" s="1"/>
      <c r="O87" s="1"/>
    </row>
    <row r="88" spans="1:15" ht="12.75" customHeight="1">
      <c r="A88" s="33">
        <v>78</v>
      </c>
      <c r="B88" s="62" t="s">
        <v>347</v>
      </c>
      <c r="C88" s="31">
        <v>584.9</v>
      </c>
      <c r="D88" s="40">
        <v>580.9</v>
      </c>
      <c r="E88" s="40">
        <v>572.9</v>
      </c>
      <c r="F88" s="40">
        <v>560.9</v>
      </c>
      <c r="G88" s="40">
        <v>552.9</v>
      </c>
      <c r="H88" s="40">
        <v>592.9</v>
      </c>
      <c r="I88" s="40">
        <v>600.9</v>
      </c>
      <c r="J88" s="40">
        <v>612.9</v>
      </c>
      <c r="K88" s="31">
        <v>588.9</v>
      </c>
      <c r="L88" s="31">
        <v>568.9</v>
      </c>
      <c r="M88" s="31">
        <v>2.0063200000000001</v>
      </c>
      <c r="N88" s="1"/>
      <c r="O88" s="1"/>
    </row>
    <row r="89" spans="1:15" ht="12.75" customHeight="1">
      <c r="A89" s="33">
        <v>79</v>
      </c>
      <c r="B89" s="62" t="s">
        <v>87</v>
      </c>
      <c r="C89" s="31">
        <v>4954.25</v>
      </c>
      <c r="D89" s="40">
        <v>4980.3999999999996</v>
      </c>
      <c r="E89" s="40">
        <v>4922.9999999999991</v>
      </c>
      <c r="F89" s="40">
        <v>4891.7499999999991</v>
      </c>
      <c r="G89" s="40">
        <v>4834.3499999999985</v>
      </c>
      <c r="H89" s="40">
        <v>5011.6499999999996</v>
      </c>
      <c r="I89" s="40">
        <v>5069.0500000000011</v>
      </c>
      <c r="J89" s="40">
        <v>5100.3</v>
      </c>
      <c r="K89" s="31">
        <v>5037.8</v>
      </c>
      <c r="L89" s="31">
        <v>4949.1499999999996</v>
      </c>
      <c r="M89" s="31">
        <v>1.75475</v>
      </c>
      <c r="N89" s="1"/>
      <c r="O89" s="1"/>
    </row>
    <row r="90" spans="1:15" ht="12.75" customHeight="1">
      <c r="A90" s="33">
        <v>80</v>
      </c>
      <c r="B90" s="62" t="s">
        <v>337</v>
      </c>
      <c r="C90" s="31">
        <v>600.4</v>
      </c>
      <c r="D90" s="40">
        <v>599.63333333333333</v>
      </c>
      <c r="E90" s="40">
        <v>594.36666666666667</v>
      </c>
      <c r="F90" s="40">
        <v>588.33333333333337</v>
      </c>
      <c r="G90" s="40">
        <v>583.06666666666672</v>
      </c>
      <c r="H90" s="40">
        <v>605.66666666666663</v>
      </c>
      <c r="I90" s="40">
        <v>610.93333333333328</v>
      </c>
      <c r="J90" s="40">
        <v>616.96666666666658</v>
      </c>
      <c r="K90" s="31">
        <v>604.9</v>
      </c>
      <c r="L90" s="31">
        <v>593.6</v>
      </c>
      <c r="M90" s="31">
        <v>8.9619</v>
      </c>
      <c r="N90" s="1"/>
      <c r="O90" s="1"/>
    </row>
    <row r="91" spans="1:15" ht="12.75" customHeight="1">
      <c r="A91" s="33">
        <v>81</v>
      </c>
      <c r="B91" s="62" t="s">
        <v>89</v>
      </c>
      <c r="C91" s="31">
        <v>352.85</v>
      </c>
      <c r="D91" s="40">
        <v>349.75</v>
      </c>
      <c r="E91" s="40">
        <v>343.1</v>
      </c>
      <c r="F91" s="40">
        <v>333.35</v>
      </c>
      <c r="G91" s="40">
        <v>326.70000000000005</v>
      </c>
      <c r="H91" s="40">
        <v>359.5</v>
      </c>
      <c r="I91" s="40">
        <v>366.15</v>
      </c>
      <c r="J91" s="40">
        <v>375.9</v>
      </c>
      <c r="K91" s="31">
        <v>356.4</v>
      </c>
      <c r="L91" s="31">
        <v>340</v>
      </c>
      <c r="M91" s="31">
        <v>67.980310000000003</v>
      </c>
      <c r="N91" s="1"/>
      <c r="O91" s="1"/>
    </row>
    <row r="92" spans="1:15" ht="12.75" customHeight="1">
      <c r="A92" s="33">
        <v>82</v>
      </c>
      <c r="B92" s="62" t="s">
        <v>355</v>
      </c>
      <c r="C92" s="31">
        <v>315.2</v>
      </c>
      <c r="D92" s="40">
        <v>315.88333333333333</v>
      </c>
      <c r="E92" s="40">
        <v>313.41666666666663</v>
      </c>
      <c r="F92" s="40">
        <v>311.63333333333333</v>
      </c>
      <c r="G92" s="40">
        <v>309.16666666666663</v>
      </c>
      <c r="H92" s="40">
        <v>317.66666666666663</v>
      </c>
      <c r="I92" s="40">
        <v>320.13333333333333</v>
      </c>
      <c r="J92" s="40">
        <v>321.91666666666663</v>
      </c>
      <c r="K92" s="31">
        <v>318.35000000000002</v>
      </c>
      <c r="L92" s="31">
        <v>314.10000000000002</v>
      </c>
      <c r="M92" s="31">
        <v>2.4801099999999998</v>
      </c>
      <c r="N92" s="1"/>
      <c r="O92" s="1"/>
    </row>
    <row r="93" spans="1:15" ht="12.75" customHeight="1">
      <c r="A93" s="33">
        <v>83</v>
      </c>
      <c r="B93" s="62" t="s">
        <v>369</v>
      </c>
      <c r="C93" s="31">
        <v>2135.4</v>
      </c>
      <c r="D93" s="40">
        <v>2143.3166666666671</v>
      </c>
      <c r="E93" s="40">
        <v>2124.0833333333339</v>
      </c>
      <c r="F93" s="40">
        <v>2112.7666666666669</v>
      </c>
      <c r="G93" s="40">
        <v>2093.5333333333338</v>
      </c>
      <c r="H93" s="40">
        <v>2154.6333333333341</v>
      </c>
      <c r="I93" s="40">
        <v>2173.8666666666668</v>
      </c>
      <c r="J93" s="40">
        <v>2185.1833333333343</v>
      </c>
      <c r="K93" s="31">
        <v>2162.5500000000002</v>
      </c>
      <c r="L93" s="31">
        <v>2132</v>
      </c>
      <c r="M93" s="31">
        <v>0.57618000000000003</v>
      </c>
      <c r="N93" s="1"/>
      <c r="O93" s="1"/>
    </row>
    <row r="94" spans="1:15" ht="12.75" customHeight="1">
      <c r="A94" s="33">
        <v>84</v>
      </c>
      <c r="B94" s="62" t="s">
        <v>90</v>
      </c>
      <c r="C94" s="31">
        <v>296.05</v>
      </c>
      <c r="D94" s="40">
        <v>295.73333333333329</v>
      </c>
      <c r="E94" s="40">
        <v>294.46666666666658</v>
      </c>
      <c r="F94" s="40">
        <v>292.88333333333327</v>
      </c>
      <c r="G94" s="40">
        <v>291.61666666666656</v>
      </c>
      <c r="H94" s="40">
        <v>297.31666666666661</v>
      </c>
      <c r="I94" s="40">
        <v>298.58333333333337</v>
      </c>
      <c r="J94" s="40">
        <v>300.16666666666663</v>
      </c>
      <c r="K94" s="31">
        <v>297</v>
      </c>
      <c r="L94" s="31">
        <v>294.14999999999998</v>
      </c>
      <c r="M94" s="31">
        <v>41.828380000000003</v>
      </c>
      <c r="N94" s="1"/>
      <c r="O94" s="1"/>
    </row>
    <row r="95" spans="1:15" ht="12.75" customHeight="1">
      <c r="A95" s="33">
        <v>85</v>
      </c>
      <c r="B95" s="62" t="s">
        <v>91</v>
      </c>
      <c r="C95" s="31">
        <v>780.1</v>
      </c>
      <c r="D95" s="40">
        <v>769.9</v>
      </c>
      <c r="E95" s="40">
        <v>753.19999999999993</v>
      </c>
      <c r="F95" s="40">
        <v>726.3</v>
      </c>
      <c r="G95" s="40">
        <v>709.59999999999991</v>
      </c>
      <c r="H95" s="40">
        <v>796.8</v>
      </c>
      <c r="I95" s="40">
        <v>813.5</v>
      </c>
      <c r="J95" s="40">
        <v>840.4</v>
      </c>
      <c r="K95" s="31">
        <v>786.6</v>
      </c>
      <c r="L95" s="31">
        <v>743</v>
      </c>
      <c r="M95" s="31">
        <v>19.37866</v>
      </c>
      <c r="N95" s="1"/>
      <c r="O95" s="1"/>
    </row>
    <row r="96" spans="1:15" ht="12.75" customHeight="1">
      <c r="A96" s="33">
        <v>86</v>
      </c>
      <c r="B96" s="62" t="s">
        <v>357</v>
      </c>
      <c r="C96" s="31">
        <v>1168.95</v>
      </c>
      <c r="D96" s="40">
        <v>1175.0500000000002</v>
      </c>
      <c r="E96" s="40">
        <v>1157.4500000000003</v>
      </c>
      <c r="F96" s="40">
        <v>1145.95</v>
      </c>
      <c r="G96" s="40">
        <v>1128.3500000000001</v>
      </c>
      <c r="H96" s="40">
        <v>1186.5500000000004</v>
      </c>
      <c r="I96" s="40">
        <v>1204.1500000000003</v>
      </c>
      <c r="J96" s="40">
        <v>1215.6500000000005</v>
      </c>
      <c r="K96" s="31">
        <v>1192.6500000000001</v>
      </c>
      <c r="L96" s="31">
        <v>1163.55</v>
      </c>
      <c r="M96" s="31">
        <v>1.11294</v>
      </c>
      <c r="N96" s="1"/>
      <c r="O96" s="1"/>
    </row>
    <row r="97" spans="1:15" ht="12.75" customHeight="1">
      <c r="A97" s="33">
        <v>87</v>
      </c>
      <c r="B97" s="62" t="s">
        <v>358</v>
      </c>
      <c r="C97" s="31">
        <v>121.6</v>
      </c>
      <c r="D97" s="40">
        <v>121.56666666666666</v>
      </c>
      <c r="E97" s="40">
        <v>120.88333333333333</v>
      </c>
      <c r="F97" s="40">
        <v>120.16666666666666</v>
      </c>
      <c r="G97" s="40">
        <v>119.48333333333332</v>
      </c>
      <c r="H97" s="40">
        <v>122.28333333333333</v>
      </c>
      <c r="I97" s="40">
        <v>122.96666666666667</v>
      </c>
      <c r="J97" s="40">
        <v>123.68333333333334</v>
      </c>
      <c r="K97" s="31">
        <v>122.25</v>
      </c>
      <c r="L97" s="31">
        <v>120.85</v>
      </c>
      <c r="M97" s="31">
        <v>3.96888</v>
      </c>
      <c r="N97" s="1"/>
      <c r="O97" s="1"/>
    </row>
    <row r="98" spans="1:15" ht="12.75" customHeight="1">
      <c r="A98" s="33">
        <v>88</v>
      </c>
      <c r="B98" s="62" t="s">
        <v>350</v>
      </c>
      <c r="C98" s="31">
        <v>650.25</v>
      </c>
      <c r="D98" s="40">
        <v>649.11666666666667</v>
      </c>
      <c r="E98" s="40">
        <v>642.38333333333333</v>
      </c>
      <c r="F98" s="40">
        <v>634.51666666666665</v>
      </c>
      <c r="G98" s="40">
        <v>627.7833333333333</v>
      </c>
      <c r="H98" s="40">
        <v>656.98333333333335</v>
      </c>
      <c r="I98" s="40">
        <v>663.7166666666667</v>
      </c>
      <c r="J98" s="40">
        <v>671.58333333333337</v>
      </c>
      <c r="K98" s="31">
        <v>655.85</v>
      </c>
      <c r="L98" s="31">
        <v>641.25</v>
      </c>
      <c r="M98" s="31">
        <v>0.70748</v>
      </c>
      <c r="N98" s="1"/>
      <c r="O98" s="1"/>
    </row>
    <row r="99" spans="1:15" ht="12.75" customHeight="1">
      <c r="A99" s="33">
        <v>89</v>
      </c>
      <c r="B99" s="62" t="s">
        <v>361</v>
      </c>
      <c r="C99" s="31">
        <v>1070.8</v>
      </c>
      <c r="D99" s="40">
        <v>1064.4166666666667</v>
      </c>
      <c r="E99" s="40">
        <v>1054.4333333333334</v>
      </c>
      <c r="F99" s="40">
        <v>1038.0666666666666</v>
      </c>
      <c r="G99" s="40">
        <v>1028.0833333333333</v>
      </c>
      <c r="H99" s="40">
        <v>1080.7833333333335</v>
      </c>
      <c r="I99" s="40">
        <v>1090.7666666666667</v>
      </c>
      <c r="J99" s="40">
        <v>1107.1333333333337</v>
      </c>
      <c r="K99" s="31">
        <v>1074.4000000000001</v>
      </c>
      <c r="L99" s="31">
        <v>1048.05</v>
      </c>
      <c r="M99" s="31">
        <v>9.8738799999999998</v>
      </c>
      <c r="N99" s="1"/>
      <c r="O99" s="1"/>
    </row>
    <row r="100" spans="1:15" ht="12.75" customHeight="1">
      <c r="A100" s="33">
        <v>90</v>
      </c>
      <c r="B100" s="62" t="s">
        <v>359</v>
      </c>
      <c r="C100" s="31">
        <v>2081.75</v>
      </c>
      <c r="D100" s="40">
        <v>2078.3333333333335</v>
      </c>
      <c r="E100" s="40">
        <v>2057.7666666666669</v>
      </c>
      <c r="F100" s="40">
        <v>2033.7833333333333</v>
      </c>
      <c r="G100" s="40">
        <v>2013.2166666666667</v>
      </c>
      <c r="H100" s="40">
        <v>2102.3166666666671</v>
      </c>
      <c r="I100" s="40">
        <v>2122.8833333333337</v>
      </c>
      <c r="J100" s="40">
        <v>2146.8666666666672</v>
      </c>
      <c r="K100" s="31">
        <v>2098.9</v>
      </c>
      <c r="L100" s="31">
        <v>2054.35</v>
      </c>
      <c r="M100" s="31">
        <v>3.9121299999999999</v>
      </c>
      <c r="N100" s="1"/>
      <c r="O100" s="1"/>
    </row>
    <row r="101" spans="1:15" ht="12.75" customHeight="1">
      <c r="A101" s="33">
        <v>91</v>
      </c>
      <c r="B101" s="62" t="s">
        <v>360</v>
      </c>
      <c r="C101" s="31">
        <v>28.65</v>
      </c>
      <c r="D101" s="40">
        <v>28.383333333333336</v>
      </c>
      <c r="E101" s="40">
        <v>27.966666666666672</v>
      </c>
      <c r="F101" s="40">
        <v>27.283333333333335</v>
      </c>
      <c r="G101" s="40">
        <v>26.866666666666671</v>
      </c>
      <c r="H101" s="40">
        <v>29.066666666666674</v>
      </c>
      <c r="I101" s="40">
        <v>29.483333333333338</v>
      </c>
      <c r="J101" s="40">
        <v>30.166666666666675</v>
      </c>
      <c r="K101" s="31">
        <v>28.8</v>
      </c>
      <c r="L101" s="31">
        <v>27.7</v>
      </c>
      <c r="M101" s="31">
        <v>117.73147</v>
      </c>
      <c r="N101" s="1"/>
      <c r="O101" s="1"/>
    </row>
    <row r="102" spans="1:15" ht="12.75" customHeight="1">
      <c r="A102" s="33">
        <v>92</v>
      </c>
      <c r="B102" s="62" t="s">
        <v>362</v>
      </c>
      <c r="C102" s="31">
        <v>626.25</v>
      </c>
      <c r="D102" s="40">
        <v>629.33333333333337</v>
      </c>
      <c r="E102" s="40">
        <v>617.06666666666672</v>
      </c>
      <c r="F102" s="40">
        <v>607.88333333333333</v>
      </c>
      <c r="G102" s="40">
        <v>595.61666666666667</v>
      </c>
      <c r="H102" s="40">
        <v>638.51666666666677</v>
      </c>
      <c r="I102" s="40">
        <v>650.78333333333342</v>
      </c>
      <c r="J102" s="40">
        <v>659.96666666666681</v>
      </c>
      <c r="K102" s="31">
        <v>641.6</v>
      </c>
      <c r="L102" s="31">
        <v>620.15</v>
      </c>
      <c r="M102" s="31">
        <v>1.2277100000000001</v>
      </c>
      <c r="N102" s="1"/>
      <c r="O102" s="1"/>
    </row>
    <row r="103" spans="1:15" ht="12.75" customHeight="1">
      <c r="A103" s="33">
        <v>93</v>
      </c>
      <c r="B103" s="62" t="s">
        <v>363</v>
      </c>
      <c r="C103" s="31">
        <v>792.15</v>
      </c>
      <c r="D103" s="40">
        <v>795.0333333333333</v>
      </c>
      <c r="E103" s="40">
        <v>787.11666666666656</v>
      </c>
      <c r="F103" s="40">
        <v>782.08333333333326</v>
      </c>
      <c r="G103" s="40">
        <v>774.16666666666652</v>
      </c>
      <c r="H103" s="40">
        <v>800.06666666666661</v>
      </c>
      <c r="I103" s="40">
        <v>807.98333333333335</v>
      </c>
      <c r="J103" s="40">
        <v>813.01666666666665</v>
      </c>
      <c r="K103" s="31">
        <v>802.95</v>
      </c>
      <c r="L103" s="31">
        <v>790</v>
      </c>
      <c r="M103" s="31">
        <v>1.85541</v>
      </c>
      <c r="N103" s="1"/>
      <c r="O103" s="1"/>
    </row>
    <row r="104" spans="1:15" ht="12.75" customHeight="1">
      <c r="A104" s="33">
        <v>94</v>
      </c>
      <c r="B104" s="62" t="s">
        <v>364</v>
      </c>
      <c r="C104" s="31">
        <v>7611.2</v>
      </c>
      <c r="D104" s="40">
        <v>7670.8666666666659</v>
      </c>
      <c r="E104" s="40">
        <v>7532.7333333333318</v>
      </c>
      <c r="F104" s="40">
        <v>7454.2666666666655</v>
      </c>
      <c r="G104" s="40">
        <v>7316.1333333333314</v>
      </c>
      <c r="H104" s="40">
        <v>7749.3333333333321</v>
      </c>
      <c r="I104" s="40">
        <v>7887.4666666666653</v>
      </c>
      <c r="J104" s="40">
        <v>7965.9333333333325</v>
      </c>
      <c r="K104" s="31">
        <v>7809</v>
      </c>
      <c r="L104" s="31">
        <v>7592.4</v>
      </c>
      <c r="M104" s="31">
        <v>0.19739999999999999</v>
      </c>
      <c r="N104" s="1"/>
      <c r="O104" s="1"/>
    </row>
    <row r="105" spans="1:15" ht="12.75" customHeight="1">
      <c r="A105" s="33">
        <v>95</v>
      </c>
      <c r="B105" s="62" t="s">
        <v>351</v>
      </c>
      <c r="C105" s="31">
        <v>72.05</v>
      </c>
      <c r="D105" s="40">
        <v>72.316666666666663</v>
      </c>
      <c r="E105" s="40">
        <v>71.533333333333331</v>
      </c>
      <c r="F105" s="40">
        <v>71.016666666666666</v>
      </c>
      <c r="G105" s="40">
        <v>70.233333333333334</v>
      </c>
      <c r="H105" s="40">
        <v>72.833333333333329</v>
      </c>
      <c r="I105" s="40">
        <v>73.61666666666666</v>
      </c>
      <c r="J105" s="40">
        <v>74.133333333333326</v>
      </c>
      <c r="K105" s="31">
        <v>73.099999999999994</v>
      </c>
      <c r="L105" s="31">
        <v>71.8</v>
      </c>
      <c r="M105" s="31">
        <v>12.792149999999999</v>
      </c>
      <c r="N105" s="1"/>
      <c r="O105" s="1"/>
    </row>
    <row r="106" spans="1:15" ht="12.75" customHeight="1">
      <c r="A106" s="33">
        <v>96</v>
      </c>
      <c r="B106" s="62" t="s">
        <v>356</v>
      </c>
      <c r="C106" s="31">
        <v>761.75</v>
      </c>
      <c r="D106" s="40">
        <v>761.9666666666667</v>
      </c>
      <c r="E106" s="40">
        <v>749.98333333333335</v>
      </c>
      <c r="F106" s="40">
        <v>738.2166666666667</v>
      </c>
      <c r="G106" s="40">
        <v>726.23333333333335</v>
      </c>
      <c r="H106" s="40">
        <v>773.73333333333335</v>
      </c>
      <c r="I106" s="40">
        <v>785.7166666666667</v>
      </c>
      <c r="J106" s="40">
        <v>797.48333333333335</v>
      </c>
      <c r="K106" s="31">
        <v>773.95</v>
      </c>
      <c r="L106" s="31">
        <v>750.2</v>
      </c>
      <c r="M106" s="31">
        <v>2.3492799999999998</v>
      </c>
      <c r="N106" s="1"/>
      <c r="O106" s="1"/>
    </row>
    <row r="107" spans="1:15" ht="12.75" customHeight="1">
      <c r="A107" s="33">
        <v>97</v>
      </c>
      <c r="B107" s="62" t="s">
        <v>352</v>
      </c>
      <c r="C107" s="31">
        <v>373.3</v>
      </c>
      <c r="D107" s="40">
        <v>374.34999999999997</v>
      </c>
      <c r="E107" s="40">
        <v>369.94999999999993</v>
      </c>
      <c r="F107" s="40">
        <v>366.59999999999997</v>
      </c>
      <c r="G107" s="40">
        <v>362.19999999999993</v>
      </c>
      <c r="H107" s="40">
        <v>377.69999999999993</v>
      </c>
      <c r="I107" s="40">
        <v>382.09999999999991</v>
      </c>
      <c r="J107" s="40">
        <v>385.44999999999993</v>
      </c>
      <c r="K107" s="31">
        <v>378.75</v>
      </c>
      <c r="L107" s="31">
        <v>371</v>
      </c>
      <c r="M107" s="31">
        <v>6.2912299999999997</v>
      </c>
      <c r="N107" s="1"/>
      <c r="O107" s="1"/>
    </row>
    <row r="108" spans="1:15" ht="12.75" customHeight="1">
      <c r="A108" s="33">
        <v>98</v>
      </c>
      <c r="B108" s="62" t="s">
        <v>365</v>
      </c>
      <c r="C108" s="31">
        <v>420</v>
      </c>
      <c r="D108" s="40">
        <v>420.4666666666667</v>
      </c>
      <c r="E108" s="40">
        <v>415.13333333333338</v>
      </c>
      <c r="F108" s="40">
        <v>410.26666666666671</v>
      </c>
      <c r="G108" s="40">
        <v>404.93333333333339</v>
      </c>
      <c r="H108" s="40">
        <v>425.33333333333337</v>
      </c>
      <c r="I108" s="40">
        <v>430.66666666666663</v>
      </c>
      <c r="J108" s="40">
        <v>435.53333333333336</v>
      </c>
      <c r="K108" s="31">
        <v>425.8</v>
      </c>
      <c r="L108" s="31">
        <v>415.6</v>
      </c>
      <c r="M108" s="31">
        <v>1.50875</v>
      </c>
      <c r="N108" s="1"/>
      <c r="O108" s="1"/>
    </row>
    <row r="109" spans="1:15" ht="12.75" customHeight="1">
      <c r="A109" s="33">
        <v>99</v>
      </c>
      <c r="B109" s="62" t="s">
        <v>92</v>
      </c>
      <c r="C109" s="31">
        <v>273.14999999999998</v>
      </c>
      <c r="D109" s="40">
        <v>274.7</v>
      </c>
      <c r="E109" s="40">
        <v>271.04999999999995</v>
      </c>
      <c r="F109" s="40">
        <v>268.95</v>
      </c>
      <c r="G109" s="40">
        <v>265.29999999999995</v>
      </c>
      <c r="H109" s="40">
        <v>276.79999999999995</v>
      </c>
      <c r="I109" s="40">
        <v>280.44999999999993</v>
      </c>
      <c r="J109" s="40">
        <v>282.54999999999995</v>
      </c>
      <c r="K109" s="31">
        <v>278.35000000000002</v>
      </c>
      <c r="L109" s="31">
        <v>272.60000000000002</v>
      </c>
      <c r="M109" s="31">
        <v>19.88212</v>
      </c>
      <c r="N109" s="1"/>
      <c r="O109" s="1"/>
    </row>
    <row r="110" spans="1:15" ht="12.75" customHeight="1">
      <c r="A110" s="33">
        <v>100</v>
      </c>
      <c r="B110" s="62" t="s">
        <v>366</v>
      </c>
      <c r="C110" s="31">
        <v>444</v>
      </c>
      <c r="D110" s="40">
        <v>443.11666666666662</v>
      </c>
      <c r="E110" s="40">
        <v>439.88333333333321</v>
      </c>
      <c r="F110" s="40">
        <v>435.76666666666659</v>
      </c>
      <c r="G110" s="40">
        <v>432.53333333333319</v>
      </c>
      <c r="H110" s="40">
        <v>447.23333333333323</v>
      </c>
      <c r="I110" s="40">
        <v>450.4666666666667</v>
      </c>
      <c r="J110" s="40">
        <v>454.58333333333326</v>
      </c>
      <c r="K110" s="31">
        <v>446.35</v>
      </c>
      <c r="L110" s="31">
        <v>439</v>
      </c>
      <c r="M110" s="31">
        <v>0.72380999999999995</v>
      </c>
      <c r="N110" s="1"/>
      <c r="O110" s="1"/>
    </row>
    <row r="111" spans="1:15" ht="12.75" customHeight="1">
      <c r="A111" s="33">
        <v>101</v>
      </c>
      <c r="B111" s="62" t="s">
        <v>93</v>
      </c>
      <c r="C111" s="31">
        <v>1093.8499999999999</v>
      </c>
      <c r="D111" s="40">
        <v>1087.7666666666667</v>
      </c>
      <c r="E111" s="40">
        <v>1077.5333333333333</v>
      </c>
      <c r="F111" s="40">
        <v>1061.2166666666667</v>
      </c>
      <c r="G111" s="40">
        <v>1050.9833333333333</v>
      </c>
      <c r="H111" s="40">
        <v>1104.0833333333333</v>
      </c>
      <c r="I111" s="40">
        <v>1114.3166666666664</v>
      </c>
      <c r="J111" s="40">
        <v>1130.6333333333332</v>
      </c>
      <c r="K111" s="31">
        <v>1098</v>
      </c>
      <c r="L111" s="31">
        <v>1071.45</v>
      </c>
      <c r="M111" s="31">
        <v>22.664110000000001</v>
      </c>
      <c r="N111" s="1"/>
      <c r="O111" s="1"/>
    </row>
    <row r="112" spans="1:15" ht="12.75" customHeight="1">
      <c r="A112" s="33">
        <v>102</v>
      </c>
      <c r="B112" s="62" t="s">
        <v>367</v>
      </c>
      <c r="C112" s="31">
        <v>919.95</v>
      </c>
      <c r="D112" s="40">
        <v>909.63333333333333</v>
      </c>
      <c r="E112" s="40">
        <v>890.31666666666661</v>
      </c>
      <c r="F112" s="40">
        <v>860.68333333333328</v>
      </c>
      <c r="G112" s="40">
        <v>841.36666666666656</v>
      </c>
      <c r="H112" s="40">
        <v>939.26666666666665</v>
      </c>
      <c r="I112" s="40">
        <v>958.58333333333348</v>
      </c>
      <c r="J112" s="40">
        <v>988.2166666666667</v>
      </c>
      <c r="K112" s="31">
        <v>928.95</v>
      </c>
      <c r="L112" s="31">
        <v>880</v>
      </c>
      <c r="M112" s="31">
        <v>1.0562</v>
      </c>
      <c r="N112" s="1"/>
      <c r="O112" s="1"/>
    </row>
    <row r="113" spans="1:15" ht="12.75" customHeight="1">
      <c r="A113" s="33">
        <v>103</v>
      </c>
      <c r="B113" s="62" t="s">
        <v>1101</v>
      </c>
      <c r="C113" s="31">
        <v>518.04999999999995</v>
      </c>
      <c r="D113" s="40">
        <v>520.68333333333328</v>
      </c>
      <c r="E113" s="40">
        <v>511.36666666666656</v>
      </c>
      <c r="F113" s="40">
        <v>504.68333333333328</v>
      </c>
      <c r="G113" s="40">
        <v>495.36666666666656</v>
      </c>
      <c r="H113" s="40">
        <v>527.36666666666656</v>
      </c>
      <c r="I113" s="40">
        <v>536.68333333333339</v>
      </c>
      <c r="J113" s="40">
        <v>543.36666666666656</v>
      </c>
      <c r="K113" s="31">
        <v>530</v>
      </c>
      <c r="L113" s="31">
        <v>514</v>
      </c>
      <c r="M113" s="31">
        <v>3.8034500000000002</v>
      </c>
      <c r="N113" s="1"/>
      <c r="O113" s="1"/>
    </row>
    <row r="114" spans="1:15" ht="12.75" customHeight="1">
      <c r="A114" s="33">
        <v>104</v>
      </c>
      <c r="B114" s="62" t="s">
        <v>94</v>
      </c>
      <c r="C114" s="31">
        <v>1009.25</v>
      </c>
      <c r="D114" s="40">
        <v>1013.4499999999999</v>
      </c>
      <c r="E114" s="40">
        <v>1000.8</v>
      </c>
      <c r="F114" s="40">
        <v>992.35</v>
      </c>
      <c r="G114" s="40">
        <v>979.7</v>
      </c>
      <c r="H114" s="40">
        <v>1021.8999999999999</v>
      </c>
      <c r="I114" s="40">
        <v>1034.5499999999997</v>
      </c>
      <c r="J114" s="40">
        <v>1042.9999999999998</v>
      </c>
      <c r="K114" s="31">
        <v>1026.0999999999999</v>
      </c>
      <c r="L114" s="31">
        <v>1005</v>
      </c>
      <c r="M114" s="31">
        <v>16.51238</v>
      </c>
      <c r="N114" s="1"/>
      <c r="O114" s="1"/>
    </row>
    <row r="115" spans="1:15" ht="12.75" customHeight="1">
      <c r="A115" s="33">
        <v>105</v>
      </c>
      <c r="B115" s="62" t="s">
        <v>275</v>
      </c>
      <c r="C115" s="31">
        <v>1386.85</v>
      </c>
      <c r="D115" s="40">
        <v>1383.55</v>
      </c>
      <c r="E115" s="40">
        <v>1374.6</v>
      </c>
      <c r="F115" s="40">
        <v>1362.35</v>
      </c>
      <c r="G115" s="40">
        <v>1353.3999999999999</v>
      </c>
      <c r="H115" s="40">
        <v>1395.8</v>
      </c>
      <c r="I115" s="40">
        <v>1404.7500000000002</v>
      </c>
      <c r="J115" s="40">
        <v>1417</v>
      </c>
      <c r="K115" s="31">
        <v>1392.5</v>
      </c>
      <c r="L115" s="31">
        <v>1371.3</v>
      </c>
      <c r="M115" s="31">
        <v>0.97758999999999996</v>
      </c>
      <c r="N115" s="1"/>
      <c r="O115" s="1"/>
    </row>
    <row r="116" spans="1:15" ht="12.75" customHeight="1">
      <c r="A116" s="33">
        <v>106</v>
      </c>
      <c r="B116" s="62" t="s">
        <v>95</v>
      </c>
      <c r="C116" s="31">
        <v>225.15</v>
      </c>
      <c r="D116" s="40">
        <v>225.28333333333333</v>
      </c>
      <c r="E116" s="40">
        <v>223.76666666666665</v>
      </c>
      <c r="F116" s="40">
        <v>222.38333333333333</v>
      </c>
      <c r="G116" s="40">
        <v>220.86666666666665</v>
      </c>
      <c r="H116" s="40">
        <v>226.66666666666666</v>
      </c>
      <c r="I116" s="40">
        <v>228.18333333333337</v>
      </c>
      <c r="J116" s="40">
        <v>229.56666666666666</v>
      </c>
      <c r="K116" s="31">
        <v>226.8</v>
      </c>
      <c r="L116" s="31">
        <v>223.9</v>
      </c>
      <c r="M116" s="31">
        <v>62.829120000000003</v>
      </c>
      <c r="N116" s="1"/>
      <c r="O116" s="1"/>
    </row>
    <row r="117" spans="1:15" ht="12.75" customHeight="1">
      <c r="A117" s="33">
        <v>107</v>
      </c>
      <c r="B117" s="62" t="s">
        <v>368</v>
      </c>
      <c r="C117" s="31">
        <v>579.79999999999995</v>
      </c>
      <c r="D117" s="40">
        <v>583.09999999999991</v>
      </c>
      <c r="E117" s="40">
        <v>574.79999999999984</v>
      </c>
      <c r="F117" s="40">
        <v>569.79999999999995</v>
      </c>
      <c r="G117" s="40">
        <v>561.49999999999989</v>
      </c>
      <c r="H117" s="40">
        <v>588.0999999999998</v>
      </c>
      <c r="I117" s="40">
        <v>596.4</v>
      </c>
      <c r="J117" s="40">
        <v>601.39999999999975</v>
      </c>
      <c r="K117" s="31">
        <v>591.4</v>
      </c>
      <c r="L117" s="31">
        <v>578.1</v>
      </c>
      <c r="M117" s="31">
        <v>5.0945900000000002</v>
      </c>
      <c r="N117" s="1"/>
      <c r="O117" s="1"/>
    </row>
    <row r="118" spans="1:15" ht="12.75" customHeight="1">
      <c r="A118" s="33">
        <v>108</v>
      </c>
      <c r="B118" s="62" t="s">
        <v>96</v>
      </c>
      <c r="C118" s="31">
        <v>4695.45</v>
      </c>
      <c r="D118" s="40">
        <v>4675.2833333333328</v>
      </c>
      <c r="E118" s="40">
        <v>4636.1666666666661</v>
      </c>
      <c r="F118" s="40">
        <v>4576.8833333333332</v>
      </c>
      <c r="G118" s="40">
        <v>4537.7666666666664</v>
      </c>
      <c r="H118" s="40">
        <v>4734.5666666666657</v>
      </c>
      <c r="I118" s="40">
        <v>4773.6833333333325</v>
      </c>
      <c r="J118" s="40">
        <v>4832.9666666666653</v>
      </c>
      <c r="K118" s="31">
        <v>4714.3999999999996</v>
      </c>
      <c r="L118" s="31">
        <v>4616</v>
      </c>
      <c r="M118" s="31">
        <v>3.53159</v>
      </c>
      <c r="N118" s="1"/>
      <c r="O118" s="1"/>
    </row>
    <row r="119" spans="1:15" ht="12.75" customHeight="1">
      <c r="A119" s="33">
        <v>109</v>
      </c>
      <c r="B119" s="62" t="s">
        <v>97</v>
      </c>
      <c r="C119" s="31">
        <v>1692.5</v>
      </c>
      <c r="D119" s="40">
        <v>1685.4833333333333</v>
      </c>
      <c r="E119" s="40">
        <v>1675.4666666666667</v>
      </c>
      <c r="F119" s="40">
        <v>1658.4333333333334</v>
      </c>
      <c r="G119" s="40">
        <v>1648.4166666666667</v>
      </c>
      <c r="H119" s="40">
        <v>1702.5166666666667</v>
      </c>
      <c r="I119" s="40">
        <v>1712.5333333333335</v>
      </c>
      <c r="J119" s="40">
        <v>1729.5666666666666</v>
      </c>
      <c r="K119" s="31">
        <v>1695.5</v>
      </c>
      <c r="L119" s="31">
        <v>1668.45</v>
      </c>
      <c r="M119" s="31">
        <v>6.0826200000000004</v>
      </c>
      <c r="N119" s="1"/>
      <c r="O119" s="1"/>
    </row>
    <row r="120" spans="1:15" ht="12.75" customHeight="1">
      <c r="A120" s="33">
        <v>110</v>
      </c>
      <c r="B120" s="62" t="s">
        <v>98</v>
      </c>
      <c r="C120" s="31">
        <v>648.75</v>
      </c>
      <c r="D120" s="40">
        <v>647.91666666666663</v>
      </c>
      <c r="E120" s="40">
        <v>642.2833333333333</v>
      </c>
      <c r="F120" s="40">
        <v>635.81666666666672</v>
      </c>
      <c r="G120" s="40">
        <v>630.18333333333339</v>
      </c>
      <c r="H120" s="40">
        <v>654.38333333333321</v>
      </c>
      <c r="I120" s="40">
        <v>660.01666666666665</v>
      </c>
      <c r="J120" s="40">
        <v>666.48333333333312</v>
      </c>
      <c r="K120" s="31">
        <v>653.54999999999995</v>
      </c>
      <c r="L120" s="31">
        <v>641.45000000000005</v>
      </c>
      <c r="M120" s="31">
        <v>10.238670000000001</v>
      </c>
      <c r="N120" s="1"/>
      <c r="O120" s="1"/>
    </row>
    <row r="121" spans="1:15" ht="12.75" customHeight="1">
      <c r="A121" s="33">
        <v>111</v>
      </c>
      <c r="B121" s="62" t="s">
        <v>99</v>
      </c>
      <c r="C121" s="31">
        <v>939.4</v>
      </c>
      <c r="D121" s="40">
        <v>940.9666666666667</v>
      </c>
      <c r="E121" s="40">
        <v>930.93333333333339</v>
      </c>
      <c r="F121" s="40">
        <v>922.4666666666667</v>
      </c>
      <c r="G121" s="40">
        <v>912.43333333333339</v>
      </c>
      <c r="H121" s="40">
        <v>949.43333333333339</v>
      </c>
      <c r="I121" s="40">
        <v>959.4666666666667</v>
      </c>
      <c r="J121" s="40">
        <v>967.93333333333339</v>
      </c>
      <c r="K121" s="31">
        <v>951</v>
      </c>
      <c r="L121" s="31">
        <v>932.5</v>
      </c>
      <c r="M121" s="31">
        <v>3.90876</v>
      </c>
      <c r="N121" s="1"/>
      <c r="O121" s="1"/>
    </row>
    <row r="122" spans="1:15" ht="12.75" customHeight="1">
      <c r="A122" s="33">
        <v>112</v>
      </c>
      <c r="B122" s="62" t="s">
        <v>1145</v>
      </c>
      <c r="C122" s="31">
        <v>4091.05</v>
      </c>
      <c r="D122" s="40">
        <v>4050.2999999999997</v>
      </c>
      <c r="E122" s="40">
        <v>4000.5999999999995</v>
      </c>
      <c r="F122" s="40">
        <v>3910.1499999999996</v>
      </c>
      <c r="G122" s="40">
        <v>3860.4499999999994</v>
      </c>
      <c r="H122" s="40">
        <v>4140.75</v>
      </c>
      <c r="I122" s="40">
        <v>4190.4499999999989</v>
      </c>
      <c r="J122" s="40">
        <v>4280.8999999999996</v>
      </c>
      <c r="K122" s="31">
        <v>4100</v>
      </c>
      <c r="L122" s="31">
        <v>3959.85</v>
      </c>
      <c r="M122" s="31">
        <v>0.37337999999999999</v>
      </c>
      <c r="N122" s="1"/>
      <c r="O122" s="1"/>
    </row>
    <row r="123" spans="1:15" ht="12.75" customHeight="1">
      <c r="A123" s="33">
        <v>113</v>
      </c>
      <c r="B123" s="62" t="s">
        <v>370</v>
      </c>
      <c r="C123" s="31">
        <v>1353.9</v>
      </c>
      <c r="D123" s="40">
        <v>1353.8</v>
      </c>
      <c r="E123" s="40">
        <v>1329.25</v>
      </c>
      <c r="F123" s="40">
        <v>1304.6000000000001</v>
      </c>
      <c r="G123" s="40">
        <v>1280.0500000000002</v>
      </c>
      <c r="H123" s="40">
        <v>1378.4499999999998</v>
      </c>
      <c r="I123" s="40">
        <v>1402.9999999999995</v>
      </c>
      <c r="J123" s="40">
        <v>1427.6499999999996</v>
      </c>
      <c r="K123" s="31">
        <v>1378.35</v>
      </c>
      <c r="L123" s="31">
        <v>1329.15</v>
      </c>
      <c r="M123" s="31">
        <v>3.0030700000000001</v>
      </c>
      <c r="N123" s="1"/>
      <c r="O123" s="1"/>
    </row>
    <row r="124" spans="1:15" ht="12.75" customHeight="1">
      <c r="A124" s="33">
        <v>114</v>
      </c>
      <c r="B124" s="62" t="s">
        <v>353</v>
      </c>
      <c r="C124" s="31">
        <v>3870.1</v>
      </c>
      <c r="D124" s="40">
        <v>3878.4333333333329</v>
      </c>
      <c r="E124" s="40">
        <v>3842.8666666666659</v>
      </c>
      <c r="F124" s="40">
        <v>3815.6333333333328</v>
      </c>
      <c r="G124" s="40">
        <v>3780.0666666666657</v>
      </c>
      <c r="H124" s="40">
        <v>3905.6666666666661</v>
      </c>
      <c r="I124" s="40">
        <v>3941.2333333333327</v>
      </c>
      <c r="J124" s="40">
        <v>3968.4666666666662</v>
      </c>
      <c r="K124" s="31">
        <v>3914</v>
      </c>
      <c r="L124" s="31">
        <v>3851.2</v>
      </c>
      <c r="M124" s="31">
        <v>8.0379999999999993E-2</v>
      </c>
      <c r="N124" s="1"/>
      <c r="O124" s="1"/>
    </row>
    <row r="125" spans="1:15" ht="12.75" customHeight="1">
      <c r="A125" s="33">
        <v>115</v>
      </c>
      <c r="B125" s="62" t="s">
        <v>100</v>
      </c>
      <c r="C125" s="31">
        <v>289.95</v>
      </c>
      <c r="D125" s="40">
        <v>289.08333333333331</v>
      </c>
      <c r="E125" s="40">
        <v>287.16666666666663</v>
      </c>
      <c r="F125" s="40">
        <v>284.38333333333333</v>
      </c>
      <c r="G125" s="40">
        <v>282.46666666666664</v>
      </c>
      <c r="H125" s="40">
        <v>291.86666666666662</v>
      </c>
      <c r="I125" s="40">
        <v>293.78333333333325</v>
      </c>
      <c r="J125" s="40">
        <v>296.56666666666661</v>
      </c>
      <c r="K125" s="31">
        <v>291</v>
      </c>
      <c r="L125" s="31">
        <v>286.3</v>
      </c>
      <c r="M125" s="31">
        <v>15.76018</v>
      </c>
      <c r="N125" s="1"/>
      <c r="O125" s="1"/>
    </row>
    <row r="126" spans="1:15" ht="12.75" customHeight="1">
      <c r="A126" s="33">
        <v>116</v>
      </c>
      <c r="B126" s="62" t="s">
        <v>354</v>
      </c>
      <c r="C126" s="31">
        <v>280.14999999999998</v>
      </c>
      <c r="D126" s="40">
        <v>280.18333333333334</v>
      </c>
      <c r="E126" s="40">
        <v>276.9666666666667</v>
      </c>
      <c r="F126" s="40">
        <v>273.78333333333336</v>
      </c>
      <c r="G126" s="40">
        <v>270.56666666666672</v>
      </c>
      <c r="H126" s="40">
        <v>283.36666666666667</v>
      </c>
      <c r="I126" s="40">
        <v>286.58333333333326</v>
      </c>
      <c r="J126" s="40">
        <v>289.76666666666665</v>
      </c>
      <c r="K126" s="31">
        <v>283.39999999999998</v>
      </c>
      <c r="L126" s="31">
        <v>277</v>
      </c>
      <c r="M126" s="31">
        <v>3.2017199999999999</v>
      </c>
      <c r="N126" s="1"/>
      <c r="O126" s="1"/>
    </row>
    <row r="127" spans="1:15" ht="12.75" customHeight="1">
      <c r="A127" s="33">
        <v>117</v>
      </c>
      <c r="B127" s="62" t="s">
        <v>101</v>
      </c>
      <c r="C127" s="31">
        <v>124.7</v>
      </c>
      <c r="D127" s="40">
        <v>123.96666666666665</v>
      </c>
      <c r="E127" s="40">
        <v>122.98333333333331</v>
      </c>
      <c r="F127" s="40">
        <v>121.26666666666665</v>
      </c>
      <c r="G127" s="40">
        <v>120.2833333333333</v>
      </c>
      <c r="H127" s="40">
        <v>125.68333333333331</v>
      </c>
      <c r="I127" s="40">
        <v>126.66666666666666</v>
      </c>
      <c r="J127" s="40">
        <v>128.38333333333333</v>
      </c>
      <c r="K127" s="31">
        <v>124.95</v>
      </c>
      <c r="L127" s="31">
        <v>122.25</v>
      </c>
      <c r="M127" s="31">
        <v>33.515320000000003</v>
      </c>
      <c r="N127" s="1"/>
      <c r="O127" s="1"/>
    </row>
    <row r="128" spans="1:15" ht="12.75" customHeight="1">
      <c r="A128" s="33">
        <v>118</v>
      </c>
      <c r="B128" s="62" t="s">
        <v>102</v>
      </c>
      <c r="C128" s="31">
        <v>1882.8</v>
      </c>
      <c r="D128" s="40">
        <v>1876.3833333333332</v>
      </c>
      <c r="E128" s="40">
        <v>1862.7666666666664</v>
      </c>
      <c r="F128" s="40">
        <v>1842.7333333333331</v>
      </c>
      <c r="G128" s="40">
        <v>1829.1166666666663</v>
      </c>
      <c r="H128" s="40">
        <v>1896.4166666666665</v>
      </c>
      <c r="I128" s="40">
        <v>1910.0333333333333</v>
      </c>
      <c r="J128" s="40">
        <v>1930.0666666666666</v>
      </c>
      <c r="K128" s="31">
        <v>1890</v>
      </c>
      <c r="L128" s="31">
        <v>1856.35</v>
      </c>
      <c r="M128" s="31">
        <v>4.7077999999999998</v>
      </c>
      <c r="N128" s="1"/>
      <c r="O128" s="1"/>
    </row>
    <row r="129" spans="1:15" ht="12.75" customHeight="1">
      <c r="A129" s="33">
        <v>119</v>
      </c>
      <c r="B129" s="62" t="s">
        <v>371</v>
      </c>
      <c r="C129" s="31">
        <v>1467.3</v>
      </c>
      <c r="D129" s="40">
        <v>1471.0833333333333</v>
      </c>
      <c r="E129" s="40">
        <v>1456.2666666666664</v>
      </c>
      <c r="F129" s="40">
        <v>1445.2333333333331</v>
      </c>
      <c r="G129" s="40">
        <v>1430.4166666666663</v>
      </c>
      <c r="H129" s="40">
        <v>1482.1166666666666</v>
      </c>
      <c r="I129" s="40">
        <v>1496.9333333333336</v>
      </c>
      <c r="J129" s="40">
        <v>1507.9666666666667</v>
      </c>
      <c r="K129" s="31">
        <v>1485.9</v>
      </c>
      <c r="L129" s="31">
        <v>1460.05</v>
      </c>
      <c r="M129" s="31">
        <v>2.21584</v>
      </c>
      <c r="N129" s="1"/>
      <c r="O129" s="1"/>
    </row>
    <row r="130" spans="1:15" ht="12.75" customHeight="1">
      <c r="A130" s="33">
        <v>120</v>
      </c>
      <c r="B130" s="62" t="s">
        <v>103</v>
      </c>
      <c r="C130" s="31">
        <v>570.6</v>
      </c>
      <c r="D130" s="40">
        <v>568.78333333333342</v>
      </c>
      <c r="E130" s="40">
        <v>565.86666666666679</v>
      </c>
      <c r="F130" s="40">
        <v>561.13333333333333</v>
      </c>
      <c r="G130" s="40">
        <v>558.2166666666667</v>
      </c>
      <c r="H130" s="40">
        <v>573.51666666666688</v>
      </c>
      <c r="I130" s="40">
        <v>576.43333333333362</v>
      </c>
      <c r="J130" s="40">
        <v>581.16666666666697</v>
      </c>
      <c r="K130" s="31">
        <v>571.70000000000005</v>
      </c>
      <c r="L130" s="31">
        <v>564.04999999999995</v>
      </c>
      <c r="M130" s="31">
        <v>19.00084</v>
      </c>
      <c r="N130" s="1"/>
      <c r="O130" s="1"/>
    </row>
    <row r="131" spans="1:15" ht="12.75" customHeight="1">
      <c r="A131" s="33">
        <v>121</v>
      </c>
      <c r="B131" s="62" t="s">
        <v>104</v>
      </c>
      <c r="C131" s="31">
        <v>2166.0500000000002</v>
      </c>
      <c r="D131" s="40">
        <v>2186.3166666666671</v>
      </c>
      <c r="E131" s="40">
        <v>2142.6333333333341</v>
      </c>
      <c r="F131" s="40">
        <v>2119.2166666666672</v>
      </c>
      <c r="G131" s="40">
        <v>2075.5333333333342</v>
      </c>
      <c r="H131" s="40">
        <v>2209.733333333334</v>
      </c>
      <c r="I131" s="40">
        <v>2253.4166666666674</v>
      </c>
      <c r="J131" s="40">
        <v>2276.8333333333339</v>
      </c>
      <c r="K131" s="31">
        <v>2230</v>
      </c>
      <c r="L131" s="31">
        <v>2162.9</v>
      </c>
      <c r="M131" s="31">
        <v>2.3755199999999999</v>
      </c>
      <c r="N131" s="1"/>
      <c r="O131" s="1"/>
    </row>
    <row r="132" spans="1:15" ht="12.75" customHeight="1">
      <c r="A132" s="33">
        <v>122</v>
      </c>
      <c r="B132" s="62" t="s">
        <v>1146</v>
      </c>
      <c r="C132" s="31">
        <v>1878.05</v>
      </c>
      <c r="D132" s="40">
        <v>1860.0333333333335</v>
      </c>
      <c r="E132" s="40">
        <v>1828.116666666667</v>
      </c>
      <c r="F132" s="40">
        <v>1778.1833333333334</v>
      </c>
      <c r="G132" s="40">
        <v>1746.2666666666669</v>
      </c>
      <c r="H132" s="40">
        <v>1909.9666666666672</v>
      </c>
      <c r="I132" s="40">
        <v>1941.8833333333337</v>
      </c>
      <c r="J132" s="40">
        <v>1991.8166666666673</v>
      </c>
      <c r="K132" s="31">
        <v>1891.95</v>
      </c>
      <c r="L132" s="31">
        <v>1810.1</v>
      </c>
      <c r="M132" s="31">
        <v>1.6651800000000001</v>
      </c>
      <c r="N132" s="1"/>
      <c r="O132" s="1"/>
    </row>
    <row r="133" spans="1:15" ht="12.75" customHeight="1">
      <c r="A133" s="33">
        <v>123</v>
      </c>
      <c r="B133" s="62" t="s">
        <v>372</v>
      </c>
      <c r="C133" s="31">
        <v>911</v>
      </c>
      <c r="D133" s="40">
        <v>917.01666666666677</v>
      </c>
      <c r="E133" s="40">
        <v>902.03333333333353</v>
      </c>
      <c r="F133" s="40">
        <v>893.06666666666672</v>
      </c>
      <c r="G133" s="40">
        <v>878.08333333333348</v>
      </c>
      <c r="H133" s="40">
        <v>925.98333333333358</v>
      </c>
      <c r="I133" s="40">
        <v>940.96666666666692</v>
      </c>
      <c r="J133" s="40">
        <v>949.93333333333362</v>
      </c>
      <c r="K133" s="31">
        <v>932</v>
      </c>
      <c r="L133" s="31">
        <v>908.05</v>
      </c>
      <c r="M133" s="31">
        <v>1.0989</v>
      </c>
      <c r="N133" s="1"/>
      <c r="O133" s="1"/>
    </row>
    <row r="134" spans="1:15" ht="12.75" customHeight="1">
      <c r="A134" s="33">
        <v>124</v>
      </c>
      <c r="B134" s="62" t="s">
        <v>373</v>
      </c>
      <c r="C134" s="31">
        <v>568.35</v>
      </c>
      <c r="D134" s="40">
        <v>569.61666666666667</v>
      </c>
      <c r="E134" s="40">
        <v>565.73333333333335</v>
      </c>
      <c r="F134" s="40">
        <v>563.11666666666667</v>
      </c>
      <c r="G134" s="40">
        <v>559.23333333333335</v>
      </c>
      <c r="H134" s="40">
        <v>572.23333333333335</v>
      </c>
      <c r="I134" s="40">
        <v>576.11666666666679</v>
      </c>
      <c r="J134" s="40">
        <v>578.73333333333335</v>
      </c>
      <c r="K134" s="31">
        <v>573.5</v>
      </c>
      <c r="L134" s="31">
        <v>567</v>
      </c>
      <c r="M134" s="31">
        <v>4.1459299999999999</v>
      </c>
      <c r="N134" s="1"/>
      <c r="O134" s="1"/>
    </row>
    <row r="135" spans="1:15" ht="12.75" customHeight="1">
      <c r="A135" s="33">
        <v>125</v>
      </c>
      <c r="B135" s="62" t="s">
        <v>105</v>
      </c>
      <c r="C135" s="31">
        <v>2199.35</v>
      </c>
      <c r="D135" s="40">
        <v>2211.75</v>
      </c>
      <c r="E135" s="40">
        <v>2177.6</v>
      </c>
      <c r="F135" s="40">
        <v>2155.85</v>
      </c>
      <c r="G135" s="40">
        <v>2121.6999999999998</v>
      </c>
      <c r="H135" s="40">
        <v>2233.5</v>
      </c>
      <c r="I135" s="40">
        <v>2267.6499999999996</v>
      </c>
      <c r="J135" s="40">
        <v>2289.4</v>
      </c>
      <c r="K135" s="31">
        <v>2245.9</v>
      </c>
      <c r="L135" s="31">
        <v>2190</v>
      </c>
      <c r="M135" s="31">
        <v>3.04339</v>
      </c>
      <c r="N135" s="1"/>
      <c r="O135" s="1"/>
    </row>
    <row r="136" spans="1:15" ht="12.75" customHeight="1">
      <c r="A136" s="33">
        <v>126</v>
      </c>
      <c r="B136" s="62" t="s">
        <v>276</v>
      </c>
      <c r="C136" s="31">
        <v>381.7</v>
      </c>
      <c r="D136" s="40">
        <v>382.08333333333331</v>
      </c>
      <c r="E136" s="40">
        <v>378.16666666666663</v>
      </c>
      <c r="F136" s="40">
        <v>374.63333333333333</v>
      </c>
      <c r="G136" s="40">
        <v>370.71666666666664</v>
      </c>
      <c r="H136" s="40">
        <v>385.61666666666662</v>
      </c>
      <c r="I136" s="40">
        <v>389.53333333333325</v>
      </c>
      <c r="J136" s="40">
        <v>393.06666666666661</v>
      </c>
      <c r="K136" s="31">
        <v>386</v>
      </c>
      <c r="L136" s="31">
        <v>378.55</v>
      </c>
      <c r="M136" s="31">
        <v>15.34859</v>
      </c>
      <c r="N136" s="1"/>
      <c r="O136" s="1"/>
    </row>
    <row r="137" spans="1:15" ht="12.75" customHeight="1">
      <c r="A137" s="33">
        <v>127</v>
      </c>
      <c r="B137" s="62" t="s">
        <v>106</v>
      </c>
      <c r="C137" s="31">
        <v>249.85</v>
      </c>
      <c r="D137" s="40">
        <v>247.95000000000002</v>
      </c>
      <c r="E137" s="40">
        <v>243.90000000000003</v>
      </c>
      <c r="F137" s="40">
        <v>237.95000000000002</v>
      </c>
      <c r="G137" s="40">
        <v>233.90000000000003</v>
      </c>
      <c r="H137" s="40">
        <v>253.90000000000003</v>
      </c>
      <c r="I137" s="40">
        <v>257.95000000000005</v>
      </c>
      <c r="J137" s="40">
        <v>263.90000000000003</v>
      </c>
      <c r="K137" s="31">
        <v>252</v>
      </c>
      <c r="L137" s="31">
        <v>242</v>
      </c>
      <c r="M137" s="31">
        <v>59.695830000000001</v>
      </c>
      <c r="N137" s="1"/>
      <c r="O137" s="1"/>
    </row>
    <row r="138" spans="1:15" ht="12.75" customHeight="1">
      <c r="A138" s="33">
        <v>128</v>
      </c>
      <c r="B138" s="62" t="s">
        <v>374</v>
      </c>
      <c r="C138" s="31">
        <v>189.85</v>
      </c>
      <c r="D138" s="40">
        <v>191.21666666666667</v>
      </c>
      <c r="E138" s="40">
        <v>186.63333333333333</v>
      </c>
      <c r="F138" s="40">
        <v>183.41666666666666</v>
      </c>
      <c r="G138" s="40">
        <v>178.83333333333331</v>
      </c>
      <c r="H138" s="40">
        <v>194.43333333333334</v>
      </c>
      <c r="I138" s="40">
        <v>199.01666666666665</v>
      </c>
      <c r="J138" s="40">
        <v>202.23333333333335</v>
      </c>
      <c r="K138" s="31">
        <v>195.8</v>
      </c>
      <c r="L138" s="31">
        <v>188</v>
      </c>
      <c r="M138" s="31">
        <v>22.93421</v>
      </c>
      <c r="N138" s="1"/>
      <c r="O138" s="1"/>
    </row>
    <row r="139" spans="1:15" ht="12.75" customHeight="1">
      <c r="A139" s="33">
        <v>129</v>
      </c>
      <c r="B139" s="62" t="s">
        <v>107</v>
      </c>
      <c r="C139" s="31">
        <v>3583.3</v>
      </c>
      <c r="D139" s="40">
        <v>3570.75</v>
      </c>
      <c r="E139" s="40">
        <v>3547.5</v>
      </c>
      <c r="F139" s="40">
        <v>3511.7</v>
      </c>
      <c r="G139" s="40">
        <v>3488.45</v>
      </c>
      <c r="H139" s="40">
        <v>3606.55</v>
      </c>
      <c r="I139" s="40">
        <v>3629.8</v>
      </c>
      <c r="J139" s="40">
        <v>3665.6000000000004</v>
      </c>
      <c r="K139" s="31">
        <v>3594</v>
      </c>
      <c r="L139" s="31">
        <v>3534.95</v>
      </c>
      <c r="M139" s="31">
        <v>3.6125699999999998</v>
      </c>
      <c r="N139" s="1"/>
      <c r="O139" s="1"/>
    </row>
    <row r="140" spans="1:15" ht="12.75" customHeight="1">
      <c r="A140" s="33">
        <v>130</v>
      </c>
      <c r="B140" s="62" t="s">
        <v>108</v>
      </c>
      <c r="C140" s="31">
        <v>4390.8999999999996</v>
      </c>
      <c r="D140" s="40">
        <v>4420.2666666666664</v>
      </c>
      <c r="E140" s="40">
        <v>4332.4333333333325</v>
      </c>
      <c r="F140" s="40">
        <v>4273.9666666666662</v>
      </c>
      <c r="G140" s="40">
        <v>4186.1333333333323</v>
      </c>
      <c r="H140" s="40">
        <v>4478.7333333333327</v>
      </c>
      <c r="I140" s="40">
        <v>4566.5666666666666</v>
      </c>
      <c r="J140" s="40">
        <v>4625.0333333333328</v>
      </c>
      <c r="K140" s="31">
        <v>4508.1000000000004</v>
      </c>
      <c r="L140" s="31">
        <v>4361.8</v>
      </c>
      <c r="M140" s="31">
        <v>5.2557299999999998</v>
      </c>
      <c r="N140" s="1"/>
      <c r="O140" s="1"/>
    </row>
    <row r="141" spans="1:15" ht="12.75" customHeight="1">
      <c r="A141" s="33">
        <v>131</v>
      </c>
      <c r="B141" s="62" t="s">
        <v>110</v>
      </c>
      <c r="C141" s="31">
        <v>483.85</v>
      </c>
      <c r="D141" s="40">
        <v>483.16666666666669</v>
      </c>
      <c r="E141" s="40">
        <v>479.38333333333338</v>
      </c>
      <c r="F141" s="40">
        <v>474.91666666666669</v>
      </c>
      <c r="G141" s="40">
        <v>471.13333333333338</v>
      </c>
      <c r="H141" s="40">
        <v>487.63333333333338</v>
      </c>
      <c r="I141" s="40">
        <v>491.41666666666669</v>
      </c>
      <c r="J141" s="40">
        <v>495.88333333333338</v>
      </c>
      <c r="K141" s="31">
        <v>486.95</v>
      </c>
      <c r="L141" s="31">
        <v>478.7</v>
      </c>
      <c r="M141" s="31">
        <v>27.492940000000001</v>
      </c>
      <c r="N141" s="1"/>
      <c r="O141" s="1"/>
    </row>
    <row r="142" spans="1:15" ht="12.75" customHeight="1">
      <c r="A142" s="33">
        <v>132</v>
      </c>
      <c r="B142" s="62" t="s">
        <v>272</v>
      </c>
      <c r="C142" s="31">
        <v>3872.1</v>
      </c>
      <c r="D142" s="40">
        <v>3877.6833333333329</v>
      </c>
      <c r="E142" s="40">
        <v>3835.4166666666661</v>
      </c>
      <c r="F142" s="40">
        <v>3798.7333333333331</v>
      </c>
      <c r="G142" s="40">
        <v>3756.4666666666662</v>
      </c>
      <c r="H142" s="40">
        <v>3914.3666666666659</v>
      </c>
      <c r="I142" s="40">
        <v>3956.6333333333332</v>
      </c>
      <c r="J142" s="40">
        <v>3993.3166666666657</v>
      </c>
      <c r="K142" s="31">
        <v>3919.95</v>
      </c>
      <c r="L142" s="31">
        <v>3841</v>
      </c>
      <c r="M142" s="31">
        <v>4.99702</v>
      </c>
      <c r="N142" s="1"/>
      <c r="O142" s="1"/>
    </row>
    <row r="143" spans="1:15" ht="12.75" customHeight="1">
      <c r="A143" s="33">
        <v>133</v>
      </c>
      <c r="B143" s="62" t="s">
        <v>111</v>
      </c>
      <c r="C143" s="31">
        <v>5025.6000000000004</v>
      </c>
      <c r="D143" s="40">
        <v>5042.7166666666672</v>
      </c>
      <c r="E143" s="40">
        <v>4998.8833333333341</v>
      </c>
      <c r="F143" s="40">
        <v>4972.166666666667</v>
      </c>
      <c r="G143" s="40">
        <v>4928.3333333333339</v>
      </c>
      <c r="H143" s="40">
        <v>5069.4333333333343</v>
      </c>
      <c r="I143" s="40">
        <v>5113.2666666666664</v>
      </c>
      <c r="J143" s="40">
        <v>5139.9833333333345</v>
      </c>
      <c r="K143" s="31">
        <v>5086.55</v>
      </c>
      <c r="L143" s="31">
        <v>5016</v>
      </c>
      <c r="M143" s="31">
        <v>6.6606300000000003</v>
      </c>
      <c r="N143" s="1"/>
      <c r="O143" s="1"/>
    </row>
    <row r="144" spans="1:15" ht="12.75" customHeight="1">
      <c r="A144" s="33">
        <v>134</v>
      </c>
      <c r="B144" s="62" t="s">
        <v>378</v>
      </c>
      <c r="C144" s="31">
        <v>41.95</v>
      </c>
      <c r="D144" s="40">
        <v>41.9</v>
      </c>
      <c r="E144" s="40">
        <v>41.349999999999994</v>
      </c>
      <c r="F144" s="40">
        <v>40.749999999999993</v>
      </c>
      <c r="G144" s="40">
        <v>40.199999999999989</v>
      </c>
      <c r="H144" s="40">
        <v>42.5</v>
      </c>
      <c r="I144" s="40">
        <v>43.05</v>
      </c>
      <c r="J144" s="40">
        <v>43.650000000000006</v>
      </c>
      <c r="K144" s="31">
        <v>42.45</v>
      </c>
      <c r="L144" s="31">
        <v>41.3</v>
      </c>
      <c r="M144" s="31">
        <v>50.445</v>
      </c>
      <c r="N144" s="1"/>
      <c r="O144" s="1"/>
    </row>
    <row r="145" spans="1:15" ht="12.75" customHeight="1">
      <c r="A145" s="33">
        <v>135</v>
      </c>
      <c r="B145" s="62" t="s">
        <v>566</v>
      </c>
      <c r="C145" s="31">
        <v>1693.1</v>
      </c>
      <c r="D145" s="40">
        <v>1706.8333333333333</v>
      </c>
      <c r="E145" s="40">
        <v>1667.8666666666666</v>
      </c>
      <c r="F145" s="40">
        <v>1642.6333333333332</v>
      </c>
      <c r="G145" s="40">
        <v>1603.6666666666665</v>
      </c>
      <c r="H145" s="40">
        <v>1732.0666666666666</v>
      </c>
      <c r="I145" s="40">
        <v>1771.0333333333333</v>
      </c>
      <c r="J145" s="40">
        <v>1796.2666666666667</v>
      </c>
      <c r="K145" s="31">
        <v>1745.8</v>
      </c>
      <c r="L145" s="31">
        <v>1681.6</v>
      </c>
      <c r="M145" s="31">
        <v>1.1906699999999999</v>
      </c>
      <c r="N145" s="1"/>
      <c r="O145" s="1"/>
    </row>
    <row r="146" spans="1:15" ht="12.75" customHeight="1">
      <c r="A146" s="33">
        <v>136</v>
      </c>
      <c r="B146" s="62" t="s">
        <v>112</v>
      </c>
      <c r="C146" s="31">
        <v>3535.75</v>
      </c>
      <c r="D146" s="40">
        <v>3545.65</v>
      </c>
      <c r="E146" s="40">
        <v>3509.1000000000004</v>
      </c>
      <c r="F146" s="40">
        <v>3482.4500000000003</v>
      </c>
      <c r="G146" s="40">
        <v>3445.9000000000005</v>
      </c>
      <c r="H146" s="40">
        <v>3572.3</v>
      </c>
      <c r="I146" s="40">
        <v>3608.8500000000004</v>
      </c>
      <c r="J146" s="40">
        <v>3635.5</v>
      </c>
      <c r="K146" s="31">
        <v>3582.2</v>
      </c>
      <c r="L146" s="31">
        <v>3519</v>
      </c>
      <c r="M146" s="31">
        <v>3.3651800000000001</v>
      </c>
      <c r="N146" s="1"/>
      <c r="O146" s="1"/>
    </row>
    <row r="147" spans="1:15" ht="12.75" customHeight="1">
      <c r="A147" s="33">
        <v>137</v>
      </c>
      <c r="B147" s="62" t="s">
        <v>375</v>
      </c>
      <c r="C147" s="31">
        <v>469.85</v>
      </c>
      <c r="D147" s="40">
        <v>471.76666666666665</v>
      </c>
      <c r="E147" s="40">
        <v>466.33333333333331</v>
      </c>
      <c r="F147" s="40">
        <v>462.81666666666666</v>
      </c>
      <c r="G147" s="40">
        <v>457.38333333333333</v>
      </c>
      <c r="H147" s="40">
        <v>475.2833333333333</v>
      </c>
      <c r="I147" s="40">
        <v>480.7166666666667</v>
      </c>
      <c r="J147" s="40">
        <v>484.23333333333329</v>
      </c>
      <c r="K147" s="31">
        <v>477.2</v>
      </c>
      <c r="L147" s="31">
        <v>468.25</v>
      </c>
      <c r="M147" s="31">
        <v>1.81101</v>
      </c>
      <c r="N147" s="1"/>
      <c r="O147" s="1"/>
    </row>
    <row r="148" spans="1:15" ht="12.75" customHeight="1">
      <c r="A148" s="33">
        <v>138</v>
      </c>
      <c r="B148" s="62" t="s">
        <v>376</v>
      </c>
      <c r="C148" s="31">
        <v>207.95</v>
      </c>
      <c r="D148" s="40">
        <v>209.41666666666666</v>
      </c>
      <c r="E148" s="40">
        <v>205.63333333333333</v>
      </c>
      <c r="F148" s="40">
        <v>203.31666666666666</v>
      </c>
      <c r="G148" s="40">
        <v>199.53333333333333</v>
      </c>
      <c r="H148" s="40">
        <v>211.73333333333332</v>
      </c>
      <c r="I148" s="40">
        <v>215.51666666666668</v>
      </c>
      <c r="J148" s="40">
        <v>217.83333333333331</v>
      </c>
      <c r="K148" s="31">
        <v>213.2</v>
      </c>
      <c r="L148" s="31">
        <v>207.1</v>
      </c>
      <c r="M148" s="31">
        <v>3.8446500000000001</v>
      </c>
      <c r="N148" s="1"/>
      <c r="O148" s="1"/>
    </row>
    <row r="149" spans="1:15" ht="12.75" customHeight="1">
      <c r="A149" s="33">
        <v>139</v>
      </c>
      <c r="B149" s="62" t="s">
        <v>379</v>
      </c>
      <c r="C149" s="31">
        <v>540.5</v>
      </c>
      <c r="D149" s="40">
        <v>548.15</v>
      </c>
      <c r="E149" s="40">
        <v>529.34999999999991</v>
      </c>
      <c r="F149" s="40">
        <v>518.19999999999993</v>
      </c>
      <c r="G149" s="40">
        <v>499.39999999999986</v>
      </c>
      <c r="H149" s="40">
        <v>559.29999999999995</v>
      </c>
      <c r="I149" s="40">
        <v>578.09999999999991</v>
      </c>
      <c r="J149" s="40">
        <v>589.25</v>
      </c>
      <c r="K149" s="31">
        <v>566.95000000000005</v>
      </c>
      <c r="L149" s="31">
        <v>537</v>
      </c>
      <c r="M149" s="31">
        <v>10.315630000000001</v>
      </c>
      <c r="N149" s="1"/>
      <c r="O149" s="1"/>
    </row>
    <row r="150" spans="1:15" ht="12.75" customHeight="1">
      <c r="A150" s="33">
        <v>140</v>
      </c>
      <c r="B150" s="62" t="s">
        <v>277</v>
      </c>
      <c r="C150" s="31">
        <v>417.55</v>
      </c>
      <c r="D150" s="40">
        <v>419.23333333333335</v>
      </c>
      <c r="E150" s="40">
        <v>413.51666666666671</v>
      </c>
      <c r="F150" s="40">
        <v>409.48333333333335</v>
      </c>
      <c r="G150" s="40">
        <v>403.76666666666671</v>
      </c>
      <c r="H150" s="40">
        <v>423.26666666666671</v>
      </c>
      <c r="I150" s="40">
        <v>428.98333333333341</v>
      </c>
      <c r="J150" s="40">
        <v>433.01666666666671</v>
      </c>
      <c r="K150" s="31">
        <v>424.95</v>
      </c>
      <c r="L150" s="31">
        <v>415.2</v>
      </c>
      <c r="M150" s="31">
        <v>3.0696500000000002</v>
      </c>
      <c r="N150" s="1"/>
      <c r="O150" s="1"/>
    </row>
    <row r="151" spans="1:15" ht="12.75" customHeight="1">
      <c r="A151" s="33">
        <v>141</v>
      </c>
      <c r="B151" s="62" t="s">
        <v>380</v>
      </c>
      <c r="C151" s="31">
        <v>1549.95</v>
      </c>
      <c r="D151" s="40">
        <v>1554.6666666666667</v>
      </c>
      <c r="E151" s="40">
        <v>1537.2833333333335</v>
      </c>
      <c r="F151" s="40">
        <v>1524.6166666666668</v>
      </c>
      <c r="G151" s="40">
        <v>1507.2333333333336</v>
      </c>
      <c r="H151" s="40">
        <v>1567.3333333333335</v>
      </c>
      <c r="I151" s="40">
        <v>1584.7166666666667</v>
      </c>
      <c r="J151" s="40">
        <v>1597.3833333333334</v>
      </c>
      <c r="K151" s="31">
        <v>1572.05</v>
      </c>
      <c r="L151" s="31">
        <v>1542</v>
      </c>
      <c r="M151" s="31">
        <v>1.66967</v>
      </c>
      <c r="N151" s="1"/>
      <c r="O151" s="1"/>
    </row>
    <row r="152" spans="1:15" ht="12.75" customHeight="1">
      <c r="A152" s="33">
        <v>142</v>
      </c>
      <c r="B152" s="62" t="s">
        <v>381</v>
      </c>
      <c r="C152" s="31">
        <v>116.6</v>
      </c>
      <c r="D152" s="40">
        <v>116.48333333333335</v>
      </c>
      <c r="E152" s="40">
        <v>115.26666666666669</v>
      </c>
      <c r="F152" s="40">
        <v>113.93333333333335</v>
      </c>
      <c r="G152" s="40">
        <v>112.7166666666667</v>
      </c>
      <c r="H152" s="40">
        <v>117.81666666666669</v>
      </c>
      <c r="I152" s="40">
        <v>119.03333333333333</v>
      </c>
      <c r="J152" s="40">
        <v>120.36666666666669</v>
      </c>
      <c r="K152" s="31">
        <v>117.7</v>
      </c>
      <c r="L152" s="31">
        <v>115.15</v>
      </c>
      <c r="M152" s="31">
        <v>24.5322</v>
      </c>
      <c r="N152" s="1"/>
      <c r="O152" s="1"/>
    </row>
    <row r="153" spans="1:15" ht="12.75" customHeight="1">
      <c r="A153" s="33">
        <v>143</v>
      </c>
      <c r="B153" s="62" t="s">
        <v>377</v>
      </c>
      <c r="C153" s="31">
        <v>205.9</v>
      </c>
      <c r="D153" s="40">
        <v>206.20000000000002</v>
      </c>
      <c r="E153" s="40">
        <v>203.70000000000005</v>
      </c>
      <c r="F153" s="40">
        <v>201.50000000000003</v>
      </c>
      <c r="G153" s="40">
        <v>199.00000000000006</v>
      </c>
      <c r="H153" s="40">
        <v>208.40000000000003</v>
      </c>
      <c r="I153" s="40">
        <v>210.89999999999998</v>
      </c>
      <c r="J153" s="40">
        <v>213.10000000000002</v>
      </c>
      <c r="K153" s="31">
        <v>208.7</v>
      </c>
      <c r="L153" s="31">
        <v>204</v>
      </c>
      <c r="M153" s="31">
        <v>4.4083699999999997</v>
      </c>
      <c r="N153" s="1"/>
      <c r="O153" s="1"/>
    </row>
    <row r="154" spans="1:15" ht="12.75" customHeight="1">
      <c r="A154" s="33">
        <v>144</v>
      </c>
      <c r="B154" s="62" t="s">
        <v>382</v>
      </c>
      <c r="C154" s="31">
        <v>86.25</v>
      </c>
      <c r="D154" s="40">
        <v>86.983333333333334</v>
      </c>
      <c r="E154" s="40">
        <v>84.516666666666666</v>
      </c>
      <c r="F154" s="40">
        <v>82.783333333333331</v>
      </c>
      <c r="G154" s="40">
        <v>80.316666666666663</v>
      </c>
      <c r="H154" s="40">
        <v>88.716666666666669</v>
      </c>
      <c r="I154" s="40">
        <v>91.183333333333337</v>
      </c>
      <c r="J154" s="40">
        <v>92.916666666666671</v>
      </c>
      <c r="K154" s="31">
        <v>89.45</v>
      </c>
      <c r="L154" s="31">
        <v>85.25</v>
      </c>
      <c r="M154" s="31">
        <v>172.62737999999999</v>
      </c>
      <c r="N154" s="1"/>
      <c r="O154" s="1"/>
    </row>
    <row r="155" spans="1:15" ht="12.75" customHeight="1">
      <c r="A155" s="33">
        <v>145</v>
      </c>
      <c r="B155" s="62" t="s">
        <v>1147</v>
      </c>
      <c r="C155" s="31">
        <v>679.3</v>
      </c>
      <c r="D155" s="40">
        <v>676.1</v>
      </c>
      <c r="E155" s="40">
        <v>668.95</v>
      </c>
      <c r="F155" s="40">
        <v>658.6</v>
      </c>
      <c r="G155" s="40">
        <v>651.45000000000005</v>
      </c>
      <c r="H155" s="40">
        <v>686.45</v>
      </c>
      <c r="I155" s="40">
        <v>693.59999999999991</v>
      </c>
      <c r="J155" s="40">
        <v>703.95</v>
      </c>
      <c r="K155" s="31">
        <v>683.25</v>
      </c>
      <c r="L155" s="31">
        <v>665.75</v>
      </c>
      <c r="M155" s="31">
        <v>0.32922000000000001</v>
      </c>
      <c r="N155" s="1"/>
      <c r="O155" s="1"/>
    </row>
    <row r="156" spans="1:15" ht="12.75" customHeight="1">
      <c r="A156" s="33">
        <v>146</v>
      </c>
      <c r="B156" s="62" t="s">
        <v>113</v>
      </c>
      <c r="C156" s="31">
        <v>2200.35</v>
      </c>
      <c r="D156" s="40">
        <v>2211.7000000000003</v>
      </c>
      <c r="E156" s="40">
        <v>2183.6500000000005</v>
      </c>
      <c r="F156" s="40">
        <v>2166.9500000000003</v>
      </c>
      <c r="G156" s="40">
        <v>2138.9000000000005</v>
      </c>
      <c r="H156" s="40">
        <v>2228.4000000000005</v>
      </c>
      <c r="I156" s="40">
        <v>2256.4500000000007</v>
      </c>
      <c r="J156" s="40">
        <v>2273.1500000000005</v>
      </c>
      <c r="K156" s="31">
        <v>2239.75</v>
      </c>
      <c r="L156" s="31">
        <v>2195</v>
      </c>
      <c r="M156" s="31">
        <v>3.9444499999999998</v>
      </c>
      <c r="N156" s="1"/>
      <c r="O156" s="1"/>
    </row>
    <row r="157" spans="1:15" ht="12.75" customHeight="1">
      <c r="A157" s="33">
        <v>147</v>
      </c>
      <c r="B157" s="62" t="s">
        <v>114</v>
      </c>
      <c r="C157" s="31">
        <v>232.75</v>
      </c>
      <c r="D157" s="40">
        <v>232.08333333333334</v>
      </c>
      <c r="E157" s="40">
        <v>229.66666666666669</v>
      </c>
      <c r="F157" s="40">
        <v>226.58333333333334</v>
      </c>
      <c r="G157" s="40">
        <v>224.16666666666669</v>
      </c>
      <c r="H157" s="40">
        <v>235.16666666666669</v>
      </c>
      <c r="I157" s="40">
        <v>237.58333333333337</v>
      </c>
      <c r="J157" s="40">
        <v>240.66666666666669</v>
      </c>
      <c r="K157" s="31">
        <v>234.5</v>
      </c>
      <c r="L157" s="31">
        <v>229</v>
      </c>
      <c r="M157" s="31">
        <v>23.22043</v>
      </c>
      <c r="N157" s="1"/>
      <c r="O157" s="1"/>
    </row>
    <row r="158" spans="1:15" ht="12.75" customHeight="1">
      <c r="A158" s="33">
        <v>148</v>
      </c>
      <c r="B158" s="62" t="s">
        <v>384</v>
      </c>
      <c r="C158" s="31">
        <v>462.35</v>
      </c>
      <c r="D158" s="40">
        <v>451.11666666666662</v>
      </c>
      <c r="E158" s="40">
        <v>430.38333333333321</v>
      </c>
      <c r="F158" s="40">
        <v>398.41666666666657</v>
      </c>
      <c r="G158" s="40">
        <v>377.68333333333317</v>
      </c>
      <c r="H158" s="40">
        <v>483.08333333333326</v>
      </c>
      <c r="I158" s="40">
        <v>503.81666666666672</v>
      </c>
      <c r="J158" s="40">
        <v>535.7833333333333</v>
      </c>
      <c r="K158" s="31">
        <v>471.85</v>
      </c>
      <c r="L158" s="31">
        <v>419.15</v>
      </c>
      <c r="M158" s="31">
        <v>130.66819000000001</v>
      </c>
      <c r="N158" s="1"/>
      <c r="O158" s="1"/>
    </row>
    <row r="159" spans="1:15" ht="12.75" customHeight="1">
      <c r="A159" s="33">
        <v>149</v>
      </c>
      <c r="B159" s="62" t="s">
        <v>383</v>
      </c>
      <c r="C159" s="31">
        <v>320.10000000000002</v>
      </c>
      <c r="D159" s="40">
        <v>322</v>
      </c>
      <c r="E159" s="40">
        <v>317.10000000000002</v>
      </c>
      <c r="F159" s="40">
        <v>314.10000000000002</v>
      </c>
      <c r="G159" s="40">
        <v>309.20000000000005</v>
      </c>
      <c r="H159" s="40">
        <v>325</v>
      </c>
      <c r="I159" s="40">
        <v>329.9</v>
      </c>
      <c r="J159" s="40">
        <v>332.9</v>
      </c>
      <c r="K159" s="31">
        <v>326.89999999999998</v>
      </c>
      <c r="L159" s="31">
        <v>319</v>
      </c>
      <c r="M159" s="31">
        <v>3.4461900000000001</v>
      </c>
      <c r="N159" s="1"/>
      <c r="O159" s="1"/>
    </row>
    <row r="160" spans="1:15" ht="12.75" customHeight="1">
      <c r="A160" s="33">
        <v>150</v>
      </c>
      <c r="B160" s="62" t="s">
        <v>115</v>
      </c>
      <c r="C160" s="31">
        <v>123.05</v>
      </c>
      <c r="D160" s="40">
        <v>122.69999999999999</v>
      </c>
      <c r="E160" s="40">
        <v>121.79999999999998</v>
      </c>
      <c r="F160" s="40">
        <v>120.55</v>
      </c>
      <c r="G160" s="40">
        <v>119.64999999999999</v>
      </c>
      <c r="H160" s="40">
        <v>123.94999999999997</v>
      </c>
      <c r="I160" s="40">
        <v>124.84999999999998</v>
      </c>
      <c r="J160" s="40">
        <v>126.09999999999997</v>
      </c>
      <c r="K160" s="31">
        <v>123.6</v>
      </c>
      <c r="L160" s="31">
        <v>121.45</v>
      </c>
      <c r="M160" s="31">
        <v>97.68441</v>
      </c>
      <c r="N160" s="1"/>
      <c r="O160" s="1"/>
    </row>
    <row r="161" spans="1:15" ht="12.75" customHeight="1">
      <c r="A161" s="33">
        <v>151</v>
      </c>
      <c r="B161" s="62" t="s">
        <v>386</v>
      </c>
      <c r="C161" s="31">
        <v>783.6</v>
      </c>
      <c r="D161" s="40">
        <v>789.69999999999993</v>
      </c>
      <c r="E161" s="40">
        <v>774.39999999999986</v>
      </c>
      <c r="F161" s="40">
        <v>765.19999999999993</v>
      </c>
      <c r="G161" s="40">
        <v>749.89999999999986</v>
      </c>
      <c r="H161" s="40">
        <v>798.89999999999986</v>
      </c>
      <c r="I161" s="40">
        <v>814.19999999999982</v>
      </c>
      <c r="J161" s="40">
        <v>823.39999999999986</v>
      </c>
      <c r="K161" s="31">
        <v>805</v>
      </c>
      <c r="L161" s="31">
        <v>780.5</v>
      </c>
      <c r="M161" s="31">
        <v>2.8014800000000002</v>
      </c>
      <c r="N161" s="1"/>
      <c r="O161" s="1"/>
    </row>
    <row r="162" spans="1:15" ht="12.75" customHeight="1">
      <c r="A162" s="33">
        <v>152</v>
      </c>
      <c r="B162" s="62" t="s">
        <v>385</v>
      </c>
      <c r="C162" s="31">
        <v>4865.8500000000004</v>
      </c>
      <c r="D162" s="40">
        <v>4873.2833333333338</v>
      </c>
      <c r="E162" s="40">
        <v>4842.5666666666675</v>
      </c>
      <c r="F162" s="40">
        <v>4819.2833333333338</v>
      </c>
      <c r="G162" s="40">
        <v>4788.5666666666675</v>
      </c>
      <c r="H162" s="40">
        <v>4896.5666666666675</v>
      </c>
      <c r="I162" s="40">
        <v>4927.2833333333328</v>
      </c>
      <c r="J162" s="40">
        <v>4950.5666666666675</v>
      </c>
      <c r="K162" s="31">
        <v>4904</v>
      </c>
      <c r="L162" s="31">
        <v>4850</v>
      </c>
      <c r="M162" s="31">
        <v>0.14859</v>
      </c>
      <c r="N162" s="1"/>
      <c r="O162" s="1"/>
    </row>
    <row r="163" spans="1:15" ht="12.75" customHeight="1">
      <c r="A163" s="33">
        <v>153</v>
      </c>
      <c r="B163" s="62" t="s">
        <v>387</v>
      </c>
      <c r="C163" s="31">
        <v>175.75</v>
      </c>
      <c r="D163" s="40">
        <v>176.76666666666665</v>
      </c>
      <c r="E163" s="40">
        <v>174.43333333333331</v>
      </c>
      <c r="F163" s="40">
        <v>173.11666666666665</v>
      </c>
      <c r="G163" s="40">
        <v>170.7833333333333</v>
      </c>
      <c r="H163" s="40">
        <v>178.08333333333331</v>
      </c>
      <c r="I163" s="40">
        <v>180.41666666666669</v>
      </c>
      <c r="J163" s="40">
        <v>181.73333333333332</v>
      </c>
      <c r="K163" s="31">
        <v>179.1</v>
      </c>
      <c r="L163" s="31">
        <v>175.45</v>
      </c>
      <c r="M163" s="31">
        <v>3.6186699999999998</v>
      </c>
      <c r="N163" s="1"/>
      <c r="O163" s="1"/>
    </row>
    <row r="164" spans="1:15" ht="12.75" customHeight="1">
      <c r="A164" s="33">
        <v>154</v>
      </c>
      <c r="B164" s="62" t="s">
        <v>1148</v>
      </c>
      <c r="C164" s="31">
        <v>645.29999999999995</v>
      </c>
      <c r="D164" s="40">
        <v>651.7166666666667</v>
      </c>
      <c r="E164" s="40">
        <v>634.98333333333335</v>
      </c>
      <c r="F164" s="40">
        <v>624.66666666666663</v>
      </c>
      <c r="G164" s="40">
        <v>607.93333333333328</v>
      </c>
      <c r="H164" s="40">
        <v>662.03333333333342</v>
      </c>
      <c r="I164" s="40">
        <v>678.76666666666677</v>
      </c>
      <c r="J164" s="40">
        <v>689.08333333333348</v>
      </c>
      <c r="K164" s="31">
        <v>668.45</v>
      </c>
      <c r="L164" s="31">
        <v>641.4</v>
      </c>
      <c r="M164" s="31">
        <v>1.95932</v>
      </c>
      <c r="N164" s="1"/>
      <c r="O164" s="1"/>
    </row>
    <row r="165" spans="1:15" ht="12.75" customHeight="1">
      <c r="A165" s="33">
        <v>155</v>
      </c>
      <c r="B165" s="62" t="s">
        <v>405</v>
      </c>
      <c r="C165" s="31">
        <v>3009.05</v>
      </c>
      <c r="D165" s="40">
        <v>3023.0166666666664</v>
      </c>
      <c r="E165" s="40">
        <v>2991.0333333333328</v>
      </c>
      <c r="F165" s="40">
        <v>2973.0166666666664</v>
      </c>
      <c r="G165" s="40">
        <v>2941.0333333333328</v>
      </c>
      <c r="H165" s="40">
        <v>3041.0333333333328</v>
      </c>
      <c r="I165" s="40">
        <v>3073.0166666666664</v>
      </c>
      <c r="J165" s="40">
        <v>3091.0333333333328</v>
      </c>
      <c r="K165" s="31">
        <v>3055</v>
      </c>
      <c r="L165" s="31">
        <v>3005</v>
      </c>
      <c r="M165" s="31">
        <v>0.51709000000000005</v>
      </c>
      <c r="N165" s="1"/>
      <c r="O165" s="1"/>
    </row>
    <row r="166" spans="1:15" ht="12.75" customHeight="1">
      <c r="A166" s="33">
        <v>156</v>
      </c>
      <c r="B166" s="62" t="s">
        <v>279</v>
      </c>
      <c r="C166" s="31">
        <v>304</v>
      </c>
      <c r="D166" s="40">
        <v>305.7</v>
      </c>
      <c r="E166" s="40">
        <v>301.7</v>
      </c>
      <c r="F166" s="40">
        <v>299.39999999999998</v>
      </c>
      <c r="G166" s="40">
        <v>295.39999999999998</v>
      </c>
      <c r="H166" s="40">
        <v>308</v>
      </c>
      <c r="I166" s="40">
        <v>312</v>
      </c>
      <c r="J166" s="40">
        <v>314.3</v>
      </c>
      <c r="K166" s="31">
        <v>309.7</v>
      </c>
      <c r="L166" s="31">
        <v>303.39999999999998</v>
      </c>
      <c r="M166" s="31">
        <v>12.88772</v>
      </c>
      <c r="N166" s="1"/>
      <c r="O166" s="1"/>
    </row>
    <row r="167" spans="1:15" ht="12.75" customHeight="1">
      <c r="A167" s="33">
        <v>157</v>
      </c>
      <c r="B167" s="62" t="s">
        <v>388</v>
      </c>
      <c r="C167" s="31">
        <v>129.55000000000001</v>
      </c>
      <c r="D167" s="40">
        <v>130.26666666666668</v>
      </c>
      <c r="E167" s="40">
        <v>128.33333333333337</v>
      </c>
      <c r="F167" s="40">
        <v>127.1166666666667</v>
      </c>
      <c r="G167" s="40">
        <v>125.18333333333339</v>
      </c>
      <c r="H167" s="40">
        <v>131.48333333333335</v>
      </c>
      <c r="I167" s="40">
        <v>133.41666666666669</v>
      </c>
      <c r="J167" s="40">
        <v>134.63333333333333</v>
      </c>
      <c r="K167" s="31">
        <v>132.19999999999999</v>
      </c>
      <c r="L167" s="31">
        <v>129.05000000000001</v>
      </c>
      <c r="M167" s="31">
        <v>12.29289</v>
      </c>
      <c r="N167" s="1"/>
      <c r="O167" s="1"/>
    </row>
    <row r="168" spans="1:15" ht="12.75" customHeight="1">
      <c r="A168" s="33">
        <v>158</v>
      </c>
      <c r="B168" s="62" t="s">
        <v>404</v>
      </c>
      <c r="C168" s="31">
        <v>242.15</v>
      </c>
      <c r="D168" s="40">
        <v>242.71666666666667</v>
      </c>
      <c r="E168" s="40">
        <v>240.93333333333334</v>
      </c>
      <c r="F168" s="40">
        <v>239.71666666666667</v>
      </c>
      <c r="G168" s="40">
        <v>237.93333333333334</v>
      </c>
      <c r="H168" s="40">
        <v>243.93333333333334</v>
      </c>
      <c r="I168" s="40">
        <v>245.7166666666667</v>
      </c>
      <c r="J168" s="40">
        <v>246.93333333333334</v>
      </c>
      <c r="K168" s="31">
        <v>244.5</v>
      </c>
      <c r="L168" s="31">
        <v>241.5</v>
      </c>
      <c r="M168" s="31">
        <v>1.42849</v>
      </c>
      <c r="N168" s="1"/>
      <c r="O168" s="1"/>
    </row>
    <row r="169" spans="1:15" ht="12.75" customHeight="1">
      <c r="A169" s="33">
        <v>159</v>
      </c>
      <c r="B169" s="62" t="s">
        <v>116</v>
      </c>
      <c r="C169" s="31">
        <v>104.3</v>
      </c>
      <c r="D169" s="40">
        <v>104.48333333333333</v>
      </c>
      <c r="E169" s="40">
        <v>103.91666666666667</v>
      </c>
      <c r="F169" s="40">
        <v>103.53333333333333</v>
      </c>
      <c r="G169" s="40">
        <v>102.96666666666667</v>
      </c>
      <c r="H169" s="40">
        <v>104.86666666666667</v>
      </c>
      <c r="I169" s="40">
        <v>105.43333333333334</v>
      </c>
      <c r="J169" s="40">
        <v>105.81666666666668</v>
      </c>
      <c r="K169" s="31">
        <v>105.05</v>
      </c>
      <c r="L169" s="31">
        <v>104.1</v>
      </c>
      <c r="M169" s="31">
        <v>99.095669999999998</v>
      </c>
      <c r="N169" s="1"/>
      <c r="O169" s="1"/>
    </row>
    <row r="170" spans="1:15" ht="12.75" customHeight="1">
      <c r="A170" s="33">
        <v>160</v>
      </c>
      <c r="B170" s="62" t="s">
        <v>391</v>
      </c>
      <c r="C170" s="31">
        <v>2656.55</v>
      </c>
      <c r="D170" s="40">
        <v>2673.5</v>
      </c>
      <c r="E170" s="40">
        <v>2620.0500000000002</v>
      </c>
      <c r="F170" s="40">
        <v>2583.5500000000002</v>
      </c>
      <c r="G170" s="40">
        <v>2530.1000000000004</v>
      </c>
      <c r="H170" s="40">
        <v>2710</v>
      </c>
      <c r="I170" s="40">
        <v>2763.45</v>
      </c>
      <c r="J170" s="40">
        <v>2799.95</v>
      </c>
      <c r="K170" s="31">
        <v>2726.95</v>
      </c>
      <c r="L170" s="31">
        <v>2637</v>
      </c>
      <c r="M170" s="31">
        <v>0.28011999999999998</v>
      </c>
      <c r="N170" s="1"/>
      <c r="O170" s="1"/>
    </row>
    <row r="171" spans="1:15" ht="12.75" customHeight="1">
      <c r="A171" s="33">
        <v>161</v>
      </c>
      <c r="B171" s="62" t="s">
        <v>392</v>
      </c>
      <c r="C171" s="31">
        <v>3081.65</v>
      </c>
      <c r="D171" s="40">
        <v>3094.65</v>
      </c>
      <c r="E171" s="40">
        <v>3049.6000000000004</v>
      </c>
      <c r="F171" s="40">
        <v>3017.55</v>
      </c>
      <c r="G171" s="40">
        <v>2972.5000000000005</v>
      </c>
      <c r="H171" s="40">
        <v>3126.7000000000003</v>
      </c>
      <c r="I171" s="40">
        <v>3171.7500000000005</v>
      </c>
      <c r="J171" s="40">
        <v>3203.8</v>
      </c>
      <c r="K171" s="31">
        <v>3139.7</v>
      </c>
      <c r="L171" s="31">
        <v>3062.6</v>
      </c>
      <c r="M171" s="31">
        <v>0.27678000000000003</v>
      </c>
      <c r="N171" s="1"/>
      <c r="O171" s="1"/>
    </row>
    <row r="172" spans="1:15" ht="12.75" customHeight="1">
      <c r="A172" s="33">
        <v>162</v>
      </c>
      <c r="B172" s="62" t="s">
        <v>400</v>
      </c>
      <c r="C172" s="31">
        <v>749.3</v>
      </c>
      <c r="D172" s="40">
        <v>742.80000000000007</v>
      </c>
      <c r="E172" s="40">
        <v>733.60000000000014</v>
      </c>
      <c r="F172" s="40">
        <v>717.90000000000009</v>
      </c>
      <c r="G172" s="40">
        <v>708.70000000000016</v>
      </c>
      <c r="H172" s="40">
        <v>758.50000000000011</v>
      </c>
      <c r="I172" s="40">
        <v>767.70000000000016</v>
      </c>
      <c r="J172" s="40">
        <v>783.40000000000009</v>
      </c>
      <c r="K172" s="31">
        <v>752</v>
      </c>
      <c r="L172" s="31">
        <v>727.1</v>
      </c>
      <c r="M172" s="31">
        <v>3.5709499999999998</v>
      </c>
      <c r="N172" s="1"/>
      <c r="O172" s="1"/>
    </row>
    <row r="173" spans="1:15" ht="12.75" customHeight="1">
      <c r="A173" s="33">
        <v>163</v>
      </c>
      <c r="B173" s="62" t="s">
        <v>393</v>
      </c>
      <c r="C173" s="31">
        <v>182.45</v>
      </c>
      <c r="D173" s="40">
        <v>182.61666666666667</v>
      </c>
      <c r="E173" s="40">
        <v>180.58333333333334</v>
      </c>
      <c r="F173" s="40">
        <v>178.71666666666667</v>
      </c>
      <c r="G173" s="40">
        <v>176.68333333333334</v>
      </c>
      <c r="H173" s="40">
        <v>184.48333333333335</v>
      </c>
      <c r="I173" s="40">
        <v>186.51666666666665</v>
      </c>
      <c r="J173" s="40">
        <v>188.38333333333335</v>
      </c>
      <c r="K173" s="31">
        <v>184.65</v>
      </c>
      <c r="L173" s="31">
        <v>180.75</v>
      </c>
      <c r="M173" s="31">
        <v>3.82517</v>
      </c>
      <c r="N173" s="1"/>
      <c r="O173" s="1"/>
    </row>
    <row r="174" spans="1:15" ht="12.75" customHeight="1">
      <c r="A174" s="33">
        <v>164</v>
      </c>
      <c r="B174" s="62" t="s">
        <v>280</v>
      </c>
      <c r="C174" s="31">
        <v>1014.95</v>
      </c>
      <c r="D174" s="40">
        <v>1016.8666666666668</v>
      </c>
      <c r="E174" s="40">
        <v>1008.0833333333335</v>
      </c>
      <c r="F174" s="40">
        <v>1001.2166666666667</v>
      </c>
      <c r="G174" s="40">
        <v>992.43333333333339</v>
      </c>
      <c r="H174" s="40">
        <v>1023.7333333333336</v>
      </c>
      <c r="I174" s="40">
        <v>1032.5166666666669</v>
      </c>
      <c r="J174" s="40">
        <v>1039.3833333333337</v>
      </c>
      <c r="K174" s="31">
        <v>1025.6500000000001</v>
      </c>
      <c r="L174" s="31">
        <v>1010</v>
      </c>
      <c r="M174" s="31">
        <v>3.87094</v>
      </c>
      <c r="N174" s="1"/>
      <c r="O174" s="1"/>
    </row>
    <row r="175" spans="1:15" ht="12.75" customHeight="1">
      <c r="A175" s="33">
        <v>165</v>
      </c>
      <c r="B175" s="62" t="s">
        <v>394</v>
      </c>
      <c r="C175" s="31">
        <v>1431.3</v>
      </c>
      <c r="D175" s="40">
        <v>1432.8</v>
      </c>
      <c r="E175" s="40">
        <v>1418.6</v>
      </c>
      <c r="F175" s="40">
        <v>1405.8999999999999</v>
      </c>
      <c r="G175" s="40">
        <v>1391.6999999999998</v>
      </c>
      <c r="H175" s="40">
        <v>1445.5</v>
      </c>
      <c r="I175" s="40">
        <v>1459.7000000000003</v>
      </c>
      <c r="J175" s="40">
        <v>1472.4</v>
      </c>
      <c r="K175" s="31">
        <v>1447</v>
      </c>
      <c r="L175" s="31">
        <v>1420.1</v>
      </c>
      <c r="M175" s="31">
        <v>0.35993999999999998</v>
      </c>
      <c r="N175" s="1"/>
      <c r="O175" s="1"/>
    </row>
    <row r="176" spans="1:15" ht="12.75" customHeight="1">
      <c r="A176" s="33">
        <v>166</v>
      </c>
      <c r="B176" s="62" t="s">
        <v>117</v>
      </c>
      <c r="C176" s="31">
        <v>655.7</v>
      </c>
      <c r="D176" s="40">
        <v>657.43333333333328</v>
      </c>
      <c r="E176" s="40">
        <v>643.21666666666658</v>
      </c>
      <c r="F176" s="40">
        <v>630.73333333333335</v>
      </c>
      <c r="G176" s="40">
        <v>616.51666666666665</v>
      </c>
      <c r="H176" s="40">
        <v>669.91666666666652</v>
      </c>
      <c r="I176" s="40">
        <v>684.13333333333321</v>
      </c>
      <c r="J176" s="40">
        <v>696.61666666666645</v>
      </c>
      <c r="K176" s="31">
        <v>671.65</v>
      </c>
      <c r="L176" s="31">
        <v>644.95000000000005</v>
      </c>
      <c r="M176" s="31">
        <v>18.162320000000001</v>
      </c>
      <c r="N176" s="1"/>
      <c r="O176" s="1"/>
    </row>
    <row r="177" spans="1:15" ht="12.75" customHeight="1">
      <c r="A177" s="33">
        <v>167</v>
      </c>
      <c r="B177" s="62" t="s">
        <v>390</v>
      </c>
      <c r="C177" s="31">
        <v>1503.1</v>
      </c>
      <c r="D177" s="40">
        <v>1501.1333333333332</v>
      </c>
      <c r="E177" s="40">
        <v>1487.2666666666664</v>
      </c>
      <c r="F177" s="40">
        <v>1471.4333333333332</v>
      </c>
      <c r="G177" s="40">
        <v>1457.5666666666664</v>
      </c>
      <c r="H177" s="40">
        <v>1516.9666666666665</v>
      </c>
      <c r="I177" s="40">
        <v>1530.8333333333333</v>
      </c>
      <c r="J177" s="40">
        <v>1546.6666666666665</v>
      </c>
      <c r="K177" s="31">
        <v>1515</v>
      </c>
      <c r="L177" s="31">
        <v>1485.3</v>
      </c>
      <c r="M177" s="31">
        <v>0.44235000000000002</v>
      </c>
      <c r="N177" s="1"/>
      <c r="O177" s="1"/>
    </row>
    <row r="178" spans="1:15" ht="12.75" customHeight="1">
      <c r="A178" s="33">
        <v>168</v>
      </c>
      <c r="B178" s="62" t="s">
        <v>119</v>
      </c>
      <c r="C178" s="31">
        <v>42.8</v>
      </c>
      <c r="D178" s="40">
        <v>42.716666666666661</v>
      </c>
      <c r="E178" s="40">
        <v>42.383333333333326</v>
      </c>
      <c r="F178" s="40">
        <v>41.966666666666661</v>
      </c>
      <c r="G178" s="40">
        <v>41.633333333333326</v>
      </c>
      <c r="H178" s="40">
        <v>43.133333333333326</v>
      </c>
      <c r="I178" s="40">
        <v>43.466666666666654</v>
      </c>
      <c r="J178" s="40">
        <v>43.883333333333326</v>
      </c>
      <c r="K178" s="31">
        <v>43.05</v>
      </c>
      <c r="L178" s="31">
        <v>42.3</v>
      </c>
      <c r="M178" s="31">
        <v>105.0042</v>
      </c>
      <c r="N178" s="1"/>
      <c r="O178" s="1"/>
    </row>
    <row r="179" spans="1:15" ht="12.75" customHeight="1">
      <c r="A179" s="33">
        <v>169</v>
      </c>
      <c r="B179" s="62" t="s">
        <v>120</v>
      </c>
      <c r="C179" s="31">
        <v>585.1</v>
      </c>
      <c r="D179" s="40">
        <v>586.16666666666663</v>
      </c>
      <c r="E179" s="40">
        <v>577.93333333333328</v>
      </c>
      <c r="F179" s="40">
        <v>570.76666666666665</v>
      </c>
      <c r="G179" s="40">
        <v>562.5333333333333</v>
      </c>
      <c r="H179" s="40">
        <v>593.33333333333326</v>
      </c>
      <c r="I179" s="40">
        <v>601.56666666666661</v>
      </c>
      <c r="J179" s="40">
        <v>608.73333333333323</v>
      </c>
      <c r="K179" s="31">
        <v>594.4</v>
      </c>
      <c r="L179" s="31">
        <v>579</v>
      </c>
      <c r="M179" s="31">
        <v>8.6729000000000003</v>
      </c>
      <c r="N179" s="1"/>
      <c r="O179" s="1"/>
    </row>
    <row r="180" spans="1:15" ht="12.75" customHeight="1">
      <c r="A180" s="33">
        <v>170</v>
      </c>
      <c r="B180" s="62" t="s">
        <v>395</v>
      </c>
      <c r="C180" s="31">
        <v>1131.95</v>
      </c>
      <c r="D180" s="40">
        <v>1130.8166666666668</v>
      </c>
      <c r="E180" s="40">
        <v>1113.7333333333336</v>
      </c>
      <c r="F180" s="40">
        <v>1095.5166666666667</v>
      </c>
      <c r="G180" s="40">
        <v>1078.4333333333334</v>
      </c>
      <c r="H180" s="40">
        <v>1149.0333333333338</v>
      </c>
      <c r="I180" s="40">
        <v>1166.1166666666672</v>
      </c>
      <c r="J180" s="40">
        <v>1184.3333333333339</v>
      </c>
      <c r="K180" s="31">
        <v>1147.9000000000001</v>
      </c>
      <c r="L180" s="31">
        <v>1112.5999999999999</v>
      </c>
      <c r="M180" s="31">
        <v>0.64415</v>
      </c>
      <c r="N180" s="1"/>
      <c r="O180" s="1"/>
    </row>
    <row r="181" spans="1:15" ht="12.75" customHeight="1">
      <c r="A181" s="33">
        <v>171</v>
      </c>
      <c r="B181" s="62" t="s">
        <v>396</v>
      </c>
      <c r="C181" s="31">
        <v>1643.95</v>
      </c>
      <c r="D181" s="40">
        <v>1647.5333333333335</v>
      </c>
      <c r="E181" s="40">
        <v>1628.8166666666671</v>
      </c>
      <c r="F181" s="40">
        <v>1613.6833333333336</v>
      </c>
      <c r="G181" s="40">
        <v>1594.9666666666672</v>
      </c>
      <c r="H181" s="40">
        <v>1662.666666666667</v>
      </c>
      <c r="I181" s="40">
        <v>1681.3833333333337</v>
      </c>
      <c r="J181" s="40">
        <v>1696.5166666666669</v>
      </c>
      <c r="K181" s="31">
        <v>1666.25</v>
      </c>
      <c r="L181" s="31">
        <v>1632.4</v>
      </c>
      <c r="M181" s="31">
        <v>0.66556000000000004</v>
      </c>
      <c r="N181" s="1"/>
      <c r="O181" s="1"/>
    </row>
    <row r="182" spans="1:15" ht="12.75" customHeight="1">
      <c r="A182" s="33">
        <v>172</v>
      </c>
      <c r="B182" s="62" t="s">
        <v>397</v>
      </c>
      <c r="C182" s="31">
        <v>452.15</v>
      </c>
      <c r="D182" s="40">
        <v>454.05</v>
      </c>
      <c r="E182" s="40">
        <v>448.1</v>
      </c>
      <c r="F182" s="40">
        <v>444.05</v>
      </c>
      <c r="G182" s="40">
        <v>438.1</v>
      </c>
      <c r="H182" s="40">
        <v>458.1</v>
      </c>
      <c r="I182" s="40">
        <v>464.04999999999995</v>
      </c>
      <c r="J182" s="40">
        <v>468.1</v>
      </c>
      <c r="K182" s="31">
        <v>460</v>
      </c>
      <c r="L182" s="31">
        <v>450</v>
      </c>
      <c r="M182" s="31">
        <v>0.46987000000000001</v>
      </c>
      <c r="N182" s="1"/>
      <c r="O182" s="1"/>
    </row>
    <row r="183" spans="1:15" ht="12.75" customHeight="1">
      <c r="A183" s="33">
        <v>173</v>
      </c>
      <c r="B183" s="62" t="s">
        <v>121</v>
      </c>
      <c r="C183" s="31">
        <v>1037.3499999999999</v>
      </c>
      <c r="D183" s="40">
        <v>1039.9666666666665</v>
      </c>
      <c r="E183" s="40">
        <v>1029.9333333333329</v>
      </c>
      <c r="F183" s="40">
        <v>1022.5166666666664</v>
      </c>
      <c r="G183" s="40">
        <v>1012.4833333333329</v>
      </c>
      <c r="H183" s="40">
        <v>1047.383333333333</v>
      </c>
      <c r="I183" s="40">
        <v>1057.4166666666663</v>
      </c>
      <c r="J183" s="40">
        <v>1064.833333333333</v>
      </c>
      <c r="K183" s="31">
        <v>1050</v>
      </c>
      <c r="L183" s="31">
        <v>1032.55</v>
      </c>
      <c r="M183" s="31">
        <v>6.6418699999999999</v>
      </c>
      <c r="N183" s="1"/>
      <c r="O183" s="1"/>
    </row>
    <row r="184" spans="1:15" ht="12.75" customHeight="1">
      <c r="A184" s="33">
        <v>174</v>
      </c>
      <c r="B184" s="62" t="s">
        <v>398</v>
      </c>
      <c r="C184" s="31">
        <v>501.55</v>
      </c>
      <c r="D184" s="40">
        <v>496.09999999999997</v>
      </c>
      <c r="E184" s="40">
        <v>486.74999999999994</v>
      </c>
      <c r="F184" s="40">
        <v>471.95</v>
      </c>
      <c r="G184" s="40">
        <v>462.59999999999997</v>
      </c>
      <c r="H184" s="40">
        <v>510.89999999999992</v>
      </c>
      <c r="I184" s="40">
        <v>520.25</v>
      </c>
      <c r="J184" s="40">
        <v>535.04999999999995</v>
      </c>
      <c r="K184" s="31">
        <v>505.45</v>
      </c>
      <c r="L184" s="31">
        <v>481.3</v>
      </c>
      <c r="M184" s="31">
        <v>15.24086</v>
      </c>
      <c r="N184" s="1"/>
      <c r="O184" s="1"/>
    </row>
    <row r="185" spans="1:15" ht="12.75" customHeight="1">
      <c r="A185" s="33">
        <v>175</v>
      </c>
      <c r="B185" s="62" t="s">
        <v>122</v>
      </c>
      <c r="C185" s="31">
        <v>1563.3</v>
      </c>
      <c r="D185" s="40">
        <v>1554.6166666666668</v>
      </c>
      <c r="E185" s="40">
        <v>1543.2333333333336</v>
      </c>
      <c r="F185" s="40">
        <v>1523.1666666666667</v>
      </c>
      <c r="G185" s="40">
        <v>1511.7833333333335</v>
      </c>
      <c r="H185" s="40">
        <v>1574.6833333333336</v>
      </c>
      <c r="I185" s="40">
        <v>1586.0666666666668</v>
      </c>
      <c r="J185" s="40">
        <v>1606.1333333333337</v>
      </c>
      <c r="K185" s="31">
        <v>1566</v>
      </c>
      <c r="L185" s="31">
        <v>1534.55</v>
      </c>
      <c r="M185" s="31">
        <v>7.2987200000000003</v>
      </c>
      <c r="N185" s="1"/>
      <c r="O185" s="1"/>
    </row>
    <row r="186" spans="1:15" ht="12.75" customHeight="1">
      <c r="A186" s="33">
        <v>176</v>
      </c>
      <c r="B186" s="62" t="s">
        <v>406</v>
      </c>
      <c r="C186" s="31">
        <v>121.75</v>
      </c>
      <c r="D186" s="40">
        <v>122.06666666666666</v>
      </c>
      <c r="E186" s="40">
        <v>116.28333333333333</v>
      </c>
      <c r="F186" s="40">
        <v>110.81666666666666</v>
      </c>
      <c r="G186" s="40">
        <v>105.03333333333333</v>
      </c>
      <c r="H186" s="40">
        <v>127.53333333333333</v>
      </c>
      <c r="I186" s="40">
        <v>133.31666666666666</v>
      </c>
      <c r="J186" s="40">
        <v>138.78333333333333</v>
      </c>
      <c r="K186" s="31">
        <v>127.85</v>
      </c>
      <c r="L186" s="31">
        <v>116.6</v>
      </c>
      <c r="M186" s="31">
        <v>162.86776</v>
      </c>
      <c r="N186" s="1"/>
      <c r="O186" s="1"/>
    </row>
    <row r="187" spans="1:15" ht="12.75" customHeight="1">
      <c r="A187" s="33">
        <v>177</v>
      </c>
      <c r="B187" s="62" t="s">
        <v>123</v>
      </c>
      <c r="C187" s="31">
        <v>297.2</v>
      </c>
      <c r="D187" s="40">
        <v>296.5333333333333</v>
      </c>
      <c r="E187" s="40">
        <v>292.36666666666662</v>
      </c>
      <c r="F187" s="40">
        <v>287.5333333333333</v>
      </c>
      <c r="G187" s="40">
        <v>283.36666666666662</v>
      </c>
      <c r="H187" s="40">
        <v>301.36666666666662</v>
      </c>
      <c r="I187" s="40">
        <v>305.53333333333336</v>
      </c>
      <c r="J187" s="40">
        <v>310.36666666666662</v>
      </c>
      <c r="K187" s="31">
        <v>300.7</v>
      </c>
      <c r="L187" s="31">
        <v>291.7</v>
      </c>
      <c r="M187" s="31">
        <v>32.20796</v>
      </c>
      <c r="N187" s="1"/>
      <c r="O187" s="1"/>
    </row>
    <row r="188" spans="1:15" ht="12.75" customHeight="1">
      <c r="A188" s="33">
        <v>178</v>
      </c>
      <c r="B188" s="62" t="s">
        <v>399</v>
      </c>
      <c r="C188" s="31">
        <v>402.7</v>
      </c>
      <c r="D188" s="40">
        <v>404.66666666666669</v>
      </c>
      <c r="E188" s="40">
        <v>398.28333333333336</v>
      </c>
      <c r="F188" s="40">
        <v>393.86666666666667</v>
      </c>
      <c r="G188" s="40">
        <v>387.48333333333335</v>
      </c>
      <c r="H188" s="40">
        <v>409.08333333333337</v>
      </c>
      <c r="I188" s="40">
        <v>415.4666666666667</v>
      </c>
      <c r="J188" s="40">
        <v>419.88333333333338</v>
      </c>
      <c r="K188" s="31">
        <v>411.05</v>
      </c>
      <c r="L188" s="31">
        <v>400.25</v>
      </c>
      <c r="M188" s="31">
        <v>10.899470000000001</v>
      </c>
      <c r="N188" s="1"/>
      <c r="O188" s="1"/>
    </row>
    <row r="189" spans="1:15" ht="12.75" customHeight="1">
      <c r="A189" s="33">
        <v>179</v>
      </c>
      <c r="B189" s="62" t="s">
        <v>124</v>
      </c>
      <c r="C189" s="31">
        <v>1733.15</v>
      </c>
      <c r="D189" s="40">
        <v>1727.6833333333334</v>
      </c>
      <c r="E189" s="40">
        <v>1718.8666666666668</v>
      </c>
      <c r="F189" s="40">
        <v>1704.5833333333335</v>
      </c>
      <c r="G189" s="40">
        <v>1695.7666666666669</v>
      </c>
      <c r="H189" s="40">
        <v>1741.9666666666667</v>
      </c>
      <c r="I189" s="40">
        <v>1750.7833333333333</v>
      </c>
      <c r="J189" s="40">
        <v>1765.0666666666666</v>
      </c>
      <c r="K189" s="31">
        <v>1736.5</v>
      </c>
      <c r="L189" s="31">
        <v>1713.4</v>
      </c>
      <c r="M189" s="31">
        <v>3.3745699999999998</v>
      </c>
      <c r="N189" s="1"/>
      <c r="O189" s="1"/>
    </row>
    <row r="190" spans="1:15" ht="12.75" customHeight="1">
      <c r="A190" s="33">
        <v>180</v>
      </c>
      <c r="B190" s="62" t="s">
        <v>401</v>
      </c>
      <c r="C190" s="31">
        <v>338.25</v>
      </c>
      <c r="D190" s="40">
        <v>333.91666666666669</v>
      </c>
      <c r="E190" s="40">
        <v>321.33333333333337</v>
      </c>
      <c r="F190" s="40">
        <v>304.41666666666669</v>
      </c>
      <c r="G190" s="40">
        <v>291.83333333333337</v>
      </c>
      <c r="H190" s="40">
        <v>350.83333333333337</v>
      </c>
      <c r="I190" s="40">
        <v>363.41666666666674</v>
      </c>
      <c r="J190" s="40">
        <v>380.33333333333337</v>
      </c>
      <c r="K190" s="31">
        <v>346.5</v>
      </c>
      <c r="L190" s="31">
        <v>317</v>
      </c>
      <c r="M190" s="31">
        <v>44.682090000000002</v>
      </c>
      <c r="N190" s="1"/>
      <c r="O190" s="1"/>
    </row>
    <row r="191" spans="1:15" ht="12.75" customHeight="1">
      <c r="A191" s="33">
        <v>181</v>
      </c>
      <c r="B191" s="62" t="s">
        <v>402</v>
      </c>
      <c r="C191" s="31">
        <v>2286.6</v>
      </c>
      <c r="D191" s="40">
        <v>2269.5166666666664</v>
      </c>
      <c r="E191" s="40">
        <v>2240.2333333333327</v>
      </c>
      <c r="F191" s="40">
        <v>2193.8666666666663</v>
      </c>
      <c r="G191" s="40">
        <v>2164.5833333333326</v>
      </c>
      <c r="H191" s="40">
        <v>2315.8833333333328</v>
      </c>
      <c r="I191" s="40">
        <v>2345.1666666666665</v>
      </c>
      <c r="J191" s="40">
        <v>2391.5333333333328</v>
      </c>
      <c r="K191" s="31">
        <v>2298.8000000000002</v>
      </c>
      <c r="L191" s="31">
        <v>2223.15</v>
      </c>
      <c r="M191" s="31">
        <v>0.72209999999999996</v>
      </c>
      <c r="N191" s="1"/>
      <c r="O191" s="1"/>
    </row>
    <row r="192" spans="1:15" ht="12.75" customHeight="1">
      <c r="A192" s="33">
        <v>182</v>
      </c>
      <c r="B192" s="62" t="s">
        <v>389</v>
      </c>
      <c r="C192" s="31">
        <v>1262.5</v>
      </c>
      <c r="D192" s="40">
        <v>1264.25</v>
      </c>
      <c r="E192" s="40">
        <v>1253.25</v>
      </c>
      <c r="F192" s="40">
        <v>1244</v>
      </c>
      <c r="G192" s="40">
        <v>1233</v>
      </c>
      <c r="H192" s="40">
        <v>1273.5</v>
      </c>
      <c r="I192" s="40">
        <v>1284.5</v>
      </c>
      <c r="J192" s="40">
        <v>1293.75</v>
      </c>
      <c r="K192" s="31">
        <v>1275.25</v>
      </c>
      <c r="L192" s="31">
        <v>1255</v>
      </c>
      <c r="M192" s="31">
        <v>0.10219</v>
      </c>
      <c r="N192" s="1"/>
      <c r="O192" s="1"/>
    </row>
    <row r="193" spans="1:15" ht="12.75" customHeight="1">
      <c r="A193" s="33">
        <v>183</v>
      </c>
      <c r="B193" s="62" t="s">
        <v>407</v>
      </c>
      <c r="C193" s="31">
        <v>162.4</v>
      </c>
      <c r="D193" s="40">
        <v>163.08333333333334</v>
      </c>
      <c r="E193" s="40">
        <v>161.31666666666669</v>
      </c>
      <c r="F193" s="40">
        <v>160.23333333333335</v>
      </c>
      <c r="G193" s="40">
        <v>158.4666666666667</v>
      </c>
      <c r="H193" s="40">
        <v>164.16666666666669</v>
      </c>
      <c r="I193" s="40">
        <v>165.93333333333334</v>
      </c>
      <c r="J193" s="40">
        <v>167.01666666666668</v>
      </c>
      <c r="K193" s="31">
        <v>164.85</v>
      </c>
      <c r="L193" s="31">
        <v>162</v>
      </c>
      <c r="M193" s="31">
        <v>14.757899999999999</v>
      </c>
      <c r="N193" s="1"/>
      <c r="O193" s="1"/>
    </row>
    <row r="194" spans="1:15" ht="12.75" customHeight="1">
      <c r="A194" s="33">
        <v>184</v>
      </c>
      <c r="B194" s="62" t="s">
        <v>281</v>
      </c>
      <c r="C194" s="31">
        <v>295.39999999999998</v>
      </c>
      <c r="D194" s="40">
        <v>296.96666666666664</v>
      </c>
      <c r="E194" s="40">
        <v>292.93333333333328</v>
      </c>
      <c r="F194" s="40">
        <v>290.46666666666664</v>
      </c>
      <c r="G194" s="40">
        <v>286.43333333333328</v>
      </c>
      <c r="H194" s="40">
        <v>299.43333333333328</v>
      </c>
      <c r="I194" s="40">
        <v>303.4666666666667</v>
      </c>
      <c r="J194" s="40">
        <v>305.93333333333328</v>
      </c>
      <c r="K194" s="31">
        <v>301</v>
      </c>
      <c r="L194" s="31">
        <v>294.5</v>
      </c>
      <c r="M194" s="31">
        <v>3.9373399999999998</v>
      </c>
      <c r="N194" s="1"/>
      <c r="O194" s="1"/>
    </row>
    <row r="195" spans="1:15" ht="12.75" customHeight="1">
      <c r="A195" s="33">
        <v>185</v>
      </c>
      <c r="B195" s="62" t="s">
        <v>403</v>
      </c>
      <c r="C195" s="31">
        <v>673.55</v>
      </c>
      <c r="D195" s="40">
        <v>674.16666666666663</v>
      </c>
      <c r="E195" s="40">
        <v>669.98333333333323</v>
      </c>
      <c r="F195" s="40">
        <v>666.41666666666663</v>
      </c>
      <c r="G195" s="40">
        <v>662.23333333333323</v>
      </c>
      <c r="H195" s="40">
        <v>677.73333333333323</v>
      </c>
      <c r="I195" s="40">
        <v>681.91666666666663</v>
      </c>
      <c r="J195" s="40">
        <v>685.48333333333323</v>
      </c>
      <c r="K195" s="31">
        <v>678.35</v>
      </c>
      <c r="L195" s="31">
        <v>670.6</v>
      </c>
      <c r="M195" s="31">
        <v>0.42476999999999998</v>
      </c>
      <c r="N195" s="1"/>
      <c r="O195" s="1"/>
    </row>
    <row r="196" spans="1:15" ht="12.75" customHeight="1">
      <c r="A196" s="33">
        <v>186</v>
      </c>
      <c r="B196" s="62" t="s">
        <v>125</v>
      </c>
      <c r="C196" s="31">
        <v>468.15</v>
      </c>
      <c r="D196" s="40">
        <v>467.93333333333334</v>
      </c>
      <c r="E196" s="40">
        <v>465.9666666666667</v>
      </c>
      <c r="F196" s="40">
        <v>463.78333333333336</v>
      </c>
      <c r="G196" s="40">
        <v>461.81666666666672</v>
      </c>
      <c r="H196" s="40">
        <v>470.11666666666667</v>
      </c>
      <c r="I196" s="40">
        <v>472.08333333333326</v>
      </c>
      <c r="J196" s="40">
        <v>474.26666666666665</v>
      </c>
      <c r="K196" s="31">
        <v>469.9</v>
      </c>
      <c r="L196" s="31">
        <v>465.75</v>
      </c>
      <c r="M196" s="31">
        <v>4.8772500000000001</v>
      </c>
      <c r="N196" s="1"/>
      <c r="O196" s="1"/>
    </row>
    <row r="197" spans="1:15" ht="12.75" customHeight="1">
      <c r="A197" s="33">
        <v>187</v>
      </c>
      <c r="B197" s="62" t="s">
        <v>126</v>
      </c>
      <c r="C197" s="31">
        <v>3661.1</v>
      </c>
      <c r="D197" s="40">
        <v>3694.7666666666664</v>
      </c>
      <c r="E197" s="40">
        <v>3619.5333333333328</v>
      </c>
      <c r="F197" s="40">
        <v>3577.9666666666662</v>
      </c>
      <c r="G197" s="40">
        <v>3502.7333333333327</v>
      </c>
      <c r="H197" s="40">
        <v>3736.333333333333</v>
      </c>
      <c r="I197" s="40">
        <v>3811.5666666666666</v>
      </c>
      <c r="J197" s="40">
        <v>3853.1333333333332</v>
      </c>
      <c r="K197" s="31">
        <v>3770</v>
      </c>
      <c r="L197" s="31">
        <v>3653.2</v>
      </c>
      <c r="M197" s="31">
        <v>21.9527</v>
      </c>
      <c r="N197" s="1"/>
      <c r="O197" s="1"/>
    </row>
    <row r="198" spans="1:15" ht="12.75" customHeight="1">
      <c r="A198" s="33">
        <v>188</v>
      </c>
      <c r="B198" s="62" t="s">
        <v>411</v>
      </c>
      <c r="C198" s="31">
        <v>956.8</v>
      </c>
      <c r="D198" s="40">
        <v>957.48333333333323</v>
      </c>
      <c r="E198" s="40">
        <v>947.31666666666649</v>
      </c>
      <c r="F198" s="40">
        <v>937.83333333333326</v>
      </c>
      <c r="G198" s="40">
        <v>927.66666666666652</v>
      </c>
      <c r="H198" s="40">
        <v>966.96666666666647</v>
      </c>
      <c r="I198" s="40">
        <v>977.13333333333321</v>
      </c>
      <c r="J198" s="40">
        <v>986.61666666666645</v>
      </c>
      <c r="K198" s="31">
        <v>967.65</v>
      </c>
      <c r="L198" s="31">
        <v>948</v>
      </c>
      <c r="M198" s="31">
        <v>2.3311799999999998</v>
      </c>
      <c r="N198" s="1"/>
      <c r="O198" s="1"/>
    </row>
    <row r="199" spans="1:15" ht="12.75" customHeight="1">
      <c r="A199" s="33">
        <v>189</v>
      </c>
      <c r="B199" s="62" t="s">
        <v>127</v>
      </c>
      <c r="C199" s="31">
        <v>1285.9000000000001</v>
      </c>
      <c r="D199" s="40">
        <v>1291.4166666666667</v>
      </c>
      <c r="E199" s="40">
        <v>1277.8833333333334</v>
      </c>
      <c r="F199" s="40">
        <v>1269.8666666666668</v>
      </c>
      <c r="G199" s="40">
        <v>1256.3333333333335</v>
      </c>
      <c r="H199" s="40">
        <v>1299.4333333333334</v>
      </c>
      <c r="I199" s="40">
        <v>1312.9666666666667</v>
      </c>
      <c r="J199" s="40">
        <v>1320.9833333333333</v>
      </c>
      <c r="K199" s="31">
        <v>1304.95</v>
      </c>
      <c r="L199" s="31">
        <v>1283.4000000000001</v>
      </c>
      <c r="M199" s="31">
        <v>9.5320800000000006</v>
      </c>
      <c r="N199" s="1"/>
      <c r="O199" s="1"/>
    </row>
    <row r="200" spans="1:15" ht="12.75" customHeight="1">
      <c r="A200" s="33">
        <v>190</v>
      </c>
      <c r="B200" s="62" t="s">
        <v>128</v>
      </c>
      <c r="C200" s="31">
        <v>1170</v>
      </c>
      <c r="D200" s="40">
        <v>1168.2166666666665</v>
      </c>
      <c r="E200" s="40">
        <v>1161.9833333333329</v>
      </c>
      <c r="F200" s="40">
        <v>1153.9666666666665</v>
      </c>
      <c r="G200" s="40">
        <v>1147.7333333333329</v>
      </c>
      <c r="H200" s="40">
        <v>1176.2333333333329</v>
      </c>
      <c r="I200" s="40">
        <v>1182.4666666666665</v>
      </c>
      <c r="J200" s="40">
        <v>1190.4833333333329</v>
      </c>
      <c r="K200" s="31">
        <v>1174.45</v>
      </c>
      <c r="L200" s="31">
        <v>1160.2</v>
      </c>
      <c r="M200" s="31">
        <v>15.04039</v>
      </c>
      <c r="N200" s="1"/>
      <c r="O200" s="1"/>
    </row>
    <row r="201" spans="1:15" ht="12.75" customHeight="1">
      <c r="A201" s="33">
        <v>191</v>
      </c>
      <c r="B201" s="62" t="s">
        <v>129</v>
      </c>
      <c r="C201" s="31">
        <v>2761.85</v>
      </c>
      <c r="D201" s="40">
        <v>2755.0833333333335</v>
      </c>
      <c r="E201" s="40">
        <v>2728.6166666666668</v>
      </c>
      <c r="F201" s="40">
        <v>2695.3833333333332</v>
      </c>
      <c r="G201" s="40">
        <v>2668.9166666666665</v>
      </c>
      <c r="H201" s="40">
        <v>2788.3166666666671</v>
      </c>
      <c r="I201" s="40">
        <v>2814.7833333333333</v>
      </c>
      <c r="J201" s="40">
        <v>2848.0166666666673</v>
      </c>
      <c r="K201" s="31">
        <v>2781.55</v>
      </c>
      <c r="L201" s="31">
        <v>2721.85</v>
      </c>
      <c r="M201" s="31">
        <v>82.467860000000002</v>
      </c>
      <c r="N201" s="1"/>
      <c r="O201" s="1"/>
    </row>
    <row r="202" spans="1:15" ht="12.75" customHeight="1">
      <c r="A202" s="33">
        <v>192</v>
      </c>
      <c r="B202" s="62" t="s">
        <v>130</v>
      </c>
      <c r="C202" s="31">
        <v>2052.9</v>
      </c>
      <c r="D202" s="40">
        <v>2036.8</v>
      </c>
      <c r="E202" s="40">
        <v>2015.1</v>
      </c>
      <c r="F202" s="40">
        <v>1977.3</v>
      </c>
      <c r="G202" s="40">
        <v>1955.6</v>
      </c>
      <c r="H202" s="40">
        <v>2074.6</v>
      </c>
      <c r="I202" s="40">
        <v>2096.3000000000002</v>
      </c>
      <c r="J202" s="40">
        <v>2134.1</v>
      </c>
      <c r="K202" s="31">
        <v>2058.5</v>
      </c>
      <c r="L202" s="31">
        <v>1999</v>
      </c>
      <c r="M202" s="31">
        <v>10.52054</v>
      </c>
      <c r="N202" s="1"/>
      <c r="O202" s="1"/>
    </row>
    <row r="203" spans="1:15" ht="12.75" customHeight="1">
      <c r="A203" s="33">
        <v>193</v>
      </c>
      <c r="B203" s="62" t="s">
        <v>131</v>
      </c>
      <c r="C203" s="31">
        <v>1658.6</v>
      </c>
      <c r="D203" s="40">
        <v>1656.6833333333334</v>
      </c>
      <c r="E203" s="40">
        <v>1640.4666666666667</v>
      </c>
      <c r="F203" s="40">
        <v>1622.3333333333333</v>
      </c>
      <c r="G203" s="40">
        <v>1606.1166666666666</v>
      </c>
      <c r="H203" s="40">
        <v>1674.8166666666668</v>
      </c>
      <c r="I203" s="40">
        <v>1691.0333333333335</v>
      </c>
      <c r="J203" s="40">
        <v>1709.166666666667</v>
      </c>
      <c r="K203" s="31">
        <v>1672.9</v>
      </c>
      <c r="L203" s="31">
        <v>1638.55</v>
      </c>
      <c r="M203" s="31">
        <v>169.15932000000001</v>
      </c>
      <c r="N203" s="1"/>
      <c r="O203" s="1"/>
    </row>
    <row r="204" spans="1:15" ht="12.75" customHeight="1">
      <c r="A204" s="33">
        <v>194</v>
      </c>
      <c r="B204" s="62" t="s">
        <v>132</v>
      </c>
      <c r="C204" s="31">
        <v>667.2</v>
      </c>
      <c r="D204" s="40">
        <v>659.43333333333339</v>
      </c>
      <c r="E204" s="40">
        <v>644.86666666666679</v>
      </c>
      <c r="F204" s="40">
        <v>622.53333333333342</v>
      </c>
      <c r="G204" s="40">
        <v>607.96666666666681</v>
      </c>
      <c r="H204" s="40">
        <v>681.76666666666677</v>
      </c>
      <c r="I204" s="40">
        <v>696.33333333333337</v>
      </c>
      <c r="J204" s="40">
        <v>718.66666666666674</v>
      </c>
      <c r="K204" s="31">
        <v>674</v>
      </c>
      <c r="L204" s="31">
        <v>637.1</v>
      </c>
      <c r="M204" s="31">
        <v>300.50877000000003</v>
      </c>
      <c r="N204" s="1"/>
      <c r="O204" s="1"/>
    </row>
    <row r="205" spans="1:15" ht="12.75" customHeight="1">
      <c r="A205" s="33">
        <v>195</v>
      </c>
      <c r="B205" s="62" t="s">
        <v>408</v>
      </c>
      <c r="C205" s="31">
        <v>1611.2</v>
      </c>
      <c r="D205" s="40">
        <v>1618.3666666666668</v>
      </c>
      <c r="E205" s="40">
        <v>1597.8833333333337</v>
      </c>
      <c r="F205" s="40">
        <v>1584.5666666666668</v>
      </c>
      <c r="G205" s="40">
        <v>1564.0833333333337</v>
      </c>
      <c r="H205" s="40">
        <v>1631.6833333333336</v>
      </c>
      <c r="I205" s="40">
        <v>1652.1666666666667</v>
      </c>
      <c r="J205" s="40">
        <v>1665.4833333333336</v>
      </c>
      <c r="K205" s="31">
        <v>1638.85</v>
      </c>
      <c r="L205" s="31">
        <v>1605.05</v>
      </c>
      <c r="M205" s="31">
        <v>1.6466700000000001</v>
      </c>
      <c r="N205" s="1"/>
      <c r="O205" s="1"/>
    </row>
    <row r="206" spans="1:15" ht="12.75" customHeight="1">
      <c r="A206" s="33">
        <v>196</v>
      </c>
      <c r="B206" s="62" t="s">
        <v>133</v>
      </c>
      <c r="C206" s="31">
        <v>2844.1</v>
      </c>
      <c r="D206" s="40">
        <v>2846.15</v>
      </c>
      <c r="E206" s="40">
        <v>2825.4</v>
      </c>
      <c r="F206" s="40">
        <v>2806.7</v>
      </c>
      <c r="G206" s="40">
        <v>2785.95</v>
      </c>
      <c r="H206" s="40">
        <v>2864.8500000000004</v>
      </c>
      <c r="I206" s="40">
        <v>2885.6000000000004</v>
      </c>
      <c r="J206" s="40">
        <v>2904.3000000000006</v>
      </c>
      <c r="K206" s="31">
        <v>2866.9</v>
      </c>
      <c r="L206" s="31">
        <v>2827.45</v>
      </c>
      <c r="M206" s="31">
        <v>4.1510100000000003</v>
      </c>
      <c r="N206" s="1"/>
      <c r="O206" s="1"/>
    </row>
    <row r="207" spans="1:15" ht="12.75" customHeight="1">
      <c r="A207" s="33">
        <v>197</v>
      </c>
      <c r="B207" s="62" t="s">
        <v>409</v>
      </c>
      <c r="C207" s="31">
        <v>65.5</v>
      </c>
      <c r="D207" s="40">
        <v>65.63333333333334</v>
      </c>
      <c r="E207" s="40">
        <v>64.716666666666683</v>
      </c>
      <c r="F207" s="40">
        <v>63.933333333333337</v>
      </c>
      <c r="G207" s="40">
        <v>63.01666666666668</v>
      </c>
      <c r="H207" s="40">
        <v>66.416666666666686</v>
      </c>
      <c r="I207" s="40">
        <v>67.333333333333343</v>
      </c>
      <c r="J207" s="40">
        <v>68.116666666666688</v>
      </c>
      <c r="K207" s="31">
        <v>66.55</v>
      </c>
      <c r="L207" s="31">
        <v>64.849999999999994</v>
      </c>
      <c r="M207" s="31">
        <v>53.454650000000001</v>
      </c>
      <c r="N207" s="1"/>
      <c r="O207" s="1"/>
    </row>
    <row r="208" spans="1:15" ht="12.75" customHeight="1">
      <c r="A208" s="33">
        <v>198</v>
      </c>
      <c r="B208" s="62" t="s">
        <v>414</v>
      </c>
      <c r="C208" s="31">
        <v>1063.9000000000001</v>
      </c>
      <c r="D208" s="40">
        <v>1069.9666666666667</v>
      </c>
      <c r="E208" s="40">
        <v>1050.9333333333334</v>
      </c>
      <c r="F208" s="40">
        <v>1037.9666666666667</v>
      </c>
      <c r="G208" s="40">
        <v>1018.9333333333334</v>
      </c>
      <c r="H208" s="40">
        <v>1082.9333333333334</v>
      </c>
      <c r="I208" s="40">
        <v>1101.9666666666667</v>
      </c>
      <c r="J208" s="40">
        <v>1114.9333333333334</v>
      </c>
      <c r="K208" s="31">
        <v>1089</v>
      </c>
      <c r="L208" s="31">
        <v>1057</v>
      </c>
      <c r="M208" s="31">
        <v>0.26123000000000002</v>
      </c>
      <c r="N208" s="1"/>
      <c r="O208" s="1"/>
    </row>
    <row r="209" spans="1:15" ht="12.75" customHeight="1">
      <c r="A209" s="33">
        <v>199</v>
      </c>
      <c r="B209" s="62" t="s">
        <v>413</v>
      </c>
      <c r="C209" s="31">
        <v>318.14999999999998</v>
      </c>
      <c r="D209" s="40">
        <v>319.34999999999997</v>
      </c>
      <c r="E209" s="40">
        <v>315.69999999999993</v>
      </c>
      <c r="F209" s="40">
        <v>313.24999999999994</v>
      </c>
      <c r="G209" s="40">
        <v>309.59999999999991</v>
      </c>
      <c r="H209" s="40">
        <v>321.79999999999995</v>
      </c>
      <c r="I209" s="40">
        <v>325.44999999999993</v>
      </c>
      <c r="J209" s="40">
        <v>327.9</v>
      </c>
      <c r="K209" s="31">
        <v>323</v>
      </c>
      <c r="L209" s="31">
        <v>316.89999999999998</v>
      </c>
      <c r="M209" s="31">
        <v>4.2027000000000001</v>
      </c>
      <c r="N209" s="1"/>
      <c r="O209" s="1"/>
    </row>
    <row r="210" spans="1:15" ht="12.75" customHeight="1">
      <c r="A210" s="33">
        <v>200</v>
      </c>
      <c r="B210" s="62" t="s">
        <v>135</v>
      </c>
      <c r="C210" s="31">
        <v>417.75</v>
      </c>
      <c r="D210" s="40">
        <v>417.01666666666665</v>
      </c>
      <c r="E210" s="40">
        <v>414.73333333333329</v>
      </c>
      <c r="F210" s="40">
        <v>411.71666666666664</v>
      </c>
      <c r="G210" s="40">
        <v>409.43333333333328</v>
      </c>
      <c r="H210" s="40">
        <v>420.0333333333333</v>
      </c>
      <c r="I210" s="40">
        <v>422.31666666666661</v>
      </c>
      <c r="J210" s="40">
        <v>425.33333333333331</v>
      </c>
      <c r="K210" s="31">
        <v>419.3</v>
      </c>
      <c r="L210" s="31">
        <v>414</v>
      </c>
      <c r="M210" s="31">
        <v>30.47635</v>
      </c>
      <c r="N210" s="1"/>
      <c r="O210" s="1"/>
    </row>
    <row r="211" spans="1:15" ht="12.75" customHeight="1">
      <c r="A211" s="33">
        <v>201</v>
      </c>
      <c r="B211" s="62" t="s">
        <v>136</v>
      </c>
      <c r="C211" s="31">
        <v>115.3</v>
      </c>
      <c r="D211" s="40">
        <v>115.7</v>
      </c>
      <c r="E211" s="40">
        <v>114.4</v>
      </c>
      <c r="F211" s="40">
        <v>113.5</v>
      </c>
      <c r="G211" s="40">
        <v>112.2</v>
      </c>
      <c r="H211" s="40">
        <v>116.60000000000001</v>
      </c>
      <c r="I211" s="40">
        <v>117.89999999999999</v>
      </c>
      <c r="J211" s="40">
        <v>118.80000000000001</v>
      </c>
      <c r="K211" s="31">
        <v>117</v>
      </c>
      <c r="L211" s="31">
        <v>114.8</v>
      </c>
      <c r="M211" s="31">
        <v>36.805300000000003</v>
      </c>
      <c r="N211" s="1"/>
      <c r="O211" s="1"/>
    </row>
    <row r="212" spans="1:15" ht="12.75" customHeight="1">
      <c r="A212" s="33">
        <v>202</v>
      </c>
      <c r="B212" s="62" t="s">
        <v>137</v>
      </c>
      <c r="C212" s="31">
        <v>267</v>
      </c>
      <c r="D212" s="40">
        <v>269.16666666666669</v>
      </c>
      <c r="E212" s="40">
        <v>263.68333333333339</v>
      </c>
      <c r="F212" s="40">
        <v>260.36666666666673</v>
      </c>
      <c r="G212" s="40">
        <v>254.88333333333344</v>
      </c>
      <c r="H212" s="40">
        <v>272.48333333333335</v>
      </c>
      <c r="I212" s="40">
        <v>277.96666666666658</v>
      </c>
      <c r="J212" s="40">
        <v>281.2833333333333</v>
      </c>
      <c r="K212" s="31">
        <v>274.64999999999998</v>
      </c>
      <c r="L212" s="31">
        <v>265.85000000000002</v>
      </c>
      <c r="M212" s="31">
        <v>29.79345</v>
      </c>
      <c r="N212" s="1"/>
      <c r="O212" s="1"/>
    </row>
    <row r="213" spans="1:15" ht="12.75" customHeight="1">
      <c r="A213" s="33">
        <v>203</v>
      </c>
      <c r="B213" s="62" t="s">
        <v>138</v>
      </c>
      <c r="C213" s="31">
        <v>2651.35</v>
      </c>
      <c r="D213" s="40">
        <v>2649.65</v>
      </c>
      <c r="E213" s="40">
        <v>2637.7000000000003</v>
      </c>
      <c r="F213" s="40">
        <v>2624.05</v>
      </c>
      <c r="G213" s="40">
        <v>2612.1000000000004</v>
      </c>
      <c r="H213" s="40">
        <v>2663.3</v>
      </c>
      <c r="I213" s="40">
        <v>2675.25</v>
      </c>
      <c r="J213" s="40">
        <v>2688.9</v>
      </c>
      <c r="K213" s="31">
        <v>2661.6</v>
      </c>
      <c r="L213" s="31">
        <v>2636</v>
      </c>
      <c r="M213" s="31">
        <v>6.8774699999999998</v>
      </c>
      <c r="N213" s="1"/>
      <c r="O213" s="1"/>
    </row>
    <row r="214" spans="1:15" ht="12.75" customHeight="1">
      <c r="A214" s="33">
        <v>204</v>
      </c>
      <c r="B214" s="62" t="s">
        <v>282</v>
      </c>
      <c r="C214" s="31">
        <v>305.25</v>
      </c>
      <c r="D214" s="40">
        <v>305.91666666666669</v>
      </c>
      <c r="E214" s="40">
        <v>304.33333333333337</v>
      </c>
      <c r="F214" s="40">
        <v>303.41666666666669</v>
      </c>
      <c r="G214" s="40">
        <v>301.83333333333337</v>
      </c>
      <c r="H214" s="40">
        <v>306.83333333333337</v>
      </c>
      <c r="I214" s="40">
        <v>308.41666666666674</v>
      </c>
      <c r="J214" s="40">
        <v>309.33333333333337</v>
      </c>
      <c r="K214" s="31">
        <v>307.5</v>
      </c>
      <c r="L214" s="31">
        <v>305</v>
      </c>
      <c r="M214" s="31">
        <v>3.6233200000000001</v>
      </c>
      <c r="N214" s="1"/>
      <c r="O214" s="1"/>
    </row>
    <row r="215" spans="1:15" ht="12.75" customHeight="1">
      <c r="A215" s="33">
        <v>205</v>
      </c>
      <c r="B215" s="62" t="s">
        <v>410</v>
      </c>
      <c r="C215" s="31">
        <v>645.04999999999995</v>
      </c>
      <c r="D215" s="40">
        <v>651.41666666666663</v>
      </c>
      <c r="E215" s="40">
        <v>633.58333333333326</v>
      </c>
      <c r="F215" s="40">
        <v>622.11666666666667</v>
      </c>
      <c r="G215" s="40">
        <v>604.2833333333333</v>
      </c>
      <c r="H215" s="40">
        <v>662.88333333333321</v>
      </c>
      <c r="I215" s="40">
        <v>680.71666666666647</v>
      </c>
      <c r="J215" s="40">
        <v>692.18333333333317</v>
      </c>
      <c r="K215" s="31">
        <v>669.25</v>
      </c>
      <c r="L215" s="31">
        <v>639.95000000000005</v>
      </c>
      <c r="M215" s="31">
        <v>0.62692999999999999</v>
      </c>
      <c r="N215" s="1"/>
      <c r="O215" s="1"/>
    </row>
    <row r="216" spans="1:15" ht="12.75" customHeight="1">
      <c r="A216" s="33">
        <v>206</v>
      </c>
      <c r="B216" s="62" t="s">
        <v>416</v>
      </c>
      <c r="C216" s="31">
        <v>768.35</v>
      </c>
      <c r="D216" s="40">
        <v>766.33333333333337</v>
      </c>
      <c r="E216" s="40">
        <v>759.16666666666674</v>
      </c>
      <c r="F216" s="40">
        <v>749.98333333333335</v>
      </c>
      <c r="G216" s="40">
        <v>742.81666666666672</v>
      </c>
      <c r="H216" s="40">
        <v>775.51666666666677</v>
      </c>
      <c r="I216" s="40">
        <v>782.68333333333351</v>
      </c>
      <c r="J216" s="40">
        <v>791.86666666666679</v>
      </c>
      <c r="K216" s="31">
        <v>773.5</v>
      </c>
      <c r="L216" s="31">
        <v>757.15</v>
      </c>
      <c r="M216" s="31">
        <v>3.8528500000000001</v>
      </c>
      <c r="N216" s="1"/>
      <c r="O216" s="1"/>
    </row>
    <row r="217" spans="1:15" ht="12.75" customHeight="1">
      <c r="A217" s="33">
        <v>207</v>
      </c>
      <c r="B217" s="62" t="s">
        <v>283</v>
      </c>
      <c r="C217" s="31">
        <v>41536.199999999997</v>
      </c>
      <c r="D217" s="40">
        <v>41546.1</v>
      </c>
      <c r="E217" s="40">
        <v>41292.199999999997</v>
      </c>
      <c r="F217" s="40">
        <v>41048.199999999997</v>
      </c>
      <c r="G217" s="40">
        <v>40794.299999999996</v>
      </c>
      <c r="H217" s="40">
        <v>41790.1</v>
      </c>
      <c r="I217" s="40">
        <v>42044.000000000007</v>
      </c>
      <c r="J217" s="40">
        <v>42288</v>
      </c>
      <c r="K217" s="31">
        <v>41800</v>
      </c>
      <c r="L217" s="31">
        <v>41302.1</v>
      </c>
      <c r="M217" s="31">
        <v>1.5640000000000001E-2</v>
      </c>
      <c r="N217" s="1"/>
      <c r="O217" s="1"/>
    </row>
    <row r="218" spans="1:15" ht="12.75" customHeight="1">
      <c r="A218" s="33">
        <v>208</v>
      </c>
      <c r="B218" s="62" t="s">
        <v>417</v>
      </c>
      <c r="C218" s="31">
        <v>57.6</v>
      </c>
      <c r="D218" s="40">
        <v>57.883333333333333</v>
      </c>
      <c r="E218" s="40">
        <v>57.166666666666664</v>
      </c>
      <c r="F218" s="40">
        <v>56.733333333333334</v>
      </c>
      <c r="G218" s="40">
        <v>56.016666666666666</v>
      </c>
      <c r="H218" s="40">
        <v>58.316666666666663</v>
      </c>
      <c r="I218" s="40">
        <v>59.033333333333331</v>
      </c>
      <c r="J218" s="40">
        <v>59.466666666666661</v>
      </c>
      <c r="K218" s="31">
        <v>58.6</v>
      </c>
      <c r="L218" s="31">
        <v>57.45</v>
      </c>
      <c r="M218" s="31">
        <v>41.414149999999999</v>
      </c>
      <c r="N218" s="1"/>
      <c r="O218" s="1"/>
    </row>
    <row r="219" spans="1:15" ht="12.75" customHeight="1">
      <c r="A219" s="33">
        <v>209</v>
      </c>
      <c r="B219" s="62" t="s">
        <v>423</v>
      </c>
      <c r="C219" s="31">
        <v>58.25</v>
      </c>
      <c r="D219" s="40">
        <v>58.633333333333326</v>
      </c>
      <c r="E219" s="40">
        <v>57.66666666666665</v>
      </c>
      <c r="F219" s="40">
        <v>57.083333333333321</v>
      </c>
      <c r="G219" s="40">
        <v>56.116666666666646</v>
      </c>
      <c r="H219" s="40">
        <v>59.216666666666654</v>
      </c>
      <c r="I219" s="40">
        <v>60.183333333333323</v>
      </c>
      <c r="J219" s="40">
        <v>60.766666666666659</v>
      </c>
      <c r="K219" s="31">
        <v>59.6</v>
      </c>
      <c r="L219" s="31">
        <v>58.05</v>
      </c>
      <c r="M219" s="31">
        <v>78.743930000000006</v>
      </c>
      <c r="N219" s="1"/>
      <c r="O219" s="1"/>
    </row>
    <row r="220" spans="1:15" ht="12.75" customHeight="1">
      <c r="A220" s="33">
        <v>210</v>
      </c>
      <c r="B220" s="62" t="s">
        <v>139</v>
      </c>
      <c r="C220" s="31">
        <v>116.4</v>
      </c>
      <c r="D220" s="40">
        <v>116.96666666666665</v>
      </c>
      <c r="E220" s="40">
        <v>114.93333333333331</v>
      </c>
      <c r="F220" s="40">
        <v>113.46666666666665</v>
      </c>
      <c r="G220" s="40">
        <v>111.43333333333331</v>
      </c>
      <c r="H220" s="40">
        <v>118.43333333333331</v>
      </c>
      <c r="I220" s="40">
        <v>120.46666666666664</v>
      </c>
      <c r="J220" s="40">
        <v>121.93333333333331</v>
      </c>
      <c r="K220" s="31">
        <v>119</v>
      </c>
      <c r="L220" s="31">
        <v>115.5</v>
      </c>
      <c r="M220" s="31">
        <v>132.01554999999999</v>
      </c>
      <c r="N220" s="1"/>
      <c r="O220" s="1"/>
    </row>
    <row r="221" spans="1:15" ht="12.75" customHeight="1">
      <c r="A221" s="33">
        <v>211</v>
      </c>
      <c r="B221" s="62" t="s">
        <v>140</v>
      </c>
      <c r="C221" s="31">
        <v>936.1</v>
      </c>
      <c r="D221" s="40">
        <v>932.75</v>
      </c>
      <c r="E221" s="40">
        <v>925.55</v>
      </c>
      <c r="F221" s="40">
        <v>915</v>
      </c>
      <c r="G221" s="40">
        <v>907.8</v>
      </c>
      <c r="H221" s="40">
        <v>943.3</v>
      </c>
      <c r="I221" s="40">
        <v>950.5</v>
      </c>
      <c r="J221" s="40">
        <v>961.05</v>
      </c>
      <c r="K221" s="31">
        <v>939.95</v>
      </c>
      <c r="L221" s="31">
        <v>922.2</v>
      </c>
      <c r="M221" s="31">
        <v>134.22726</v>
      </c>
      <c r="N221" s="1"/>
      <c r="O221" s="1"/>
    </row>
    <row r="222" spans="1:15" ht="12.75" customHeight="1">
      <c r="A222" s="33">
        <v>212</v>
      </c>
      <c r="B222" s="62" t="s">
        <v>141</v>
      </c>
      <c r="C222" s="31">
        <v>1328.35</v>
      </c>
      <c r="D222" s="40">
        <v>1311.8</v>
      </c>
      <c r="E222" s="40">
        <v>1290.5999999999999</v>
      </c>
      <c r="F222" s="40">
        <v>1252.8499999999999</v>
      </c>
      <c r="G222" s="40">
        <v>1231.6499999999999</v>
      </c>
      <c r="H222" s="40">
        <v>1349.55</v>
      </c>
      <c r="I222" s="40">
        <v>1370.7500000000002</v>
      </c>
      <c r="J222" s="40">
        <v>1408.5</v>
      </c>
      <c r="K222" s="31">
        <v>1333</v>
      </c>
      <c r="L222" s="31">
        <v>1274.05</v>
      </c>
      <c r="M222" s="31">
        <v>16.34789</v>
      </c>
      <c r="N222" s="1"/>
      <c r="O222" s="1"/>
    </row>
    <row r="223" spans="1:15" ht="12.75" customHeight="1">
      <c r="A223" s="33">
        <v>213</v>
      </c>
      <c r="B223" s="62" t="s">
        <v>142</v>
      </c>
      <c r="C223" s="31">
        <v>580.1</v>
      </c>
      <c r="D223" s="40">
        <v>573.36666666666667</v>
      </c>
      <c r="E223" s="40">
        <v>564.73333333333335</v>
      </c>
      <c r="F223" s="40">
        <v>549.36666666666667</v>
      </c>
      <c r="G223" s="40">
        <v>540.73333333333335</v>
      </c>
      <c r="H223" s="40">
        <v>588.73333333333335</v>
      </c>
      <c r="I223" s="40">
        <v>597.36666666666679</v>
      </c>
      <c r="J223" s="40">
        <v>612.73333333333335</v>
      </c>
      <c r="K223" s="31">
        <v>582</v>
      </c>
      <c r="L223" s="31">
        <v>558</v>
      </c>
      <c r="M223" s="31">
        <v>24.610489999999999</v>
      </c>
      <c r="N223" s="1"/>
      <c r="O223" s="1"/>
    </row>
    <row r="224" spans="1:15" ht="12.75" customHeight="1">
      <c r="A224" s="33">
        <v>214</v>
      </c>
      <c r="B224" s="62" t="s">
        <v>418</v>
      </c>
      <c r="C224" s="31">
        <v>53.6</v>
      </c>
      <c r="D224" s="40">
        <v>53.666666666666664</v>
      </c>
      <c r="E224" s="40">
        <v>53.333333333333329</v>
      </c>
      <c r="F224" s="40">
        <v>53.066666666666663</v>
      </c>
      <c r="G224" s="40">
        <v>52.733333333333327</v>
      </c>
      <c r="H224" s="40">
        <v>53.93333333333333</v>
      </c>
      <c r="I224" s="40">
        <v>54.266666666666659</v>
      </c>
      <c r="J224" s="40">
        <v>54.533333333333331</v>
      </c>
      <c r="K224" s="31">
        <v>54</v>
      </c>
      <c r="L224" s="31">
        <v>53.4</v>
      </c>
      <c r="M224" s="31">
        <v>27.047180000000001</v>
      </c>
      <c r="N224" s="1"/>
      <c r="O224" s="1"/>
    </row>
    <row r="225" spans="1:15" ht="12.75" customHeight="1">
      <c r="A225" s="33">
        <v>215</v>
      </c>
      <c r="B225" s="62" t="s">
        <v>143</v>
      </c>
      <c r="C225" s="31">
        <v>7.5</v>
      </c>
      <c r="D225" s="40">
        <v>7.5666666666666673</v>
      </c>
      <c r="E225" s="40">
        <v>7.3333333333333348</v>
      </c>
      <c r="F225" s="40">
        <v>7.1666666666666679</v>
      </c>
      <c r="G225" s="40">
        <v>6.9333333333333353</v>
      </c>
      <c r="H225" s="40">
        <v>7.7333333333333343</v>
      </c>
      <c r="I225" s="40">
        <v>7.9666666666666668</v>
      </c>
      <c r="J225" s="40">
        <v>8.1333333333333329</v>
      </c>
      <c r="K225" s="31">
        <v>7.8</v>
      </c>
      <c r="L225" s="31">
        <v>7.4</v>
      </c>
      <c r="M225" s="31">
        <v>1460.9964600000001</v>
      </c>
      <c r="N225" s="1"/>
      <c r="O225" s="1"/>
    </row>
    <row r="226" spans="1:15" ht="12.75" customHeight="1">
      <c r="A226" s="33">
        <v>216</v>
      </c>
      <c r="B226" s="62" t="s">
        <v>144</v>
      </c>
      <c r="C226" s="31">
        <v>102.1</v>
      </c>
      <c r="D226" s="40">
        <v>102.01666666666665</v>
      </c>
      <c r="E226" s="40">
        <v>100.73333333333331</v>
      </c>
      <c r="F226" s="40">
        <v>99.36666666666666</v>
      </c>
      <c r="G226" s="40">
        <v>98.083333333333314</v>
      </c>
      <c r="H226" s="40">
        <v>103.3833333333333</v>
      </c>
      <c r="I226" s="40">
        <v>104.66666666666666</v>
      </c>
      <c r="J226" s="40">
        <v>106.03333333333329</v>
      </c>
      <c r="K226" s="31">
        <v>103.3</v>
      </c>
      <c r="L226" s="31">
        <v>100.65</v>
      </c>
      <c r="M226" s="31">
        <v>87.476839999999996</v>
      </c>
      <c r="N226" s="1"/>
      <c r="O226" s="1"/>
    </row>
    <row r="227" spans="1:15" ht="12.75" customHeight="1">
      <c r="A227" s="33">
        <v>217</v>
      </c>
      <c r="B227" s="62" t="s">
        <v>145</v>
      </c>
      <c r="C227" s="31">
        <v>78.25</v>
      </c>
      <c r="D227" s="40">
        <v>78.600000000000009</v>
      </c>
      <c r="E227" s="40">
        <v>77.600000000000023</v>
      </c>
      <c r="F227" s="40">
        <v>76.950000000000017</v>
      </c>
      <c r="G227" s="40">
        <v>75.950000000000031</v>
      </c>
      <c r="H227" s="40">
        <v>79.250000000000014</v>
      </c>
      <c r="I227" s="40">
        <v>80.249999999999986</v>
      </c>
      <c r="J227" s="40">
        <v>80.900000000000006</v>
      </c>
      <c r="K227" s="31">
        <v>79.599999999999994</v>
      </c>
      <c r="L227" s="31">
        <v>77.95</v>
      </c>
      <c r="M227" s="31">
        <v>372.26897000000002</v>
      </c>
      <c r="N227" s="1"/>
      <c r="O227" s="1"/>
    </row>
    <row r="228" spans="1:15" ht="12.75" customHeight="1">
      <c r="A228" s="33">
        <v>218</v>
      </c>
      <c r="B228" s="62" t="s">
        <v>146</v>
      </c>
      <c r="C228" s="31">
        <v>128.1</v>
      </c>
      <c r="D228" s="40">
        <v>128.63333333333333</v>
      </c>
      <c r="E228" s="40">
        <v>127.06666666666666</v>
      </c>
      <c r="F228" s="40">
        <v>126.03333333333333</v>
      </c>
      <c r="G228" s="40">
        <v>124.46666666666667</v>
      </c>
      <c r="H228" s="40">
        <v>129.66666666666666</v>
      </c>
      <c r="I228" s="40">
        <v>131.23333333333332</v>
      </c>
      <c r="J228" s="40">
        <v>132.26666666666665</v>
      </c>
      <c r="K228" s="31">
        <v>130.19999999999999</v>
      </c>
      <c r="L228" s="31">
        <v>127.6</v>
      </c>
      <c r="M228" s="31">
        <v>57.737679999999997</v>
      </c>
      <c r="N228" s="1"/>
      <c r="O228" s="1"/>
    </row>
    <row r="229" spans="1:15" ht="12.75" customHeight="1">
      <c r="A229" s="33">
        <v>219</v>
      </c>
      <c r="B229" s="62" t="s">
        <v>419</v>
      </c>
      <c r="C229" s="31">
        <v>799.45</v>
      </c>
      <c r="D229" s="40">
        <v>801.23333333333323</v>
      </c>
      <c r="E229" s="40">
        <v>794.31666666666649</v>
      </c>
      <c r="F229" s="40">
        <v>789.18333333333328</v>
      </c>
      <c r="G229" s="40">
        <v>782.26666666666654</v>
      </c>
      <c r="H229" s="40">
        <v>806.36666666666645</v>
      </c>
      <c r="I229" s="40">
        <v>813.28333333333319</v>
      </c>
      <c r="J229" s="40">
        <v>818.4166666666664</v>
      </c>
      <c r="K229" s="31">
        <v>808.15</v>
      </c>
      <c r="L229" s="31">
        <v>796.1</v>
      </c>
      <c r="M229" s="31">
        <v>0.11429</v>
      </c>
      <c r="N229" s="1"/>
      <c r="O229" s="1"/>
    </row>
    <row r="230" spans="1:15" ht="12.75" customHeight="1">
      <c r="A230" s="33">
        <v>220</v>
      </c>
      <c r="B230" s="62" t="s">
        <v>147</v>
      </c>
      <c r="C230" s="31">
        <v>475</v>
      </c>
      <c r="D230" s="40">
        <v>479.01666666666665</v>
      </c>
      <c r="E230" s="40">
        <v>470.0333333333333</v>
      </c>
      <c r="F230" s="40">
        <v>465.06666666666666</v>
      </c>
      <c r="G230" s="40">
        <v>456.08333333333331</v>
      </c>
      <c r="H230" s="40">
        <v>483.98333333333329</v>
      </c>
      <c r="I230" s="40">
        <v>492.96666666666664</v>
      </c>
      <c r="J230" s="40">
        <v>497.93333333333328</v>
      </c>
      <c r="K230" s="31">
        <v>488</v>
      </c>
      <c r="L230" s="31">
        <v>474.05</v>
      </c>
      <c r="M230" s="31">
        <v>14.29852</v>
      </c>
      <c r="N230" s="1"/>
      <c r="O230" s="1"/>
    </row>
    <row r="231" spans="1:15" ht="12.75" customHeight="1">
      <c r="A231" s="33">
        <v>221</v>
      </c>
      <c r="B231" s="62" t="s">
        <v>420</v>
      </c>
      <c r="C231" s="31">
        <v>496.5</v>
      </c>
      <c r="D231" s="40">
        <v>496</v>
      </c>
      <c r="E231" s="40">
        <v>485.5</v>
      </c>
      <c r="F231" s="40">
        <v>474.5</v>
      </c>
      <c r="G231" s="40">
        <v>464</v>
      </c>
      <c r="H231" s="40">
        <v>507</v>
      </c>
      <c r="I231" s="40">
        <v>517.5</v>
      </c>
      <c r="J231" s="40">
        <v>528.5</v>
      </c>
      <c r="K231" s="31">
        <v>506.5</v>
      </c>
      <c r="L231" s="31">
        <v>485</v>
      </c>
      <c r="M231" s="31">
        <v>13.119680000000001</v>
      </c>
      <c r="N231" s="1"/>
      <c r="O231" s="1"/>
    </row>
    <row r="232" spans="1:15" ht="12.75" customHeight="1">
      <c r="A232" s="33">
        <v>222</v>
      </c>
      <c r="B232" s="62" t="s">
        <v>148</v>
      </c>
      <c r="C232" s="31">
        <v>383.55</v>
      </c>
      <c r="D232" s="40">
        <v>382.9666666666667</v>
      </c>
      <c r="E232" s="40">
        <v>379.43333333333339</v>
      </c>
      <c r="F232" s="40">
        <v>375.31666666666672</v>
      </c>
      <c r="G232" s="40">
        <v>371.78333333333342</v>
      </c>
      <c r="H232" s="40">
        <v>387.08333333333337</v>
      </c>
      <c r="I232" s="40">
        <v>390.61666666666667</v>
      </c>
      <c r="J232" s="40">
        <v>394.73333333333335</v>
      </c>
      <c r="K232" s="31">
        <v>386.5</v>
      </c>
      <c r="L232" s="31">
        <v>378.85</v>
      </c>
      <c r="M232" s="31">
        <v>35.556190000000001</v>
      </c>
      <c r="N232" s="1"/>
      <c r="O232" s="1"/>
    </row>
    <row r="233" spans="1:15" ht="12.75" customHeight="1">
      <c r="A233" s="33">
        <v>223</v>
      </c>
      <c r="B233" s="62" t="s">
        <v>149</v>
      </c>
      <c r="C233" s="31">
        <v>213.85</v>
      </c>
      <c r="D233" s="40">
        <v>215.25</v>
      </c>
      <c r="E233" s="40">
        <v>211.1</v>
      </c>
      <c r="F233" s="40">
        <v>208.35</v>
      </c>
      <c r="G233" s="40">
        <v>204.2</v>
      </c>
      <c r="H233" s="40">
        <v>218</v>
      </c>
      <c r="I233" s="40">
        <v>222.14999999999998</v>
      </c>
      <c r="J233" s="40">
        <v>224.9</v>
      </c>
      <c r="K233" s="31">
        <v>219.4</v>
      </c>
      <c r="L233" s="31">
        <v>212.5</v>
      </c>
      <c r="M233" s="31">
        <v>24.640090000000001</v>
      </c>
      <c r="N233" s="1"/>
      <c r="O233" s="1"/>
    </row>
    <row r="234" spans="1:15" ht="12.75" customHeight="1">
      <c r="A234" s="33">
        <v>224</v>
      </c>
      <c r="B234" s="62" t="s">
        <v>150</v>
      </c>
      <c r="C234" s="31">
        <v>2848.25</v>
      </c>
      <c r="D234" s="40">
        <v>2860.75</v>
      </c>
      <c r="E234" s="40">
        <v>2827.5</v>
      </c>
      <c r="F234" s="40">
        <v>2806.75</v>
      </c>
      <c r="G234" s="40">
        <v>2773.5</v>
      </c>
      <c r="H234" s="40">
        <v>2881.5</v>
      </c>
      <c r="I234" s="40">
        <v>2914.75</v>
      </c>
      <c r="J234" s="40">
        <v>2935.5</v>
      </c>
      <c r="K234" s="31">
        <v>2894</v>
      </c>
      <c r="L234" s="31">
        <v>2840</v>
      </c>
      <c r="M234" s="31">
        <v>1.3194300000000001</v>
      </c>
      <c r="N234" s="1"/>
      <c r="O234" s="1"/>
    </row>
    <row r="235" spans="1:15" ht="12.75" customHeight="1">
      <c r="A235" s="33">
        <v>225</v>
      </c>
      <c r="B235" s="62" t="s">
        <v>285</v>
      </c>
      <c r="C235" s="31">
        <v>278.5</v>
      </c>
      <c r="D235" s="40">
        <v>279.53333333333336</v>
      </c>
      <c r="E235" s="40">
        <v>275.56666666666672</v>
      </c>
      <c r="F235" s="40">
        <v>272.63333333333338</v>
      </c>
      <c r="G235" s="40">
        <v>268.66666666666674</v>
      </c>
      <c r="H235" s="40">
        <v>282.4666666666667</v>
      </c>
      <c r="I235" s="40">
        <v>286.43333333333328</v>
      </c>
      <c r="J235" s="40">
        <v>289.36666666666667</v>
      </c>
      <c r="K235" s="31">
        <v>283.5</v>
      </c>
      <c r="L235" s="31">
        <v>276.60000000000002</v>
      </c>
      <c r="M235" s="31">
        <v>8.0678599999999996</v>
      </c>
      <c r="N235" s="1"/>
      <c r="O235" s="1"/>
    </row>
    <row r="236" spans="1:15" ht="12.75" customHeight="1">
      <c r="A236" s="33">
        <v>226</v>
      </c>
      <c r="B236" s="62" t="s">
        <v>151</v>
      </c>
      <c r="C236" s="31">
        <v>2529.75</v>
      </c>
      <c r="D236" s="40">
        <v>2514.4</v>
      </c>
      <c r="E236" s="40">
        <v>2484.3500000000004</v>
      </c>
      <c r="F236" s="40">
        <v>2438.9500000000003</v>
      </c>
      <c r="G236" s="40">
        <v>2408.9000000000005</v>
      </c>
      <c r="H236" s="40">
        <v>2559.8000000000002</v>
      </c>
      <c r="I236" s="40">
        <v>2589.8500000000004</v>
      </c>
      <c r="J236" s="40">
        <v>2635.25</v>
      </c>
      <c r="K236" s="31">
        <v>2544.4499999999998</v>
      </c>
      <c r="L236" s="31">
        <v>2469</v>
      </c>
      <c r="M236" s="31">
        <v>19.850549999999998</v>
      </c>
      <c r="N236" s="1"/>
      <c r="O236" s="1"/>
    </row>
    <row r="237" spans="1:15" ht="12.75" customHeight="1">
      <c r="A237" s="33">
        <v>227</v>
      </c>
      <c r="B237" s="62" t="s">
        <v>426</v>
      </c>
      <c r="C237" s="31">
        <v>1423.3</v>
      </c>
      <c r="D237" s="40">
        <v>1424.6000000000001</v>
      </c>
      <c r="E237" s="40">
        <v>1413.7000000000003</v>
      </c>
      <c r="F237" s="40">
        <v>1404.1000000000001</v>
      </c>
      <c r="G237" s="40">
        <v>1393.2000000000003</v>
      </c>
      <c r="H237" s="40">
        <v>1434.2000000000003</v>
      </c>
      <c r="I237" s="40">
        <v>1445.1000000000004</v>
      </c>
      <c r="J237" s="40">
        <v>1454.7000000000003</v>
      </c>
      <c r="K237" s="31">
        <v>1435.5</v>
      </c>
      <c r="L237" s="31">
        <v>1415</v>
      </c>
      <c r="M237" s="31">
        <v>0.33150000000000002</v>
      </c>
      <c r="N237" s="1"/>
      <c r="O237" s="1"/>
    </row>
    <row r="238" spans="1:15" ht="12.75" customHeight="1">
      <c r="A238" s="33">
        <v>228</v>
      </c>
      <c r="B238" s="62" t="s">
        <v>152</v>
      </c>
      <c r="C238" s="31">
        <v>1315.95</v>
      </c>
      <c r="D238" s="40">
        <v>1311.4166666666667</v>
      </c>
      <c r="E238" s="40">
        <v>1301.8833333333334</v>
      </c>
      <c r="F238" s="40">
        <v>1287.8166666666666</v>
      </c>
      <c r="G238" s="40">
        <v>1278.2833333333333</v>
      </c>
      <c r="H238" s="40">
        <v>1325.4833333333336</v>
      </c>
      <c r="I238" s="40">
        <v>1335.0166666666669</v>
      </c>
      <c r="J238" s="40">
        <v>1349.0833333333337</v>
      </c>
      <c r="K238" s="31">
        <v>1320.95</v>
      </c>
      <c r="L238" s="31">
        <v>1297.3499999999999</v>
      </c>
      <c r="M238" s="31">
        <v>26.387879999999999</v>
      </c>
      <c r="N238" s="1"/>
      <c r="O238" s="1"/>
    </row>
    <row r="239" spans="1:15" ht="12.75" customHeight="1">
      <c r="A239" s="33">
        <v>229</v>
      </c>
      <c r="B239" s="62" t="s">
        <v>153</v>
      </c>
      <c r="C239" s="31">
        <v>162.65</v>
      </c>
      <c r="D239" s="40">
        <v>163.88333333333333</v>
      </c>
      <c r="E239" s="40">
        <v>160.41666666666666</v>
      </c>
      <c r="F239" s="40">
        <v>158.18333333333334</v>
      </c>
      <c r="G239" s="40">
        <v>154.71666666666667</v>
      </c>
      <c r="H239" s="40">
        <v>166.11666666666665</v>
      </c>
      <c r="I239" s="40">
        <v>169.58333333333334</v>
      </c>
      <c r="J239" s="40">
        <v>171.81666666666663</v>
      </c>
      <c r="K239" s="31">
        <v>167.35</v>
      </c>
      <c r="L239" s="31">
        <v>161.65</v>
      </c>
      <c r="M239" s="31">
        <v>95.71105</v>
      </c>
      <c r="N239" s="1"/>
      <c r="O239" s="1"/>
    </row>
    <row r="240" spans="1:15" ht="12.75" customHeight="1">
      <c r="A240" s="33">
        <v>230</v>
      </c>
      <c r="B240" s="62" t="s">
        <v>427</v>
      </c>
      <c r="C240" s="31">
        <v>16.05</v>
      </c>
      <c r="D240" s="40">
        <v>16.25</v>
      </c>
      <c r="E240" s="40">
        <v>15.600000000000001</v>
      </c>
      <c r="F240" s="40">
        <v>15.150000000000002</v>
      </c>
      <c r="G240" s="40">
        <v>14.500000000000004</v>
      </c>
      <c r="H240" s="40">
        <v>16.7</v>
      </c>
      <c r="I240" s="40">
        <v>17.349999999999998</v>
      </c>
      <c r="J240" s="40">
        <v>17.799999999999997</v>
      </c>
      <c r="K240" s="31">
        <v>16.899999999999999</v>
      </c>
      <c r="L240" s="31">
        <v>15.8</v>
      </c>
      <c r="M240" s="31">
        <v>365.39111000000003</v>
      </c>
      <c r="N240" s="1"/>
      <c r="O240" s="1"/>
    </row>
    <row r="241" spans="1:15" ht="12.75" customHeight="1">
      <c r="A241" s="33">
        <v>231</v>
      </c>
      <c r="B241" s="62" t="s">
        <v>154</v>
      </c>
      <c r="C241" s="31">
        <v>1279.1500000000001</v>
      </c>
      <c r="D241" s="40">
        <v>1278.45</v>
      </c>
      <c r="E241" s="40">
        <v>1274.9000000000001</v>
      </c>
      <c r="F241" s="40">
        <v>1270.6500000000001</v>
      </c>
      <c r="G241" s="40">
        <v>1267.1000000000001</v>
      </c>
      <c r="H241" s="40">
        <v>1282.7</v>
      </c>
      <c r="I241" s="40">
        <v>1286.2499999999998</v>
      </c>
      <c r="J241" s="40">
        <v>1290.5</v>
      </c>
      <c r="K241" s="31">
        <v>1282</v>
      </c>
      <c r="L241" s="31">
        <v>1274.2</v>
      </c>
      <c r="M241" s="31">
        <v>32.400239999999997</v>
      </c>
      <c r="N241" s="1"/>
      <c r="O241" s="1"/>
    </row>
    <row r="242" spans="1:15" ht="12.75" customHeight="1">
      <c r="A242" s="33">
        <v>232</v>
      </c>
      <c r="B242" s="62" t="s">
        <v>1149</v>
      </c>
      <c r="C242" s="31">
        <v>2945.25</v>
      </c>
      <c r="D242" s="40">
        <v>2959.9166666666665</v>
      </c>
      <c r="E242" s="40">
        <v>2921.8833333333332</v>
      </c>
      <c r="F242" s="40">
        <v>2898.5166666666669</v>
      </c>
      <c r="G242" s="40">
        <v>2860.4833333333336</v>
      </c>
      <c r="H242" s="40">
        <v>2983.2833333333328</v>
      </c>
      <c r="I242" s="40">
        <v>3021.3166666666666</v>
      </c>
      <c r="J242" s="40">
        <v>3044.6833333333325</v>
      </c>
      <c r="K242" s="31">
        <v>2997.95</v>
      </c>
      <c r="L242" s="31">
        <v>2936.55</v>
      </c>
      <c r="M242" s="31">
        <v>0.11232</v>
      </c>
      <c r="N242" s="1"/>
      <c r="O242" s="1"/>
    </row>
    <row r="243" spans="1:15" ht="12.75" customHeight="1">
      <c r="A243" s="33">
        <v>233</v>
      </c>
      <c r="B243" s="62" t="s">
        <v>155</v>
      </c>
      <c r="C243" s="31">
        <v>612.20000000000005</v>
      </c>
      <c r="D243" s="40">
        <v>612.43333333333328</v>
      </c>
      <c r="E243" s="40">
        <v>607.31666666666661</v>
      </c>
      <c r="F243" s="40">
        <v>602.43333333333328</v>
      </c>
      <c r="G243" s="40">
        <v>597.31666666666661</v>
      </c>
      <c r="H243" s="40">
        <v>617.31666666666661</v>
      </c>
      <c r="I243" s="40">
        <v>622.43333333333317</v>
      </c>
      <c r="J243" s="40">
        <v>627.31666666666661</v>
      </c>
      <c r="K243" s="31">
        <v>617.54999999999995</v>
      </c>
      <c r="L243" s="31">
        <v>607.54999999999995</v>
      </c>
      <c r="M243" s="31">
        <v>4.63619</v>
      </c>
      <c r="N243" s="1"/>
      <c r="O243" s="1"/>
    </row>
    <row r="244" spans="1:15" ht="12.75" customHeight="1">
      <c r="A244" s="33">
        <v>234</v>
      </c>
      <c r="B244" s="62" t="s">
        <v>424</v>
      </c>
      <c r="C244" s="31">
        <v>24.05</v>
      </c>
      <c r="D244" s="40">
        <v>24</v>
      </c>
      <c r="E244" s="40">
        <v>23.85</v>
      </c>
      <c r="F244" s="40">
        <v>23.650000000000002</v>
      </c>
      <c r="G244" s="40">
        <v>23.500000000000004</v>
      </c>
      <c r="H244" s="40">
        <v>24.2</v>
      </c>
      <c r="I244" s="40">
        <v>24.349999999999998</v>
      </c>
      <c r="J244" s="40">
        <v>24.549999999999997</v>
      </c>
      <c r="K244" s="31">
        <v>24.15</v>
      </c>
      <c r="L244" s="31">
        <v>23.8</v>
      </c>
      <c r="M244" s="31">
        <v>35.347259999999999</v>
      </c>
      <c r="N244" s="1"/>
      <c r="O244" s="1"/>
    </row>
    <row r="245" spans="1:15" ht="12.75" customHeight="1">
      <c r="A245" s="33">
        <v>235</v>
      </c>
      <c r="B245" s="62" t="s">
        <v>156</v>
      </c>
      <c r="C245" s="31">
        <v>89.35</v>
      </c>
      <c r="D245" s="40">
        <v>89.583333333333329</v>
      </c>
      <c r="E245" s="40">
        <v>88.666666666666657</v>
      </c>
      <c r="F245" s="40">
        <v>87.983333333333334</v>
      </c>
      <c r="G245" s="40">
        <v>87.066666666666663</v>
      </c>
      <c r="H245" s="40">
        <v>90.266666666666652</v>
      </c>
      <c r="I245" s="40">
        <v>91.183333333333309</v>
      </c>
      <c r="J245" s="40">
        <v>91.866666666666646</v>
      </c>
      <c r="K245" s="31">
        <v>90.5</v>
      </c>
      <c r="L245" s="31">
        <v>88.9</v>
      </c>
      <c r="M245" s="31">
        <v>106.68116999999999</v>
      </c>
      <c r="N245" s="1"/>
      <c r="O245" s="1"/>
    </row>
    <row r="246" spans="1:15" ht="12.75" customHeight="1">
      <c r="A246" s="33">
        <v>236</v>
      </c>
      <c r="B246" s="62" t="s">
        <v>157</v>
      </c>
      <c r="C246" s="31">
        <v>735.95</v>
      </c>
      <c r="D246" s="40">
        <v>735.31666666666661</v>
      </c>
      <c r="E246" s="40">
        <v>729.63333333333321</v>
      </c>
      <c r="F246" s="40">
        <v>723.31666666666661</v>
      </c>
      <c r="G246" s="40">
        <v>717.63333333333321</v>
      </c>
      <c r="H246" s="40">
        <v>741.63333333333321</v>
      </c>
      <c r="I246" s="40">
        <v>747.31666666666661</v>
      </c>
      <c r="J246" s="40">
        <v>753.63333333333321</v>
      </c>
      <c r="K246" s="31">
        <v>741</v>
      </c>
      <c r="L246" s="31">
        <v>729</v>
      </c>
      <c r="M246" s="31">
        <v>7.2541399999999996</v>
      </c>
      <c r="N246" s="1"/>
      <c r="O246" s="1"/>
    </row>
    <row r="247" spans="1:15" ht="12.75" customHeight="1">
      <c r="A247" s="33">
        <v>237</v>
      </c>
      <c r="B247" s="62" t="s">
        <v>421</v>
      </c>
      <c r="C247" s="31">
        <v>27.25</v>
      </c>
      <c r="D247" s="40">
        <v>27.349999999999998</v>
      </c>
      <c r="E247" s="40">
        <v>26.949999999999996</v>
      </c>
      <c r="F247" s="40">
        <v>26.65</v>
      </c>
      <c r="G247" s="40">
        <v>26.249999999999996</v>
      </c>
      <c r="H247" s="40">
        <v>27.649999999999995</v>
      </c>
      <c r="I247" s="40">
        <v>28.049999999999994</v>
      </c>
      <c r="J247" s="40">
        <v>28.349999999999994</v>
      </c>
      <c r="K247" s="31">
        <v>27.75</v>
      </c>
      <c r="L247" s="31">
        <v>27.05</v>
      </c>
      <c r="M247" s="31">
        <v>80.729349999999997</v>
      </c>
      <c r="N247" s="1"/>
      <c r="O247" s="1"/>
    </row>
    <row r="248" spans="1:15" ht="12.75" customHeight="1">
      <c r="A248" s="33">
        <v>238</v>
      </c>
      <c r="B248" s="62" t="s">
        <v>158</v>
      </c>
      <c r="C248" s="31">
        <v>630.6</v>
      </c>
      <c r="D248" s="40">
        <v>632.08333333333337</v>
      </c>
      <c r="E248" s="40">
        <v>627.66666666666674</v>
      </c>
      <c r="F248" s="40">
        <v>624.73333333333335</v>
      </c>
      <c r="G248" s="40">
        <v>620.31666666666672</v>
      </c>
      <c r="H248" s="40">
        <v>635.01666666666677</v>
      </c>
      <c r="I248" s="40">
        <v>639.43333333333351</v>
      </c>
      <c r="J248" s="40">
        <v>642.36666666666679</v>
      </c>
      <c r="K248" s="31">
        <v>636.5</v>
      </c>
      <c r="L248" s="31">
        <v>629.15</v>
      </c>
      <c r="M248" s="31">
        <v>8.7196200000000008</v>
      </c>
      <c r="N248" s="1"/>
      <c r="O248" s="1"/>
    </row>
    <row r="249" spans="1:15" ht="12.75" customHeight="1">
      <c r="A249" s="33">
        <v>239</v>
      </c>
      <c r="B249" s="62" t="s">
        <v>425</v>
      </c>
      <c r="C249" s="31">
        <v>32.700000000000003</v>
      </c>
      <c r="D249" s="40">
        <v>32.6</v>
      </c>
      <c r="E249" s="40">
        <v>32.200000000000003</v>
      </c>
      <c r="F249" s="40">
        <v>31.700000000000003</v>
      </c>
      <c r="G249" s="40">
        <v>31.300000000000004</v>
      </c>
      <c r="H249" s="40">
        <v>33.1</v>
      </c>
      <c r="I249" s="40">
        <v>33.499999999999993</v>
      </c>
      <c r="J249" s="40">
        <v>34</v>
      </c>
      <c r="K249" s="31">
        <v>33</v>
      </c>
      <c r="L249" s="31">
        <v>32.1</v>
      </c>
      <c r="M249" s="31">
        <v>236.52368000000001</v>
      </c>
      <c r="N249" s="1"/>
      <c r="O249" s="1"/>
    </row>
    <row r="250" spans="1:15" ht="12.75" customHeight="1">
      <c r="A250" s="33">
        <v>240</v>
      </c>
      <c r="B250" s="62" t="s">
        <v>284</v>
      </c>
      <c r="C250" s="31">
        <v>605.15</v>
      </c>
      <c r="D250" s="40">
        <v>608.16666666666663</v>
      </c>
      <c r="E250" s="40">
        <v>595.98333333333323</v>
      </c>
      <c r="F250" s="40">
        <v>586.81666666666661</v>
      </c>
      <c r="G250" s="40">
        <v>574.63333333333321</v>
      </c>
      <c r="H250" s="40">
        <v>617.33333333333326</v>
      </c>
      <c r="I250" s="40">
        <v>629.51666666666665</v>
      </c>
      <c r="J250" s="40">
        <v>638.68333333333328</v>
      </c>
      <c r="K250" s="31">
        <v>620.35</v>
      </c>
      <c r="L250" s="31">
        <v>599</v>
      </c>
      <c r="M250" s="31">
        <v>25.163329999999998</v>
      </c>
      <c r="N250" s="1"/>
      <c r="O250" s="1"/>
    </row>
    <row r="251" spans="1:15" ht="12.75" customHeight="1">
      <c r="A251" s="33">
        <v>241</v>
      </c>
      <c r="B251" s="62" t="s">
        <v>159</v>
      </c>
      <c r="C251" s="31">
        <v>445.1</v>
      </c>
      <c r="D251" s="40">
        <v>445.14999999999992</v>
      </c>
      <c r="E251" s="40">
        <v>443.09999999999985</v>
      </c>
      <c r="F251" s="40">
        <v>441.09999999999991</v>
      </c>
      <c r="G251" s="40">
        <v>439.04999999999984</v>
      </c>
      <c r="H251" s="40">
        <v>447.14999999999986</v>
      </c>
      <c r="I251" s="40">
        <v>449.19999999999993</v>
      </c>
      <c r="J251" s="40">
        <v>451.19999999999987</v>
      </c>
      <c r="K251" s="31">
        <v>447.2</v>
      </c>
      <c r="L251" s="31">
        <v>443.15</v>
      </c>
      <c r="M251" s="31">
        <v>48.65596</v>
      </c>
      <c r="N251" s="1"/>
      <c r="O251" s="1"/>
    </row>
    <row r="252" spans="1:15" ht="12.75" customHeight="1">
      <c r="A252" s="33">
        <v>242</v>
      </c>
      <c r="B252" s="62" t="s">
        <v>422</v>
      </c>
      <c r="C252" s="31">
        <v>108.6</v>
      </c>
      <c r="D252" s="40">
        <v>108.81666666666666</v>
      </c>
      <c r="E252" s="40">
        <v>108.03333333333333</v>
      </c>
      <c r="F252" s="40">
        <v>107.46666666666667</v>
      </c>
      <c r="G252" s="40">
        <v>106.68333333333334</v>
      </c>
      <c r="H252" s="40">
        <v>109.38333333333333</v>
      </c>
      <c r="I252" s="40">
        <v>110.16666666666666</v>
      </c>
      <c r="J252" s="40">
        <v>110.73333333333332</v>
      </c>
      <c r="K252" s="31">
        <v>109.6</v>
      </c>
      <c r="L252" s="31">
        <v>108.25</v>
      </c>
      <c r="M252" s="31">
        <v>1.6426400000000001</v>
      </c>
      <c r="N252" s="1"/>
      <c r="O252" s="1"/>
    </row>
    <row r="253" spans="1:15" ht="12.75" customHeight="1">
      <c r="A253" s="33">
        <v>243</v>
      </c>
      <c r="B253" s="62" t="s">
        <v>433</v>
      </c>
      <c r="C253" s="31">
        <v>101.25</v>
      </c>
      <c r="D253" s="40">
        <v>101.66666666666667</v>
      </c>
      <c r="E253" s="40">
        <v>100.58333333333334</v>
      </c>
      <c r="F253" s="40">
        <v>99.916666666666671</v>
      </c>
      <c r="G253" s="40">
        <v>98.833333333333343</v>
      </c>
      <c r="H253" s="40">
        <v>102.33333333333334</v>
      </c>
      <c r="I253" s="40">
        <v>103.41666666666669</v>
      </c>
      <c r="J253" s="40">
        <v>104.08333333333334</v>
      </c>
      <c r="K253" s="31">
        <v>102.75</v>
      </c>
      <c r="L253" s="31">
        <v>101</v>
      </c>
      <c r="M253" s="31">
        <v>12.47866</v>
      </c>
      <c r="N253" s="1"/>
      <c r="O253" s="1"/>
    </row>
    <row r="254" spans="1:15" ht="12.75" customHeight="1">
      <c r="A254" s="33">
        <v>244</v>
      </c>
      <c r="B254" s="62" t="s">
        <v>428</v>
      </c>
      <c r="C254" s="31">
        <v>2336.3000000000002</v>
      </c>
      <c r="D254" s="40">
        <v>2334.9166666666665</v>
      </c>
      <c r="E254" s="40">
        <v>2304.8833333333332</v>
      </c>
      <c r="F254" s="40">
        <v>2273.4666666666667</v>
      </c>
      <c r="G254" s="40">
        <v>2243.4333333333334</v>
      </c>
      <c r="H254" s="40">
        <v>2366.333333333333</v>
      </c>
      <c r="I254" s="40">
        <v>2396.3666666666668</v>
      </c>
      <c r="J254" s="40">
        <v>2427.7833333333328</v>
      </c>
      <c r="K254" s="31">
        <v>2364.9499999999998</v>
      </c>
      <c r="L254" s="31">
        <v>2303.5</v>
      </c>
      <c r="M254" s="31">
        <v>1.3632599999999999</v>
      </c>
      <c r="N254" s="1"/>
      <c r="O254" s="1"/>
    </row>
    <row r="255" spans="1:15" ht="12.75" customHeight="1">
      <c r="A255" s="33">
        <v>245</v>
      </c>
      <c r="B255" s="62" t="s">
        <v>429</v>
      </c>
      <c r="C255" s="31">
        <v>1081.8</v>
      </c>
      <c r="D255" s="40">
        <v>1075.55</v>
      </c>
      <c r="E255" s="40">
        <v>1063.5999999999999</v>
      </c>
      <c r="F255" s="40">
        <v>1045.3999999999999</v>
      </c>
      <c r="G255" s="40">
        <v>1033.4499999999998</v>
      </c>
      <c r="H255" s="40">
        <v>1093.75</v>
      </c>
      <c r="I255" s="40">
        <v>1105.7000000000003</v>
      </c>
      <c r="J255" s="40">
        <v>1123.9000000000001</v>
      </c>
      <c r="K255" s="31">
        <v>1087.5</v>
      </c>
      <c r="L255" s="31">
        <v>1057.3499999999999</v>
      </c>
      <c r="M255" s="31">
        <v>5.7178199999999997</v>
      </c>
      <c r="N255" s="1"/>
      <c r="O255" s="1"/>
    </row>
    <row r="256" spans="1:15" ht="12.75" customHeight="1">
      <c r="A256" s="33">
        <v>246</v>
      </c>
      <c r="B256" s="62" t="s">
        <v>160</v>
      </c>
      <c r="C256" s="31">
        <v>581.95000000000005</v>
      </c>
      <c r="D256" s="40">
        <v>579.01666666666677</v>
      </c>
      <c r="E256" s="40">
        <v>574.93333333333351</v>
      </c>
      <c r="F256" s="40">
        <v>567.91666666666674</v>
      </c>
      <c r="G256" s="40">
        <v>563.83333333333348</v>
      </c>
      <c r="H256" s="40">
        <v>586.03333333333353</v>
      </c>
      <c r="I256" s="40">
        <v>590.11666666666679</v>
      </c>
      <c r="J256" s="40">
        <v>597.13333333333355</v>
      </c>
      <c r="K256" s="31">
        <v>583.1</v>
      </c>
      <c r="L256" s="31">
        <v>572</v>
      </c>
      <c r="M256" s="31">
        <v>27.881959999999999</v>
      </c>
      <c r="N256" s="1"/>
      <c r="O256" s="1"/>
    </row>
    <row r="257" spans="1:15" ht="12.75" customHeight="1">
      <c r="A257" s="33">
        <v>247</v>
      </c>
      <c r="B257" s="62" t="s">
        <v>1150</v>
      </c>
      <c r="C257" s="31">
        <v>314.8</v>
      </c>
      <c r="D257" s="40">
        <v>316.2</v>
      </c>
      <c r="E257" s="40">
        <v>310.09999999999997</v>
      </c>
      <c r="F257" s="40">
        <v>305.39999999999998</v>
      </c>
      <c r="G257" s="40">
        <v>299.29999999999995</v>
      </c>
      <c r="H257" s="40">
        <v>320.89999999999998</v>
      </c>
      <c r="I257" s="40">
        <v>327</v>
      </c>
      <c r="J257" s="40">
        <v>331.7</v>
      </c>
      <c r="K257" s="31">
        <v>322.3</v>
      </c>
      <c r="L257" s="31">
        <v>311.5</v>
      </c>
      <c r="M257" s="31">
        <v>0.66100999999999999</v>
      </c>
      <c r="N257" s="1"/>
      <c r="O257" s="1"/>
    </row>
    <row r="258" spans="1:15" ht="12.75" customHeight="1">
      <c r="A258" s="33">
        <v>248</v>
      </c>
      <c r="B258" s="62" t="s">
        <v>161</v>
      </c>
      <c r="C258" s="31">
        <v>3424.65</v>
      </c>
      <c r="D258" s="40">
        <v>3429.9166666666665</v>
      </c>
      <c r="E258" s="40">
        <v>3406.7833333333328</v>
      </c>
      <c r="F258" s="40">
        <v>3388.9166666666665</v>
      </c>
      <c r="G258" s="40">
        <v>3365.7833333333328</v>
      </c>
      <c r="H258" s="40">
        <v>3447.7833333333328</v>
      </c>
      <c r="I258" s="40">
        <v>3470.916666666667</v>
      </c>
      <c r="J258" s="40">
        <v>3488.7833333333328</v>
      </c>
      <c r="K258" s="31">
        <v>3453.05</v>
      </c>
      <c r="L258" s="31">
        <v>3412.05</v>
      </c>
      <c r="M258" s="31">
        <v>1.26047</v>
      </c>
      <c r="N258" s="1"/>
      <c r="O258" s="1"/>
    </row>
    <row r="259" spans="1:15" ht="12.75" customHeight="1">
      <c r="A259" s="33">
        <v>249</v>
      </c>
      <c r="B259" s="62" t="s">
        <v>430</v>
      </c>
      <c r="C259" s="31">
        <v>727.6</v>
      </c>
      <c r="D259" s="40">
        <v>729.76666666666677</v>
      </c>
      <c r="E259" s="40">
        <v>719.83333333333348</v>
      </c>
      <c r="F259" s="40">
        <v>712.06666666666672</v>
      </c>
      <c r="G259" s="40">
        <v>702.13333333333344</v>
      </c>
      <c r="H259" s="40">
        <v>737.53333333333353</v>
      </c>
      <c r="I259" s="40">
        <v>747.4666666666667</v>
      </c>
      <c r="J259" s="40">
        <v>755.23333333333358</v>
      </c>
      <c r="K259" s="31">
        <v>739.7</v>
      </c>
      <c r="L259" s="31">
        <v>722</v>
      </c>
      <c r="M259" s="31">
        <v>1.1194299999999999</v>
      </c>
      <c r="N259" s="1"/>
      <c r="O259" s="1"/>
    </row>
    <row r="260" spans="1:15" ht="12.75" customHeight="1">
      <c r="A260" s="33">
        <v>250</v>
      </c>
      <c r="B260" s="62" t="s">
        <v>431</v>
      </c>
      <c r="C260" s="31">
        <v>320</v>
      </c>
      <c r="D260" s="40">
        <v>319.36666666666662</v>
      </c>
      <c r="E260" s="40">
        <v>317.58333333333326</v>
      </c>
      <c r="F260" s="40">
        <v>315.16666666666663</v>
      </c>
      <c r="G260" s="40">
        <v>313.38333333333327</v>
      </c>
      <c r="H260" s="40">
        <v>321.78333333333325</v>
      </c>
      <c r="I260" s="40">
        <v>323.56666666666666</v>
      </c>
      <c r="J260" s="40">
        <v>325.98333333333323</v>
      </c>
      <c r="K260" s="31">
        <v>321.14999999999998</v>
      </c>
      <c r="L260" s="31">
        <v>316.95</v>
      </c>
      <c r="M260" s="31">
        <v>3.2671399999999999</v>
      </c>
      <c r="N260" s="1"/>
      <c r="O260" s="1"/>
    </row>
    <row r="261" spans="1:15" ht="12.75" customHeight="1">
      <c r="A261" s="33">
        <v>251</v>
      </c>
      <c r="B261" s="62" t="s">
        <v>432</v>
      </c>
      <c r="C261" s="31">
        <v>72.05</v>
      </c>
      <c r="D261" s="40">
        <v>72.400000000000006</v>
      </c>
      <c r="E261" s="40">
        <v>71.550000000000011</v>
      </c>
      <c r="F261" s="40">
        <v>71.050000000000011</v>
      </c>
      <c r="G261" s="40">
        <v>70.200000000000017</v>
      </c>
      <c r="H261" s="40">
        <v>72.900000000000006</v>
      </c>
      <c r="I261" s="40">
        <v>73.75</v>
      </c>
      <c r="J261" s="40">
        <v>74.25</v>
      </c>
      <c r="K261" s="31">
        <v>73.25</v>
      </c>
      <c r="L261" s="31">
        <v>71.900000000000006</v>
      </c>
      <c r="M261" s="31">
        <v>8.9116800000000005</v>
      </c>
      <c r="N261" s="1"/>
      <c r="O261" s="1"/>
    </row>
    <row r="262" spans="1:15" ht="12.75" customHeight="1">
      <c r="A262" s="33">
        <v>252</v>
      </c>
      <c r="B262" s="62" t="s">
        <v>434</v>
      </c>
      <c r="C262" s="31">
        <v>330.2</v>
      </c>
      <c r="D262" s="40">
        <v>330.59999999999997</v>
      </c>
      <c r="E262" s="40">
        <v>326.64999999999992</v>
      </c>
      <c r="F262" s="40">
        <v>323.09999999999997</v>
      </c>
      <c r="G262" s="40">
        <v>319.14999999999992</v>
      </c>
      <c r="H262" s="40">
        <v>334.14999999999992</v>
      </c>
      <c r="I262" s="40">
        <v>338.09999999999997</v>
      </c>
      <c r="J262" s="40">
        <v>341.64999999999992</v>
      </c>
      <c r="K262" s="31">
        <v>334.55</v>
      </c>
      <c r="L262" s="31">
        <v>327.05</v>
      </c>
      <c r="M262" s="31">
        <v>8.6255799999999994</v>
      </c>
      <c r="N262" s="1"/>
      <c r="O262" s="1"/>
    </row>
    <row r="263" spans="1:15" ht="12.75" customHeight="1">
      <c r="A263" s="33">
        <v>253</v>
      </c>
      <c r="B263" s="62" t="s">
        <v>286</v>
      </c>
      <c r="C263" s="31">
        <v>270.85000000000002</v>
      </c>
      <c r="D263" s="40">
        <v>271.88333333333333</v>
      </c>
      <c r="E263" s="40">
        <v>268.06666666666666</v>
      </c>
      <c r="F263" s="40">
        <v>265.28333333333336</v>
      </c>
      <c r="G263" s="40">
        <v>261.4666666666667</v>
      </c>
      <c r="H263" s="40">
        <v>274.66666666666663</v>
      </c>
      <c r="I263" s="40">
        <v>278.48333333333323</v>
      </c>
      <c r="J263" s="40">
        <v>281.26666666666659</v>
      </c>
      <c r="K263" s="31">
        <v>275.7</v>
      </c>
      <c r="L263" s="31">
        <v>269.10000000000002</v>
      </c>
      <c r="M263" s="31">
        <v>20.056719999999999</v>
      </c>
      <c r="N263" s="1"/>
      <c r="O263" s="1"/>
    </row>
    <row r="264" spans="1:15" ht="12.75" customHeight="1">
      <c r="A264" s="33">
        <v>254</v>
      </c>
      <c r="B264" s="62" t="s">
        <v>162</v>
      </c>
      <c r="C264" s="31">
        <v>762.5</v>
      </c>
      <c r="D264" s="40">
        <v>758.85</v>
      </c>
      <c r="E264" s="40">
        <v>752.7</v>
      </c>
      <c r="F264" s="40">
        <v>742.9</v>
      </c>
      <c r="G264" s="40">
        <v>736.75</v>
      </c>
      <c r="H264" s="40">
        <v>768.65000000000009</v>
      </c>
      <c r="I264" s="40">
        <v>774.8</v>
      </c>
      <c r="J264" s="40">
        <v>784.60000000000014</v>
      </c>
      <c r="K264" s="31">
        <v>765</v>
      </c>
      <c r="L264" s="31">
        <v>749.05</v>
      </c>
      <c r="M264" s="31">
        <v>27.83577</v>
      </c>
      <c r="N264" s="1"/>
      <c r="O264" s="1"/>
    </row>
    <row r="265" spans="1:15" ht="12.75" customHeight="1">
      <c r="A265" s="33">
        <v>255</v>
      </c>
      <c r="B265" s="62" t="s">
        <v>163</v>
      </c>
      <c r="C265" s="31">
        <v>494.2</v>
      </c>
      <c r="D265" s="40">
        <v>490.26666666666671</v>
      </c>
      <c r="E265" s="40">
        <v>484.28333333333342</v>
      </c>
      <c r="F265" s="40">
        <v>474.36666666666673</v>
      </c>
      <c r="G265" s="40">
        <v>468.38333333333344</v>
      </c>
      <c r="H265" s="40">
        <v>500.18333333333339</v>
      </c>
      <c r="I265" s="40">
        <v>506.16666666666663</v>
      </c>
      <c r="J265" s="40">
        <v>516.08333333333337</v>
      </c>
      <c r="K265" s="31">
        <v>496.25</v>
      </c>
      <c r="L265" s="31">
        <v>480.35</v>
      </c>
      <c r="M265" s="31">
        <v>21.359030000000001</v>
      </c>
      <c r="N265" s="1"/>
      <c r="O265" s="1"/>
    </row>
    <row r="266" spans="1:15" ht="12.75" customHeight="1">
      <c r="A266" s="33">
        <v>256</v>
      </c>
      <c r="B266" s="62" t="s">
        <v>435</v>
      </c>
      <c r="C266" s="31">
        <v>427.1</v>
      </c>
      <c r="D266" s="40">
        <v>424.2833333333333</v>
      </c>
      <c r="E266" s="40">
        <v>419.91666666666663</v>
      </c>
      <c r="F266" s="40">
        <v>412.73333333333335</v>
      </c>
      <c r="G266" s="40">
        <v>408.36666666666667</v>
      </c>
      <c r="H266" s="40">
        <v>431.46666666666658</v>
      </c>
      <c r="I266" s="40">
        <v>435.83333333333326</v>
      </c>
      <c r="J266" s="40">
        <v>443.01666666666654</v>
      </c>
      <c r="K266" s="31">
        <v>428.65</v>
      </c>
      <c r="L266" s="31">
        <v>417.1</v>
      </c>
      <c r="M266" s="31">
        <v>7.3468200000000001</v>
      </c>
      <c r="N266" s="1"/>
      <c r="O266" s="1"/>
    </row>
    <row r="267" spans="1:15" ht="12.75" customHeight="1">
      <c r="A267" s="33">
        <v>257</v>
      </c>
      <c r="B267" s="62" t="s">
        <v>436</v>
      </c>
      <c r="C267" s="31">
        <v>403.05</v>
      </c>
      <c r="D267" s="40">
        <v>403.51666666666665</v>
      </c>
      <c r="E267" s="40">
        <v>396.5333333333333</v>
      </c>
      <c r="F267" s="40">
        <v>390.01666666666665</v>
      </c>
      <c r="G267" s="40">
        <v>383.0333333333333</v>
      </c>
      <c r="H267" s="40">
        <v>410.0333333333333</v>
      </c>
      <c r="I267" s="40">
        <v>417.01666666666665</v>
      </c>
      <c r="J267" s="40">
        <v>423.5333333333333</v>
      </c>
      <c r="K267" s="31">
        <v>410.5</v>
      </c>
      <c r="L267" s="31">
        <v>397</v>
      </c>
      <c r="M267" s="31">
        <v>1.2718</v>
      </c>
      <c r="N267" s="1"/>
      <c r="O267" s="1"/>
    </row>
    <row r="268" spans="1:15" ht="12.75" customHeight="1">
      <c r="A268" s="33">
        <v>258</v>
      </c>
      <c r="B268" s="62" t="s">
        <v>437</v>
      </c>
      <c r="C268" s="31">
        <v>760.6</v>
      </c>
      <c r="D268" s="40">
        <v>762.91666666666663</v>
      </c>
      <c r="E268" s="40">
        <v>752.38333333333321</v>
      </c>
      <c r="F268" s="40">
        <v>744.16666666666663</v>
      </c>
      <c r="G268" s="40">
        <v>733.63333333333321</v>
      </c>
      <c r="H268" s="40">
        <v>771.13333333333321</v>
      </c>
      <c r="I268" s="40">
        <v>781.66666666666674</v>
      </c>
      <c r="J268" s="40">
        <v>789.88333333333321</v>
      </c>
      <c r="K268" s="31">
        <v>773.45</v>
      </c>
      <c r="L268" s="31">
        <v>754.7</v>
      </c>
      <c r="M268" s="31">
        <v>1.6213500000000001</v>
      </c>
      <c r="N268" s="1"/>
      <c r="O268" s="1"/>
    </row>
    <row r="269" spans="1:15" ht="12.75" customHeight="1">
      <c r="A269" s="33">
        <v>259</v>
      </c>
      <c r="B269" s="62" t="s">
        <v>438</v>
      </c>
      <c r="C269" s="31">
        <v>216.1</v>
      </c>
      <c r="D269" s="40">
        <v>216.08333333333334</v>
      </c>
      <c r="E269" s="40">
        <v>212.66666666666669</v>
      </c>
      <c r="F269" s="40">
        <v>209.23333333333335</v>
      </c>
      <c r="G269" s="40">
        <v>205.81666666666669</v>
      </c>
      <c r="H269" s="40">
        <v>219.51666666666668</v>
      </c>
      <c r="I269" s="40">
        <v>222.93333333333337</v>
      </c>
      <c r="J269" s="40">
        <v>226.36666666666667</v>
      </c>
      <c r="K269" s="31">
        <v>219.5</v>
      </c>
      <c r="L269" s="31">
        <v>212.65</v>
      </c>
      <c r="M269" s="31">
        <v>2.9646599999999999</v>
      </c>
      <c r="N269" s="1"/>
      <c r="O269" s="1"/>
    </row>
    <row r="270" spans="1:15" ht="12.75" customHeight="1">
      <c r="A270" s="33">
        <v>260</v>
      </c>
      <c r="B270" s="62" t="s">
        <v>444</v>
      </c>
      <c r="C270" s="31">
        <v>1263.55</v>
      </c>
      <c r="D270" s="40">
        <v>1273.7833333333333</v>
      </c>
      <c r="E270" s="40">
        <v>1248.7666666666667</v>
      </c>
      <c r="F270" s="40">
        <v>1233.9833333333333</v>
      </c>
      <c r="G270" s="40">
        <v>1208.9666666666667</v>
      </c>
      <c r="H270" s="40">
        <v>1288.5666666666666</v>
      </c>
      <c r="I270" s="40">
        <v>1313.583333333333</v>
      </c>
      <c r="J270" s="40">
        <v>1328.3666666666666</v>
      </c>
      <c r="K270" s="31">
        <v>1298.8</v>
      </c>
      <c r="L270" s="31">
        <v>1259</v>
      </c>
      <c r="M270" s="31">
        <v>1.4997199999999999</v>
      </c>
      <c r="N270" s="1"/>
      <c r="O270" s="1"/>
    </row>
    <row r="271" spans="1:15" ht="12.75" customHeight="1">
      <c r="A271" s="33">
        <v>261</v>
      </c>
      <c r="B271" s="62" t="s">
        <v>445</v>
      </c>
      <c r="C271" s="31">
        <v>135.65</v>
      </c>
      <c r="D271" s="40">
        <v>134.20000000000002</v>
      </c>
      <c r="E271" s="40">
        <v>131.45000000000005</v>
      </c>
      <c r="F271" s="40">
        <v>127.25000000000003</v>
      </c>
      <c r="G271" s="40">
        <v>124.50000000000006</v>
      </c>
      <c r="H271" s="40">
        <v>138.40000000000003</v>
      </c>
      <c r="I271" s="40">
        <v>141.14999999999998</v>
      </c>
      <c r="J271" s="40">
        <v>145.35000000000002</v>
      </c>
      <c r="K271" s="31">
        <v>136.94999999999999</v>
      </c>
      <c r="L271" s="31">
        <v>130</v>
      </c>
      <c r="M271" s="31">
        <v>62.593049999999998</v>
      </c>
      <c r="N271" s="1"/>
      <c r="O271" s="1"/>
    </row>
    <row r="272" spans="1:15" ht="12.75" customHeight="1">
      <c r="A272" s="33">
        <v>262</v>
      </c>
      <c r="B272" s="62" t="s">
        <v>446</v>
      </c>
      <c r="C272" s="31">
        <v>455.7</v>
      </c>
      <c r="D272" s="40">
        <v>458.25</v>
      </c>
      <c r="E272" s="40">
        <v>452.55</v>
      </c>
      <c r="F272" s="40">
        <v>449.40000000000003</v>
      </c>
      <c r="G272" s="40">
        <v>443.70000000000005</v>
      </c>
      <c r="H272" s="40">
        <v>461.4</v>
      </c>
      <c r="I272" s="40">
        <v>467.1</v>
      </c>
      <c r="J272" s="40">
        <v>470.24999999999994</v>
      </c>
      <c r="K272" s="31">
        <v>463.95</v>
      </c>
      <c r="L272" s="31">
        <v>455.1</v>
      </c>
      <c r="M272" s="31">
        <v>4.0703100000000001</v>
      </c>
      <c r="N272" s="1"/>
      <c r="O272" s="1"/>
    </row>
    <row r="273" spans="1:15" ht="12.75" customHeight="1">
      <c r="A273" s="33">
        <v>263</v>
      </c>
      <c r="B273" s="62" t="s">
        <v>447</v>
      </c>
      <c r="C273" s="31">
        <v>121.7</v>
      </c>
      <c r="D273" s="40">
        <v>121.36666666666667</v>
      </c>
      <c r="E273" s="40">
        <v>119.83333333333334</v>
      </c>
      <c r="F273" s="40">
        <v>117.96666666666667</v>
      </c>
      <c r="G273" s="40">
        <v>116.43333333333334</v>
      </c>
      <c r="H273" s="40">
        <v>123.23333333333335</v>
      </c>
      <c r="I273" s="40">
        <v>124.76666666666668</v>
      </c>
      <c r="J273" s="40">
        <v>126.63333333333335</v>
      </c>
      <c r="K273" s="31">
        <v>122.9</v>
      </c>
      <c r="L273" s="31">
        <v>119.5</v>
      </c>
      <c r="M273" s="31">
        <v>14.11117</v>
      </c>
      <c r="N273" s="1"/>
      <c r="O273" s="1"/>
    </row>
    <row r="274" spans="1:15" ht="12.75" customHeight="1">
      <c r="A274" s="33">
        <v>264</v>
      </c>
      <c r="B274" s="62" t="s">
        <v>448</v>
      </c>
      <c r="C274" s="31">
        <v>550</v>
      </c>
      <c r="D274" s="40">
        <v>552.98333333333335</v>
      </c>
      <c r="E274" s="40">
        <v>545.06666666666672</v>
      </c>
      <c r="F274" s="40">
        <v>540.13333333333333</v>
      </c>
      <c r="G274" s="40">
        <v>532.2166666666667</v>
      </c>
      <c r="H274" s="40">
        <v>557.91666666666674</v>
      </c>
      <c r="I274" s="40">
        <v>565.83333333333326</v>
      </c>
      <c r="J274" s="40">
        <v>570.76666666666677</v>
      </c>
      <c r="K274" s="31">
        <v>560.9</v>
      </c>
      <c r="L274" s="31">
        <v>548.04999999999995</v>
      </c>
      <c r="M274" s="31">
        <v>2.5831900000000001</v>
      </c>
      <c r="N274" s="1"/>
      <c r="O274" s="1"/>
    </row>
    <row r="275" spans="1:15" ht="12.75" customHeight="1">
      <c r="A275" s="33">
        <v>265</v>
      </c>
      <c r="B275" s="62" t="s">
        <v>440</v>
      </c>
      <c r="C275" s="31">
        <v>2345.5500000000002</v>
      </c>
      <c r="D275" s="40">
        <v>2345.5166666666669</v>
      </c>
      <c r="E275" s="40">
        <v>2329.0333333333338</v>
      </c>
      <c r="F275" s="40">
        <v>2312.5166666666669</v>
      </c>
      <c r="G275" s="40">
        <v>2296.0333333333338</v>
      </c>
      <c r="H275" s="40">
        <v>2362.0333333333338</v>
      </c>
      <c r="I275" s="40">
        <v>2378.5166666666664</v>
      </c>
      <c r="J275" s="40">
        <v>2395.0333333333338</v>
      </c>
      <c r="K275" s="31">
        <v>2362</v>
      </c>
      <c r="L275" s="31">
        <v>2329</v>
      </c>
      <c r="M275" s="31">
        <v>1.10812</v>
      </c>
      <c r="N275" s="1"/>
      <c r="O275" s="1"/>
    </row>
    <row r="276" spans="1:15" ht="12.75" customHeight="1">
      <c r="A276" s="33">
        <v>266</v>
      </c>
      <c r="B276" s="62" t="s">
        <v>1151</v>
      </c>
      <c r="C276" s="31">
        <v>2691.5</v>
      </c>
      <c r="D276" s="40">
        <v>2704.7000000000003</v>
      </c>
      <c r="E276" s="40">
        <v>2669.4000000000005</v>
      </c>
      <c r="F276" s="40">
        <v>2647.3</v>
      </c>
      <c r="G276" s="40">
        <v>2612.0000000000005</v>
      </c>
      <c r="H276" s="40">
        <v>2726.8000000000006</v>
      </c>
      <c r="I276" s="40">
        <v>2762.1000000000008</v>
      </c>
      <c r="J276" s="40">
        <v>2784.2000000000007</v>
      </c>
      <c r="K276" s="31">
        <v>2740</v>
      </c>
      <c r="L276" s="31">
        <v>2682.6</v>
      </c>
      <c r="M276" s="31">
        <v>8.1220000000000001E-2</v>
      </c>
      <c r="N276" s="1"/>
      <c r="O276" s="1"/>
    </row>
    <row r="277" spans="1:15" ht="12.75" customHeight="1">
      <c r="A277" s="33">
        <v>267</v>
      </c>
      <c r="B277" s="62" t="s">
        <v>1152</v>
      </c>
      <c r="C277" s="31">
        <v>345.95</v>
      </c>
      <c r="D277" s="40">
        <v>347.05</v>
      </c>
      <c r="E277" s="40">
        <v>342.15000000000003</v>
      </c>
      <c r="F277" s="40">
        <v>338.35</v>
      </c>
      <c r="G277" s="40">
        <v>333.45000000000005</v>
      </c>
      <c r="H277" s="40">
        <v>350.85</v>
      </c>
      <c r="I277" s="40">
        <v>355.75</v>
      </c>
      <c r="J277" s="40">
        <v>359.55</v>
      </c>
      <c r="K277" s="31">
        <v>351.95</v>
      </c>
      <c r="L277" s="31">
        <v>343.25</v>
      </c>
      <c r="M277" s="31">
        <v>0.51892000000000005</v>
      </c>
      <c r="N277" s="1"/>
      <c r="O277" s="1"/>
    </row>
    <row r="278" spans="1:15" ht="12.75" customHeight="1">
      <c r="A278" s="33">
        <v>268</v>
      </c>
      <c r="B278" s="62" t="s">
        <v>449</v>
      </c>
      <c r="C278" s="31">
        <v>1801.05</v>
      </c>
      <c r="D278" s="40">
        <v>1790.2833333333335</v>
      </c>
      <c r="E278" s="40">
        <v>1772.7666666666671</v>
      </c>
      <c r="F278" s="40">
        <v>1744.4833333333336</v>
      </c>
      <c r="G278" s="40">
        <v>1726.9666666666672</v>
      </c>
      <c r="H278" s="40">
        <v>1818.5666666666671</v>
      </c>
      <c r="I278" s="40">
        <v>1836.0833333333335</v>
      </c>
      <c r="J278" s="40">
        <v>1864.366666666667</v>
      </c>
      <c r="K278" s="31">
        <v>1807.8</v>
      </c>
      <c r="L278" s="31">
        <v>1762</v>
      </c>
      <c r="M278" s="31">
        <v>0.71677000000000002</v>
      </c>
      <c r="N278" s="1"/>
      <c r="O278" s="1"/>
    </row>
    <row r="279" spans="1:15" ht="12.75" customHeight="1">
      <c r="A279" s="33">
        <v>269</v>
      </c>
      <c r="B279" s="62" t="s">
        <v>441</v>
      </c>
      <c r="C279" s="31">
        <v>241.15</v>
      </c>
      <c r="D279" s="40">
        <v>240.43333333333337</v>
      </c>
      <c r="E279" s="40">
        <v>239.06666666666672</v>
      </c>
      <c r="F279" s="40">
        <v>236.98333333333335</v>
      </c>
      <c r="G279" s="40">
        <v>235.6166666666667</v>
      </c>
      <c r="H279" s="40">
        <v>242.51666666666674</v>
      </c>
      <c r="I279" s="40">
        <v>243.88333333333335</v>
      </c>
      <c r="J279" s="40">
        <v>245.96666666666675</v>
      </c>
      <c r="K279" s="31">
        <v>241.8</v>
      </c>
      <c r="L279" s="31">
        <v>238.35</v>
      </c>
      <c r="M279" s="31">
        <v>2.1290499999999999</v>
      </c>
      <c r="N279" s="1"/>
      <c r="O279" s="1"/>
    </row>
    <row r="280" spans="1:15" ht="12.75" customHeight="1">
      <c r="A280" s="33">
        <v>270</v>
      </c>
      <c r="B280" s="62" t="s">
        <v>164</v>
      </c>
      <c r="C280" s="31">
        <v>1844.7</v>
      </c>
      <c r="D280" s="40">
        <v>1837.45</v>
      </c>
      <c r="E280" s="40">
        <v>1827.9</v>
      </c>
      <c r="F280" s="40">
        <v>1811.1000000000001</v>
      </c>
      <c r="G280" s="40">
        <v>1801.5500000000002</v>
      </c>
      <c r="H280" s="40">
        <v>1854.25</v>
      </c>
      <c r="I280" s="40">
        <v>1863.7999999999997</v>
      </c>
      <c r="J280" s="40">
        <v>1880.6</v>
      </c>
      <c r="K280" s="31">
        <v>1847</v>
      </c>
      <c r="L280" s="31">
        <v>1820.65</v>
      </c>
      <c r="M280" s="31">
        <v>21.386649999999999</v>
      </c>
      <c r="N280" s="1"/>
      <c r="O280" s="1"/>
    </row>
    <row r="281" spans="1:15" ht="12.75" customHeight="1">
      <c r="A281" s="33">
        <v>271</v>
      </c>
      <c r="B281" s="62" t="s">
        <v>1046</v>
      </c>
      <c r="C281" s="31">
        <v>538</v>
      </c>
      <c r="D281" s="40">
        <v>534.36666666666667</v>
      </c>
      <c r="E281" s="40">
        <v>527.73333333333335</v>
      </c>
      <c r="F281" s="40">
        <v>517.4666666666667</v>
      </c>
      <c r="G281" s="40">
        <v>510.83333333333337</v>
      </c>
      <c r="H281" s="40">
        <v>544.63333333333333</v>
      </c>
      <c r="I281" s="40">
        <v>551.26666666666677</v>
      </c>
      <c r="J281" s="40">
        <v>561.5333333333333</v>
      </c>
      <c r="K281" s="31">
        <v>541</v>
      </c>
      <c r="L281" s="31">
        <v>524.1</v>
      </c>
      <c r="M281" s="31">
        <v>1.17262</v>
      </c>
      <c r="N281" s="1"/>
      <c r="O281" s="1"/>
    </row>
    <row r="282" spans="1:15" ht="12.75" customHeight="1">
      <c r="A282" s="33">
        <v>272</v>
      </c>
      <c r="B282" s="62" t="s">
        <v>442</v>
      </c>
      <c r="C282" s="31">
        <v>1082.1500000000001</v>
      </c>
      <c r="D282" s="40">
        <v>1082.2</v>
      </c>
      <c r="E282" s="40">
        <v>1074.6500000000001</v>
      </c>
      <c r="F282" s="40">
        <v>1067.1500000000001</v>
      </c>
      <c r="G282" s="40">
        <v>1059.6000000000001</v>
      </c>
      <c r="H282" s="40">
        <v>1089.7</v>
      </c>
      <c r="I282" s="40">
        <v>1097.2499999999998</v>
      </c>
      <c r="J282" s="40">
        <v>1104.75</v>
      </c>
      <c r="K282" s="31">
        <v>1089.75</v>
      </c>
      <c r="L282" s="31">
        <v>1074.7</v>
      </c>
      <c r="M282" s="31">
        <v>6.3664300000000003</v>
      </c>
      <c r="N282" s="1"/>
      <c r="O282" s="1"/>
    </row>
    <row r="283" spans="1:15" ht="12.75" customHeight="1">
      <c r="A283" s="33">
        <v>273</v>
      </c>
      <c r="B283" s="62" t="s">
        <v>439</v>
      </c>
      <c r="C283" s="31">
        <v>665.6</v>
      </c>
      <c r="D283" s="40">
        <v>666.41666666666663</v>
      </c>
      <c r="E283" s="40">
        <v>657.83333333333326</v>
      </c>
      <c r="F283" s="40">
        <v>650.06666666666661</v>
      </c>
      <c r="G283" s="40">
        <v>641.48333333333323</v>
      </c>
      <c r="H283" s="40">
        <v>674.18333333333328</v>
      </c>
      <c r="I283" s="40">
        <v>682.76666666666654</v>
      </c>
      <c r="J283" s="40">
        <v>690.5333333333333</v>
      </c>
      <c r="K283" s="31">
        <v>675</v>
      </c>
      <c r="L283" s="31">
        <v>658.65</v>
      </c>
      <c r="M283" s="31">
        <v>2.49349</v>
      </c>
      <c r="N283" s="1"/>
      <c r="O283" s="1"/>
    </row>
    <row r="284" spans="1:15" ht="12.75" customHeight="1">
      <c r="A284" s="33">
        <v>274</v>
      </c>
      <c r="B284" s="62" t="s">
        <v>443</v>
      </c>
      <c r="C284" s="31">
        <v>346.15</v>
      </c>
      <c r="D284" s="40">
        <v>346.59999999999997</v>
      </c>
      <c r="E284" s="40">
        <v>344.54999999999995</v>
      </c>
      <c r="F284" s="40">
        <v>342.95</v>
      </c>
      <c r="G284" s="40">
        <v>340.9</v>
      </c>
      <c r="H284" s="40">
        <v>348.19999999999993</v>
      </c>
      <c r="I284" s="40">
        <v>350.25</v>
      </c>
      <c r="J284" s="40">
        <v>351.84999999999991</v>
      </c>
      <c r="K284" s="31">
        <v>348.65</v>
      </c>
      <c r="L284" s="31">
        <v>345</v>
      </c>
      <c r="M284" s="31">
        <v>1.42239</v>
      </c>
      <c r="N284" s="1"/>
      <c r="O284" s="1"/>
    </row>
    <row r="285" spans="1:15" ht="12.75" customHeight="1">
      <c r="A285" s="33">
        <v>275</v>
      </c>
      <c r="B285" s="62" t="s">
        <v>1153</v>
      </c>
      <c r="C285" s="31">
        <v>2154.75</v>
      </c>
      <c r="D285" s="40">
        <v>2168.8333333333335</v>
      </c>
      <c r="E285" s="40">
        <v>2127.9666666666672</v>
      </c>
      <c r="F285" s="40">
        <v>2101.1833333333338</v>
      </c>
      <c r="G285" s="40">
        <v>2060.3166666666675</v>
      </c>
      <c r="H285" s="40">
        <v>2195.6166666666668</v>
      </c>
      <c r="I285" s="40">
        <v>2236.4833333333327</v>
      </c>
      <c r="J285" s="40">
        <v>2263.2666666666664</v>
      </c>
      <c r="K285" s="31">
        <v>2209.6999999999998</v>
      </c>
      <c r="L285" s="31">
        <v>2142.0500000000002</v>
      </c>
      <c r="M285" s="31">
        <v>0.12289</v>
      </c>
      <c r="N285" s="1"/>
      <c r="O285" s="1"/>
    </row>
    <row r="286" spans="1:15" ht="12.75" customHeight="1">
      <c r="A286" s="33">
        <v>276</v>
      </c>
      <c r="B286" s="62" t="s">
        <v>165</v>
      </c>
      <c r="C286" s="31">
        <v>123.1</v>
      </c>
      <c r="D286" s="40">
        <v>121.10000000000001</v>
      </c>
      <c r="E286" s="40">
        <v>118.05000000000001</v>
      </c>
      <c r="F286" s="40">
        <v>113</v>
      </c>
      <c r="G286" s="40">
        <v>109.95</v>
      </c>
      <c r="H286" s="40">
        <v>126.15000000000002</v>
      </c>
      <c r="I286" s="40">
        <v>129.19999999999999</v>
      </c>
      <c r="J286" s="40">
        <v>134.25000000000003</v>
      </c>
      <c r="K286" s="31">
        <v>124.15</v>
      </c>
      <c r="L286" s="31">
        <v>116.05</v>
      </c>
      <c r="M286" s="31">
        <v>289.41271999999998</v>
      </c>
      <c r="N286" s="1"/>
      <c r="O286" s="1"/>
    </row>
    <row r="287" spans="1:15" ht="12.75" customHeight="1">
      <c r="A287" s="33">
        <v>277</v>
      </c>
      <c r="B287" s="62" t="s">
        <v>166</v>
      </c>
      <c r="C287" s="31">
        <v>2220.0500000000002</v>
      </c>
      <c r="D287" s="40">
        <v>2204.8333333333335</v>
      </c>
      <c r="E287" s="40">
        <v>2180.2166666666672</v>
      </c>
      <c r="F287" s="40">
        <v>2140.3833333333337</v>
      </c>
      <c r="G287" s="40">
        <v>2115.7666666666673</v>
      </c>
      <c r="H287" s="40">
        <v>2244.666666666667</v>
      </c>
      <c r="I287" s="40">
        <v>2269.2833333333328</v>
      </c>
      <c r="J287" s="40">
        <v>2309.1166666666668</v>
      </c>
      <c r="K287" s="31">
        <v>2229.4499999999998</v>
      </c>
      <c r="L287" s="31">
        <v>2165</v>
      </c>
      <c r="M287" s="31">
        <v>4.5788700000000002</v>
      </c>
      <c r="N287" s="1"/>
      <c r="O287" s="1"/>
    </row>
    <row r="288" spans="1:15" ht="12.75" customHeight="1">
      <c r="A288" s="33">
        <v>278</v>
      </c>
      <c r="B288" s="62" t="s">
        <v>451</v>
      </c>
      <c r="C288" s="31">
        <v>349.15</v>
      </c>
      <c r="D288" s="40">
        <v>350.45</v>
      </c>
      <c r="E288" s="40">
        <v>345.9</v>
      </c>
      <c r="F288" s="40">
        <v>342.65</v>
      </c>
      <c r="G288" s="40">
        <v>338.09999999999997</v>
      </c>
      <c r="H288" s="40">
        <v>353.7</v>
      </c>
      <c r="I288" s="40">
        <v>358.25000000000006</v>
      </c>
      <c r="J288" s="40">
        <v>361.5</v>
      </c>
      <c r="K288" s="31">
        <v>355</v>
      </c>
      <c r="L288" s="31">
        <v>347.2</v>
      </c>
      <c r="M288" s="31">
        <v>2.4216099999999998</v>
      </c>
      <c r="N288" s="1"/>
      <c r="O288" s="1"/>
    </row>
    <row r="289" spans="1:15" ht="12.75" customHeight="1">
      <c r="A289" s="33">
        <v>279</v>
      </c>
      <c r="B289" s="62" t="s">
        <v>167</v>
      </c>
      <c r="C289" s="31">
        <v>366.7</v>
      </c>
      <c r="D289" s="40">
        <v>366.7</v>
      </c>
      <c r="E289" s="40">
        <v>362.2</v>
      </c>
      <c r="F289" s="40">
        <v>357.7</v>
      </c>
      <c r="G289" s="40">
        <v>353.2</v>
      </c>
      <c r="H289" s="40">
        <v>371.2</v>
      </c>
      <c r="I289" s="40">
        <v>375.7</v>
      </c>
      <c r="J289" s="40">
        <v>380.2</v>
      </c>
      <c r="K289" s="31">
        <v>371.2</v>
      </c>
      <c r="L289" s="31">
        <v>362.2</v>
      </c>
      <c r="M289" s="31">
        <v>22.672609999999999</v>
      </c>
      <c r="N289" s="1"/>
      <c r="O289" s="1"/>
    </row>
    <row r="290" spans="1:15" ht="12.75" customHeight="1">
      <c r="A290" s="33">
        <v>280</v>
      </c>
      <c r="B290" s="62" t="s">
        <v>450</v>
      </c>
      <c r="C290" s="31">
        <v>12768.25</v>
      </c>
      <c r="D290" s="40">
        <v>12816.766666666668</v>
      </c>
      <c r="E290" s="40">
        <v>12701.533333333336</v>
      </c>
      <c r="F290" s="40">
        <v>12634.816666666668</v>
      </c>
      <c r="G290" s="40">
        <v>12519.583333333336</v>
      </c>
      <c r="H290" s="40">
        <v>12883.483333333337</v>
      </c>
      <c r="I290" s="40">
        <v>12998.716666666671</v>
      </c>
      <c r="J290" s="40">
        <v>13065.433333333338</v>
      </c>
      <c r="K290" s="31">
        <v>12932</v>
      </c>
      <c r="L290" s="31">
        <v>12750.05</v>
      </c>
      <c r="M290" s="31">
        <v>2.9190000000000001E-2</v>
      </c>
      <c r="N290" s="1"/>
      <c r="O290" s="1"/>
    </row>
    <row r="291" spans="1:15" ht="12.75" customHeight="1">
      <c r="A291" s="33">
        <v>281</v>
      </c>
      <c r="B291" s="62" t="s">
        <v>453</v>
      </c>
      <c r="C291" s="31">
        <v>92.95</v>
      </c>
      <c r="D291" s="40">
        <v>93.083333333333329</v>
      </c>
      <c r="E291" s="40">
        <v>92.516666666666652</v>
      </c>
      <c r="F291" s="40">
        <v>92.083333333333329</v>
      </c>
      <c r="G291" s="40">
        <v>91.516666666666652</v>
      </c>
      <c r="H291" s="40">
        <v>93.516666666666652</v>
      </c>
      <c r="I291" s="40">
        <v>94.083333333333343</v>
      </c>
      <c r="J291" s="40">
        <v>94.516666666666652</v>
      </c>
      <c r="K291" s="31">
        <v>93.65</v>
      </c>
      <c r="L291" s="31">
        <v>92.65</v>
      </c>
      <c r="M291" s="31">
        <v>18.038060000000002</v>
      </c>
      <c r="N291" s="1"/>
      <c r="O291" s="1"/>
    </row>
    <row r="292" spans="1:15" ht="12.75" customHeight="1">
      <c r="A292" s="33">
        <v>282</v>
      </c>
      <c r="B292" s="62" t="s">
        <v>168</v>
      </c>
      <c r="C292" s="31">
        <v>394.9</v>
      </c>
      <c r="D292" s="40">
        <v>393.39999999999992</v>
      </c>
      <c r="E292" s="40">
        <v>391.09999999999985</v>
      </c>
      <c r="F292" s="40">
        <v>387.29999999999995</v>
      </c>
      <c r="G292" s="40">
        <v>384.99999999999989</v>
      </c>
      <c r="H292" s="40">
        <v>397.19999999999982</v>
      </c>
      <c r="I292" s="40">
        <v>399.49999999999989</v>
      </c>
      <c r="J292" s="40">
        <v>403.29999999999978</v>
      </c>
      <c r="K292" s="31">
        <v>395.7</v>
      </c>
      <c r="L292" s="31">
        <v>389.6</v>
      </c>
      <c r="M292" s="31">
        <v>17.03586</v>
      </c>
      <c r="N292" s="1"/>
      <c r="O292" s="1"/>
    </row>
    <row r="293" spans="1:15" ht="12.75" customHeight="1">
      <c r="A293" s="33">
        <v>283</v>
      </c>
      <c r="B293" s="62" t="s">
        <v>287</v>
      </c>
      <c r="C293" s="31">
        <v>616.79999999999995</v>
      </c>
      <c r="D293" s="40">
        <v>616.35</v>
      </c>
      <c r="E293" s="40">
        <v>612.20000000000005</v>
      </c>
      <c r="F293" s="40">
        <v>607.6</v>
      </c>
      <c r="G293" s="40">
        <v>603.45000000000005</v>
      </c>
      <c r="H293" s="40">
        <v>620.95000000000005</v>
      </c>
      <c r="I293" s="40">
        <v>625.09999999999991</v>
      </c>
      <c r="J293" s="40">
        <v>629.70000000000005</v>
      </c>
      <c r="K293" s="31">
        <v>620.5</v>
      </c>
      <c r="L293" s="31">
        <v>611.75</v>
      </c>
      <c r="M293" s="31">
        <v>9.7553300000000007</v>
      </c>
      <c r="N293" s="1"/>
      <c r="O293" s="1"/>
    </row>
    <row r="294" spans="1:15" ht="12.75" customHeight="1">
      <c r="A294" s="33">
        <v>284</v>
      </c>
      <c r="B294" s="62" t="s">
        <v>288</v>
      </c>
      <c r="C294" s="31">
        <v>4367.55</v>
      </c>
      <c r="D294" s="40">
        <v>4382.1833333333334</v>
      </c>
      <c r="E294" s="40">
        <v>4335.3666666666668</v>
      </c>
      <c r="F294" s="40">
        <v>4303.1833333333334</v>
      </c>
      <c r="G294" s="40">
        <v>4256.3666666666668</v>
      </c>
      <c r="H294" s="40">
        <v>4414.3666666666668</v>
      </c>
      <c r="I294" s="40">
        <v>4461.1833333333343</v>
      </c>
      <c r="J294" s="40">
        <v>4493.3666666666668</v>
      </c>
      <c r="K294" s="31">
        <v>4429</v>
      </c>
      <c r="L294" s="31">
        <v>4350</v>
      </c>
      <c r="M294" s="31">
        <v>0.14657000000000001</v>
      </c>
      <c r="N294" s="1"/>
      <c r="O294" s="1"/>
    </row>
    <row r="295" spans="1:15" ht="12.75" customHeight="1">
      <c r="A295" s="33">
        <v>285</v>
      </c>
      <c r="B295" s="62" t="s">
        <v>457</v>
      </c>
      <c r="C295" s="31">
        <v>665.9</v>
      </c>
      <c r="D295" s="40">
        <v>662.93333333333328</v>
      </c>
      <c r="E295" s="40">
        <v>652.46666666666658</v>
      </c>
      <c r="F295" s="40">
        <v>639.0333333333333</v>
      </c>
      <c r="G295" s="40">
        <v>628.56666666666661</v>
      </c>
      <c r="H295" s="40">
        <v>676.36666666666656</v>
      </c>
      <c r="I295" s="40">
        <v>686.83333333333326</v>
      </c>
      <c r="J295" s="40">
        <v>700.26666666666654</v>
      </c>
      <c r="K295" s="31">
        <v>673.4</v>
      </c>
      <c r="L295" s="31">
        <v>649.5</v>
      </c>
      <c r="M295" s="31">
        <v>10.86206</v>
      </c>
      <c r="N295" s="1"/>
      <c r="O295" s="1"/>
    </row>
    <row r="296" spans="1:15" ht="12.75" customHeight="1">
      <c r="A296" s="33">
        <v>286</v>
      </c>
      <c r="B296" s="62" t="s">
        <v>169</v>
      </c>
      <c r="C296" s="31">
        <v>2388.0500000000002</v>
      </c>
      <c r="D296" s="40">
        <v>2385.5166666666669</v>
      </c>
      <c r="E296" s="40">
        <v>2374.0833333333339</v>
      </c>
      <c r="F296" s="40">
        <v>2360.1166666666672</v>
      </c>
      <c r="G296" s="40">
        <v>2348.6833333333343</v>
      </c>
      <c r="H296" s="40">
        <v>2399.4833333333336</v>
      </c>
      <c r="I296" s="40">
        <v>2410.916666666667</v>
      </c>
      <c r="J296" s="40">
        <v>2424.8833333333332</v>
      </c>
      <c r="K296" s="31">
        <v>2396.9499999999998</v>
      </c>
      <c r="L296" s="31">
        <v>2371.5500000000002</v>
      </c>
      <c r="M296" s="31">
        <v>10.12317</v>
      </c>
      <c r="N296" s="1"/>
      <c r="O296" s="1"/>
    </row>
    <row r="297" spans="1:15" ht="12.75" customHeight="1">
      <c r="A297" s="33">
        <v>287</v>
      </c>
      <c r="B297" s="62" t="s">
        <v>170</v>
      </c>
      <c r="C297" s="31">
        <v>5163.05</v>
      </c>
      <c r="D297" s="40">
        <v>5112.3</v>
      </c>
      <c r="E297" s="40">
        <v>5030.2000000000007</v>
      </c>
      <c r="F297" s="40">
        <v>4897.3500000000004</v>
      </c>
      <c r="G297" s="40">
        <v>4815.2500000000009</v>
      </c>
      <c r="H297" s="40">
        <v>5245.1500000000005</v>
      </c>
      <c r="I297" s="40">
        <v>5327.2500000000009</v>
      </c>
      <c r="J297" s="40">
        <v>5460.1</v>
      </c>
      <c r="K297" s="31">
        <v>5194.3999999999996</v>
      </c>
      <c r="L297" s="31">
        <v>4979.45</v>
      </c>
      <c r="M297" s="31">
        <v>7.71183</v>
      </c>
      <c r="N297" s="1"/>
      <c r="O297" s="1"/>
    </row>
    <row r="298" spans="1:15" ht="12.75" customHeight="1">
      <c r="A298" s="33">
        <v>288</v>
      </c>
      <c r="B298" s="62" t="s">
        <v>171</v>
      </c>
      <c r="C298" s="31">
        <v>3849.3</v>
      </c>
      <c r="D298" s="40">
        <v>3841.8333333333335</v>
      </c>
      <c r="E298" s="40">
        <v>3813.6166666666668</v>
      </c>
      <c r="F298" s="40">
        <v>3777.9333333333334</v>
      </c>
      <c r="G298" s="40">
        <v>3749.7166666666667</v>
      </c>
      <c r="H298" s="40">
        <v>3877.5166666666669</v>
      </c>
      <c r="I298" s="40">
        <v>3905.7333333333331</v>
      </c>
      <c r="J298" s="40">
        <v>3941.416666666667</v>
      </c>
      <c r="K298" s="31">
        <v>3870.05</v>
      </c>
      <c r="L298" s="31">
        <v>3806.15</v>
      </c>
      <c r="M298" s="31">
        <v>2.1381299999999999</v>
      </c>
      <c r="N298" s="1"/>
      <c r="O298" s="1"/>
    </row>
    <row r="299" spans="1:15" ht="12.75" customHeight="1">
      <c r="A299" s="33">
        <v>289</v>
      </c>
      <c r="B299" s="62" t="s">
        <v>172</v>
      </c>
      <c r="C299" s="31">
        <v>881.7</v>
      </c>
      <c r="D299" s="40">
        <v>882.19999999999993</v>
      </c>
      <c r="E299" s="40">
        <v>874.49999999999989</v>
      </c>
      <c r="F299" s="40">
        <v>867.3</v>
      </c>
      <c r="G299" s="40">
        <v>859.59999999999991</v>
      </c>
      <c r="H299" s="40">
        <v>889.39999999999986</v>
      </c>
      <c r="I299" s="40">
        <v>897.09999999999991</v>
      </c>
      <c r="J299" s="40">
        <v>904.29999999999984</v>
      </c>
      <c r="K299" s="31">
        <v>889.9</v>
      </c>
      <c r="L299" s="31">
        <v>875</v>
      </c>
      <c r="M299" s="31">
        <v>13.653079999999999</v>
      </c>
      <c r="N299" s="1"/>
      <c r="O299" s="1"/>
    </row>
    <row r="300" spans="1:15" ht="12.75" customHeight="1">
      <c r="A300" s="33">
        <v>290</v>
      </c>
      <c r="B300" s="62" t="s">
        <v>454</v>
      </c>
      <c r="C300" s="31">
        <v>1506.75</v>
      </c>
      <c r="D300" s="40">
        <v>1505.9666666666665</v>
      </c>
      <c r="E300" s="40">
        <v>1488.833333333333</v>
      </c>
      <c r="F300" s="40">
        <v>1470.9166666666665</v>
      </c>
      <c r="G300" s="40">
        <v>1453.7833333333331</v>
      </c>
      <c r="H300" s="40">
        <v>1523.883333333333</v>
      </c>
      <c r="I300" s="40">
        <v>1541.0166666666667</v>
      </c>
      <c r="J300" s="40">
        <v>1558.9333333333329</v>
      </c>
      <c r="K300" s="31">
        <v>1523.1</v>
      </c>
      <c r="L300" s="31">
        <v>1488.05</v>
      </c>
      <c r="M300" s="31">
        <v>0.23318</v>
      </c>
      <c r="N300" s="1"/>
      <c r="O300" s="1"/>
    </row>
    <row r="301" spans="1:15" ht="12.75" customHeight="1">
      <c r="A301" s="33">
        <v>291</v>
      </c>
      <c r="B301" s="62" t="s">
        <v>452</v>
      </c>
      <c r="C301" s="31">
        <v>263.39999999999998</v>
      </c>
      <c r="D301" s="40">
        <v>261.45</v>
      </c>
      <c r="E301" s="40">
        <v>258.29999999999995</v>
      </c>
      <c r="F301" s="40">
        <v>253.2</v>
      </c>
      <c r="G301" s="40">
        <v>250.04999999999995</v>
      </c>
      <c r="H301" s="40">
        <v>266.54999999999995</v>
      </c>
      <c r="I301" s="40">
        <v>269.69999999999993</v>
      </c>
      <c r="J301" s="40">
        <v>274.79999999999995</v>
      </c>
      <c r="K301" s="31">
        <v>264.60000000000002</v>
      </c>
      <c r="L301" s="31">
        <v>256.35000000000002</v>
      </c>
      <c r="M301" s="31">
        <v>6.7134799999999997</v>
      </c>
      <c r="N301" s="1"/>
      <c r="O301" s="1"/>
    </row>
    <row r="302" spans="1:15" ht="12.75" customHeight="1">
      <c r="A302" s="33">
        <v>292</v>
      </c>
      <c r="B302" s="62" t="s">
        <v>173</v>
      </c>
      <c r="C302" s="31">
        <v>1402.4</v>
      </c>
      <c r="D302" s="40">
        <v>1404.3333333333333</v>
      </c>
      <c r="E302" s="40">
        <v>1391.6666666666665</v>
      </c>
      <c r="F302" s="40">
        <v>1380.9333333333332</v>
      </c>
      <c r="G302" s="40">
        <v>1368.2666666666664</v>
      </c>
      <c r="H302" s="40">
        <v>1415.0666666666666</v>
      </c>
      <c r="I302" s="40">
        <v>1427.7333333333331</v>
      </c>
      <c r="J302" s="40">
        <v>1438.4666666666667</v>
      </c>
      <c r="K302" s="31">
        <v>1417</v>
      </c>
      <c r="L302" s="31">
        <v>1393.6</v>
      </c>
      <c r="M302" s="31">
        <v>27.37379</v>
      </c>
      <c r="N302" s="1"/>
      <c r="O302" s="1"/>
    </row>
    <row r="303" spans="1:15" ht="12.75" customHeight="1">
      <c r="A303" s="33">
        <v>293</v>
      </c>
      <c r="B303" s="62" t="s">
        <v>174</v>
      </c>
      <c r="C303" s="31">
        <v>317.35000000000002</v>
      </c>
      <c r="D303" s="40">
        <v>314.7</v>
      </c>
      <c r="E303" s="40">
        <v>311.54999999999995</v>
      </c>
      <c r="F303" s="40">
        <v>305.74999999999994</v>
      </c>
      <c r="G303" s="40">
        <v>302.59999999999991</v>
      </c>
      <c r="H303" s="40">
        <v>320.5</v>
      </c>
      <c r="I303" s="40">
        <v>323.64999999999998</v>
      </c>
      <c r="J303" s="40">
        <v>329.45000000000005</v>
      </c>
      <c r="K303" s="31">
        <v>317.85000000000002</v>
      </c>
      <c r="L303" s="31">
        <v>308.89999999999998</v>
      </c>
      <c r="M303" s="31">
        <v>27.310469999999999</v>
      </c>
      <c r="N303" s="1"/>
      <c r="O303" s="1"/>
    </row>
    <row r="304" spans="1:15" ht="12.75" customHeight="1">
      <c r="A304" s="33">
        <v>294</v>
      </c>
      <c r="B304" s="62" t="s">
        <v>339</v>
      </c>
      <c r="C304" s="31">
        <v>27.45</v>
      </c>
      <c r="D304" s="40">
        <v>27.400000000000002</v>
      </c>
      <c r="E304" s="40">
        <v>27.250000000000004</v>
      </c>
      <c r="F304" s="40">
        <v>27.05</v>
      </c>
      <c r="G304" s="40">
        <v>26.900000000000002</v>
      </c>
      <c r="H304" s="40">
        <v>27.600000000000005</v>
      </c>
      <c r="I304" s="40">
        <v>27.750000000000004</v>
      </c>
      <c r="J304" s="40">
        <v>27.950000000000006</v>
      </c>
      <c r="K304" s="31">
        <v>27.55</v>
      </c>
      <c r="L304" s="31">
        <v>27.2</v>
      </c>
      <c r="M304" s="31">
        <v>76.032839999999993</v>
      </c>
      <c r="N304" s="1"/>
      <c r="O304" s="1"/>
    </row>
    <row r="305" spans="1:15" ht="12.75" customHeight="1">
      <c r="A305" s="33">
        <v>295</v>
      </c>
      <c r="B305" s="62" t="s">
        <v>459</v>
      </c>
      <c r="C305" s="31">
        <v>453.85</v>
      </c>
      <c r="D305" s="40">
        <v>455.38333333333338</v>
      </c>
      <c r="E305" s="40">
        <v>451.01666666666677</v>
      </c>
      <c r="F305" s="40">
        <v>448.18333333333339</v>
      </c>
      <c r="G305" s="40">
        <v>443.81666666666678</v>
      </c>
      <c r="H305" s="40">
        <v>458.21666666666675</v>
      </c>
      <c r="I305" s="40">
        <v>462.58333333333343</v>
      </c>
      <c r="J305" s="40">
        <v>465.41666666666674</v>
      </c>
      <c r="K305" s="31">
        <v>459.75</v>
      </c>
      <c r="L305" s="31">
        <v>452.55</v>
      </c>
      <c r="M305" s="31">
        <v>0.51529999999999998</v>
      </c>
      <c r="N305" s="1"/>
      <c r="O305" s="1"/>
    </row>
    <row r="306" spans="1:15" ht="12.75" customHeight="1">
      <c r="A306" s="33">
        <v>296</v>
      </c>
      <c r="B306" s="62" t="s">
        <v>460</v>
      </c>
      <c r="C306" s="31">
        <v>378.25</v>
      </c>
      <c r="D306" s="40">
        <v>380.05</v>
      </c>
      <c r="E306" s="40">
        <v>375.20000000000005</v>
      </c>
      <c r="F306" s="40">
        <v>372.15000000000003</v>
      </c>
      <c r="G306" s="40">
        <v>367.30000000000007</v>
      </c>
      <c r="H306" s="40">
        <v>383.1</v>
      </c>
      <c r="I306" s="40">
        <v>387.95000000000005</v>
      </c>
      <c r="J306" s="40">
        <v>391</v>
      </c>
      <c r="K306" s="31">
        <v>384.9</v>
      </c>
      <c r="L306" s="31">
        <v>377</v>
      </c>
      <c r="M306" s="31">
        <v>0.84914999999999996</v>
      </c>
      <c r="N306" s="1"/>
      <c r="O306" s="1"/>
    </row>
    <row r="307" spans="1:15" ht="12.75" customHeight="1">
      <c r="A307" s="33">
        <v>297</v>
      </c>
      <c r="B307" s="62" t="s">
        <v>175</v>
      </c>
      <c r="C307" s="31">
        <v>126.35</v>
      </c>
      <c r="D307" s="40">
        <v>126.63333333333333</v>
      </c>
      <c r="E307" s="40">
        <v>125.51666666666665</v>
      </c>
      <c r="F307" s="40">
        <v>124.68333333333332</v>
      </c>
      <c r="G307" s="40">
        <v>123.56666666666665</v>
      </c>
      <c r="H307" s="40">
        <v>127.46666666666665</v>
      </c>
      <c r="I307" s="40">
        <v>128.58333333333331</v>
      </c>
      <c r="J307" s="40">
        <v>129.41666666666666</v>
      </c>
      <c r="K307" s="31">
        <v>127.75</v>
      </c>
      <c r="L307" s="31">
        <v>125.8</v>
      </c>
      <c r="M307" s="31">
        <v>123.01416</v>
      </c>
      <c r="N307" s="1"/>
      <c r="O307" s="1"/>
    </row>
    <row r="308" spans="1:15" ht="12.75" customHeight="1">
      <c r="A308" s="33">
        <v>298</v>
      </c>
      <c r="B308" s="62" t="s">
        <v>557</v>
      </c>
      <c r="C308" s="31">
        <v>1274.05</v>
      </c>
      <c r="D308" s="40">
        <v>1281.6833333333334</v>
      </c>
      <c r="E308" s="40">
        <v>1262.3666666666668</v>
      </c>
      <c r="F308" s="40">
        <v>1250.6833333333334</v>
      </c>
      <c r="G308" s="40">
        <v>1231.3666666666668</v>
      </c>
      <c r="H308" s="40">
        <v>1293.3666666666668</v>
      </c>
      <c r="I308" s="40">
        <v>1312.6833333333334</v>
      </c>
      <c r="J308" s="40">
        <v>1324.3666666666668</v>
      </c>
      <c r="K308" s="31">
        <v>1301</v>
      </c>
      <c r="L308" s="31">
        <v>1270</v>
      </c>
      <c r="M308" s="31">
        <v>1.08666</v>
      </c>
      <c r="N308" s="1"/>
      <c r="O308" s="1"/>
    </row>
    <row r="309" spans="1:15" ht="12.75" customHeight="1">
      <c r="A309" s="33">
        <v>299</v>
      </c>
      <c r="B309" s="62" t="s">
        <v>349</v>
      </c>
      <c r="C309" s="31">
        <v>1208.1500000000001</v>
      </c>
      <c r="D309" s="40">
        <v>1219.05</v>
      </c>
      <c r="E309" s="40">
        <v>1191.0999999999999</v>
      </c>
      <c r="F309" s="40">
        <v>1174.05</v>
      </c>
      <c r="G309" s="40">
        <v>1146.0999999999999</v>
      </c>
      <c r="H309" s="40">
        <v>1236.0999999999999</v>
      </c>
      <c r="I309" s="40">
        <v>1264.0500000000002</v>
      </c>
      <c r="J309" s="40">
        <v>1281.0999999999999</v>
      </c>
      <c r="K309" s="31">
        <v>1247</v>
      </c>
      <c r="L309" s="31">
        <v>1202</v>
      </c>
      <c r="M309" s="31">
        <v>1.3949199999999999</v>
      </c>
      <c r="N309" s="1"/>
      <c r="O309" s="1"/>
    </row>
    <row r="310" spans="1:15" ht="12.75" customHeight="1">
      <c r="A310" s="33">
        <v>300</v>
      </c>
      <c r="B310" s="62" t="s">
        <v>176</v>
      </c>
      <c r="C310" s="31">
        <v>528.85</v>
      </c>
      <c r="D310" s="40">
        <v>528.6</v>
      </c>
      <c r="E310" s="40">
        <v>525.5</v>
      </c>
      <c r="F310" s="40">
        <v>522.15</v>
      </c>
      <c r="G310" s="40">
        <v>519.04999999999995</v>
      </c>
      <c r="H310" s="40">
        <v>531.95000000000005</v>
      </c>
      <c r="I310" s="40">
        <v>535.05000000000018</v>
      </c>
      <c r="J310" s="40">
        <v>538.40000000000009</v>
      </c>
      <c r="K310" s="31">
        <v>531.70000000000005</v>
      </c>
      <c r="L310" s="31">
        <v>525.25</v>
      </c>
      <c r="M310" s="31">
        <v>14.125870000000001</v>
      </c>
      <c r="N310" s="1"/>
      <c r="O310" s="1"/>
    </row>
    <row r="311" spans="1:15" ht="12.75" customHeight="1">
      <c r="A311" s="33">
        <v>301</v>
      </c>
      <c r="B311" s="62" t="s">
        <v>177</v>
      </c>
      <c r="C311" s="31">
        <v>9461</v>
      </c>
      <c r="D311" s="40">
        <v>9452.0166666666664</v>
      </c>
      <c r="E311" s="40">
        <v>9404.0333333333328</v>
      </c>
      <c r="F311" s="40">
        <v>9347.0666666666657</v>
      </c>
      <c r="G311" s="40">
        <v>9299.0833333333321</v>
      </c>
      <c r="H311" s="40">
        <v>9508.9833333333336</v>
      </c>
      <c r="I311" s="40">
        <v>9556.9666666666672</v>
      </c>
      <c r="J311" s="40">
        <v>9613.9333333333343</v>
      </c>
      <c r="K311" s="31">
        <v>9500</v>
      </c>
      <c r="L311" s="31">
        <v>9395.0499999999993</v>
      </c>
      <c r="M311" s="31">
        <v>3.3937499999999998</v>
      </c>
      <c r="N311" s="1"/>
      <c r="O311" s="1"/>
    </row>
    <row r="312" spans="1:15" ht="12.75" customHeight="1">
      <c r="A312" s="33">
        <v>302</v>
      </c>
      <c r="B312" s="62" t="s">
        <v>462</v>
      </c>
      <c r="C312" s="31">
        <v>1906.55</v>
      </c>
      <c r="D312" s="40">
        <v>1916.0333333333335</v>
      </c>
      <c r="E312" s="40">
        <v>1891.0666666666671</v>
      </c>
      <c r="F312" s="40">
        <v>1875.5833333333335</v>
      </c>
      <c r="G312" s="40">
        <v>1850.616666666667</v>
      </c>
      <c r="H312" s="40">
        <v>1931.5166666666671</v>
      </c>
      <c r="I312" s="40">
        <v>1956.4833333333338</v>
      </c>
      <c r="J312" s="40">
        <v>1971.9666666666672</v>
      </c>
      <c r="K312" s="31">
        <v>1941</v>
      </c>
      <c r="L312" s="31">
        <v>1900.55</v>
      </c>
      <c r="M312" s="31">
        <v>0.38305</v>
      </c>
      <c r="N312" s="1"/>
      <c r="O312" s="1"/>
    </row>
    <row r="313" spans="1:15" ht="12.75" customHeight="1">
      <c r="A313" s="33">
        <v>303</v>
      </c>
      <c r="B313" s="62" t="s">
        <v>289</v>
      </c>
      <c r="C313" s="31">
        <v>609.65</v>
      </c>
      <c r="D313" s="40">
        <v>610.7833333333333</v>
      </c>
      <c r="E313" s="40">
        <v>604.71666666666658</v>
      </c>
      <c r="F313" s="40">
        <v>599.7833333333333</v>
      </c>
      <c r="G313" s="40">
        <v>593.71666666666658</v>
      </c>
      <c r="H313" s="40">
        <v>615.71666666666658</v>
      </c>
      <c r="I313" s="40">
        <v>621.78333333333319</v>
      </c>
      <c r="J313" s="40">
        <v>626.71666666666658</v>
      </c>
      <c r="K313" s="31">
        <v>616.85</v>
      </c>
      <c r="L313" s="31">
        <v>605.85</v>
      </c>
      <c r="M313" s="31">
        <v>18.76097</v>
      </c>
      <c r="N313" s="1"/>
      <c r="O313" s="1"/>
    </row>
    <row r="314" spans="1:15" ht="12.75" customHeight="1">
      <c r="A314" s="33">
        <v>304</v>
      </c>
      <c r="B314" s="62" t="s">
        <v>463</v>
      </c>
      <c r="C314" s="31">
        <v>1244.7</v>
      </c>
      <c r="D314" s="40">
        <v>1251.6166666666668</v>
      </c>
      <c r="E314" s="40">
        <v>1215.7833333333335</v>
      </c>
      <c r="F314" s="40">
        <v>1186.8666666666668</v>
      </c>
      <c r="G314" s="40">
        <v>1151.0333333333335</v>
      </c>
      <c r="H314" s="40">
        <v>1280.5333333333335</v>
      </c>
      <c r="I314" s="40">
        <v>1316.3666666666666</v>
      </c>
      <c r="J314" s="40">
        <v>1345.2833333333335</v>
      </c>
      <c r="K314" s="31">
        <v>1287.45</v>
      </c>
      <c r="L314" s="31">
        <v>1222.7</v>
      </c>
      <c r="M314" s="31">
        <v>32.77655</v>
      </c>
      <c r="N314" s="1"/>
      <c r="O314" s="1"/>
    </row>
    <row r="315" spans="1:15" ht="12.75" customHeight="1">
      <c r="A315" s="33">
        <v>305</v>
      </c>
      <c r="B315" s="62" t="s">
        <v>178</v>
      </c>
      <c r="C315" s="31">
        <v>910</v>
      </c>
      <c r="D315" s="40">
        <v>907.68333333333339</v>
      </c>
      <c r="E315" s="40">
        <v>899.56666666666683</v>
      </c>
      <c r="F315" s="40">
        <v>889.13333333333344</v>
      </c>
      <c r="G315" s="40">
        <v>881.01666666666688</v>
      </c>
      <c r="H315" s="40">
        <v>918.11666666666679</v>
      </c>
      <c r="I315" s="40">
        <v>926.23333333333335</v>
      </c>
      <c r="J315" s="40">
        <v>936.66666666666674</v>
      </c>
      <c r="K315" s="31">
        <v>915.8</v>
      </c>
      <c r="L315" s="31">
        <v>897.25</v>
      </c>
      <c r="M315" s="31">
        <v>7.8440799999999999</v>
      </c>
      <c r="N315" s="1"/>
      <c r="O315" s="1"/>
    </row>
    <row r="316" spans="1:15" ht="12.75" customHeight="1">
      <c r="A316" s="33">
        <v>306</v>
      </c>
      <c r="B316" s="62" t="s">
        <v>179</v>
      </c>
      <c r="C316" s="31">
        <v>1626.25</v>
      </c>
      <c r="D316" s="40">
        <v>1617.9333333333334</v>
      </c>
      <c r="E316" s="40">
        <v>1602.4666666666667</v>
      </c>
      <c r="F316" s="40">
        <v>1578.6833333333334</v>
      </c>
      <c r="G316" s="40">
        <v>1563.2166666666667</v>
      </c>
      <c r="H316" s="40">
        <v>1641.7166666666667</v>
      </c>
      <c r="I316" s="40">
        <v>1657.1833333333334</v>
      </c>
      <c r="J316" s="40">
        <v>1680.9666666666667</v>
      </c>
      <c r="K316" s="31">
        <v>1633.4</v>
      </c>
      <c r="L316" s="31">
        <v>1594.15</v>
      </c>
      <c r="M316" s="31">
        <v>3.8396699999999999</v>
      </c>
      <c r="N316" s="1"/>
      <c r="O316" s="1"/>
    </row>
    <row r="317" spans="1:15" ht="12.75" customHeight="1">
      <c r="A317" s="33">
        <v>307</v>
      </c>
      <c r="B317" s="62" t="s">
        <v>1154</v>
      </c>
      <c r="C317" s="31">
        <v>660</v>
      </c>
      <c r="D317" s="40">
        <v>665.31666666666672</v>
      </c>
      <c r="E317" s="40">
        <v>652.68333333333339</v>
      </c>
      <c r="F317" s="40">
        <v>645.36666666666667</v>
      </c>
      <c r="G317" s="40">
        <v>632.73333333333335</v>
      </c>
      <c r="H317" s="40">
        <v>672.63333333333344</v>
      </c>
      <c r="I317" s="40">
        <v>685.26666666666688</v>
      </c>
      <c r="J317" s="40">
        <v>692.58333333333348</v>
      </c>
      <c r="K317" s="31">
        <v>677.95</v>
      </c>
      <c r="L317" s="31">
        <v>658</v>
      </c>
      <c r="M317" s="31">
        <v>5.5952900000000003</v>
      </c>
      <c r="N317" s="1"/>
      <c r="O317" s="1"/>
    </row>
    <row r="318" spans="1:15" ht="12.75" customHeight="1">
      <c r="A318" s="33">
        <v>308</v>
      </c>
      <c r="B318" s="62" t="s">
        <v>464</v>
      </c>
      <c r="C318" s="31">
        <v>766.1</v>
      </c>
      <c r="D318" s="40">
        <v>770.29999999999984</v>
      </c>
      <c r="E318" s="40">
        <v>755.84999999999968</v>
      </c>
      <c r="F318" s="40">
        <v>745.5999999999998</v>
      </c>
      <c r="G318" s="40">
        <v>731.14999999999964</v>
      </c>
      <c r="H318" s="40">
        <v>780.54999999999973</v>
      </c>
      <c r="I318" s="40">
        <v>794.99999999999977</v>
      </c>
      <c r="J318" s="40">
        <v>805.24999999999977</v>
      </c>
      <c r="K318" s="31">
        <v>784.75</v>
      </c>
      <c r="L318" s="31">
        <v>760.05</v>
      </c>
      <c r="M318" s="31">
        <v>1.0507599999999999</v>
      </c>
      <c r="N318" s="1"/>
      <c r="O318" s="1"/>
    </row>
    <row r="319" spans="1:15" ht="12.75" customHeight="1">
      <c r="A319" s="33">
        <v>309</v>
      </c>
      <c r="B319" s="62" t="s">
        <v>465</v>
      </c>
      <c r="C319" s="31">
        <v>978.25</v>
      </c>
      <c r="D319" s="40">
        <v>978.91666666666663</v>
      </c>
      <c r="E319" s="40">
        <v>957.83333333333326</v>
      </c>
      <c r="F319" s="40">
        <v>937.41666666666663</v>
      </c>
      <c r="G319" s="40">
        <v>916.33333333333326</v>
      </c>
      <c r="H319" s="40">
        <v>999.33333333333326</v>
      </c>
      <c r="I319" s="40">
        <v>1020.4166666666665</v>
      </c>
      <c r="J319" s="40">
        <v>1040.8333333333333</v>
      </c>
      <c r="K319" s="31">
        <v>1000</v>
      </c>
      <c r="L319" s="31">
        <v>958.5</v>
      </c>
      <c r="M319" s="31">
        <v>1.7121</v>
      </c>
      <c r="N319" s="1"/>
      <c r="O319" s="1"/>
    </row>
    <row r="320" spans="1:15" ht="12.75" customHeight="1">
      <c r="A320" s="33">
        <v>310</v>
      </c>
      <c r="B320" s="62" t="s">
        <v>180</v>
      </c>
      <c r="C320" s="31">
        <v>1505.15</v>
      </c>
      <c r="D320" s="40">
        <v>1486.0333333333335</v>
      </c>
      <c r="E320" s="40">
        <v>1460.116666666667</v>
      </c>
      <c r="F320" s="40">
        <v>1415.0833333333335</v>
      </c>
      <c r="G320" s="40">
        <v>1389.166666666667</v>
      </c>
      <c r="H320" s="40">
        <v>1531.0666666666671</v>
      </c>
      <c r="I320" s="40">
        <v>1556.9833333333336</v>
      </c>
      <c r="J320" s="40">
        <v>1602.0166666666671</v>
      </c>
      <c r="K320" s="31">
        <v>1511.95</v>
      </c>
      <c r="L320" s="31">
        <v>1441</v>
      </c>
      <c r="M320" s="31">
        <v>16.726279999999999</v>
      </c>
      <c r="N320" s="1"/>
      <c r="O320" s="1"/>
    </row>
    <row r="321" spans="1:15" ht="12.75" customHeight="1">
      <c r="A321" s="33">
        <v>311</v>
      </c>
      <c r="B321" s="62" t="s">
        <v>1155</v>
      </c>
      <c r="C321" s="31">
        <v>1114.8</v>
      </c>
      <c r="D321" s="40">
        <v>1121.5833333333333</v>
      </c>
      <c r="E321" s="40">
        <v>1101.1666666666665</v>
      </c>
      <c r="F321" s="40">
        <v>1087.5333333333333</v>
      </c>
      <c r="G321" s="40">
        <v>1067.1166666666666</v>
      </c>
      <c r="H321" s="40">
        <v>1135.2166666666665</v>
      </c>
      <c r="I321" s="40">
        <v>1155.633333333333</v>
      </c>
      <c r="J321" s="40">
        <v>1169.2666666666664</v>
      </c>
      <c r="K321" s="31">
        <v>1142</v>
      </c>
      <c r="L321" s="31">
        <v>1107.95</v>
      </c>
      <c r="M321" s="31">
        <v>0.34087000000000001</v>
      </c>
      <c r="N321" s="1"/>
      <c r="O321" s="1"/>
    </row>
    <row r="322" spans="1:15" ht="12.75" customHeight="1">
      <c r="A322" s="33">
        <v>312</v>
      </c>
      <c r="B322" s="62" t="s">
        <v>181</v>
      </c>
      <c r="C322" s="31">
        <v>776.4</v>
      </c>
      <c r="D322" s="40">
        <v>774.7166666666667</v>
      </c>
      <c r="E322" s="40">
        <v>750.43333333333339</v>
      </c>
      <c r="F322" s="40">
        <v>724.4666666666667</v>
      </c>
      <c r="G322" s="40">
        <v>700.18333333333339</v>
      </c>
      <c r="H322" s="40">
        <v>800.68333333333339</v>
      </c>
      <c r="I322" s="40">
        <v>824.9666666666667</v>
      </c>
      <c r="J322" s="40">
        <v>850.93333333333339</v>
      </c>
      <c r="K322" s="31">
        <v>799</v>
      </c>
      <c r="L322" s="31">
        <v>748.75</v>
      </c>
      <c r="M322" s="31">
        <v>11.90273</v>
      </c>
      <c r="N322" s="1"/>
      <c r="O322" s="1"/>
    </row>
    <row r="323" spans="1:15" ht="12.75" customHeight="1">
      <c r="A323" s="33">
        <v>313</v>
      </c>
      <c r="B323" s="62" t="s">
        <v>182</v>
      </c>
      <c r="C323" s="31">
        <v>1045.6500000000001</v>
      </c>
      <c r="D323" s="40">
        <v>1046.6833333333334</v>
      </c>
      <c r="E323" s="40">
        <v>1031.0166666666669</v>
      </c>
      <c r="F323" s="40">
        <v>1016.3833333333334</v>
      </c>
      <c r="G323" s="40">
        <v>1000.7166666666669</v>
      </c>
      <c r="H323" s="40">
        <v>1061.3166666666668</v>
      </c>
      <c r="I323" s="40">
        <v>1076.9833333333333</v>
      </c>
      <c r="J323" s="40">
        <v>1091.6166666666668</v>
      </c>
      <c r="K323" s="31">
        <v>1062.3499999999999</v>
      </c>
      <c r="L323" s="31">
        <v>1032.05</v>
      </c>
      <c r="M323" s="31">
        <v>12.28102</v>
      </c>
      <c r="N323" s="1"/>
      <c r="O323" s="1"/>
    </row>
    <row r="324" spans="1:15" ht="12.75" customHeight="1">
      <c r="A324" s="33">
        <v>314</v>
      </c>
      <c r="B324" s="62" t="s">
        <v>458</v>
      </c>
      <c r="C324" s="31">
        <v>293.95</v>
      </c>
      <c r="D324" s="40">
        <v>295.08333333333331</v>
      </c>
      <c r="E324" s="40">
        <v>291.36666666666662</v>
      </c>
      <c r="F324" s="40">
        <v>288.7833333333333</v>
      </c>
      <c r="G324" s="40">
        <v>285.06666666666661</v>
      </c>
      <c r="H324" s="40">
        <v>297.66666666666663</v>
      </c>
      <c r="I324" s="40">
        <v>301.38333333333333</v>
      </c>
      <c r="J324" s="40">
        <v>303.96666666666664</v>
      </c>
      <c r="K324" s="31">
        <v>298.8</v>
      </c>
      <c r="L324" s="31">
        <v>292.5</v>
      </c>
      <c r="M324" s="31">
        <v>1.76712</v>
      </c>
      <c r="N324" s="1"/>
      <c r="O324" s="1"/>
    </row>
    <row r="325" spans="1:15" ht="12.75" customHeight="1">
      <c r="A325" s="33">
        <v>315</v>
      </c>
      <c r="B325" s="62" t="s">
        <v>455</v>
      </c>
      <c r="C325" s="31">
        <v>31.75</v>
      </c>
      <c r="D325" s="40">
        <v>31.95</v>
      </c>
      <c r="E325" s="40">
        <v>31.449999999999996</v>
      </c>
      <c r="F325" s="40">
        <v>31.149999999999995</v>
      </c>
      <c r="G325" s="40">
        <v>30.649999999999991</v>
      </c>
      <c r="H325" s="40">
        <v>32.25</v>
      </c>
      <c r="I325" s="40">
        <v>32.750000000000007</v>
      </c>
      <c r="J325" s="40">
        <v>33.050000000000004</v>
      </c>
      <c r="K325" s="31">
        <v>32.450000000000003</v>
      </c>
      <c r="L325" s="31">
        <v>31.65</v>
      </c>
      <c r="M325" s="31">
        <v>9.2920499999999997</v>
      </c>
      <c r="N325" s="1"/>
      <c r="O325" s="1"/>
    </row>
    <row r="326" spans="1:15" ht="12.75" customHeight="1">
      <c r="A326" s="33">
        <v>316</v>
      </c>
      <c r="B326" s="62" t="s">
        <v>183</v>
      </c>
      <c r="C326" s="31">
        <v>85.05</v>
      </c>
      <c r="D326" s="40">
        <v>85.066666666666663</v>
      </c>
      <c r="E326" s="40">
        <v>84.433333333333323</v>
      </c>
      <c r="F326" s="40">
        <v>83.816666666666663</v>
      </c>
      <c r="G326" s="40">
        <v>83.183333333333323</v>
      </c>
      <c r="H326" s="40">
        <v>85.683333333333323</v>
      </c>
      <c r="I326" s="40">
        <v>86.316666666666649</v>
      </c>
      <c r="J326" s="40">
        <v>86.933333333333323</v>
      </c>
      <c r="K326" s="31">
        <v>85.7</v>
      </c>
      <c r="L326" s="31">
        <v>84.45</v>
      </c>
      <c r="M326" s="31">
        <v>131.98895999999999</v>
      </c>
      <c r="N326" s="1"/>
      <c r="O326" s="1"/>
    </row>
    <row r="327" spans="1:15" ht="12.75" customHeight="1">
      <c r="A327" s="33">
        <v>317</v>
      </c>
      <c r="B327" s="62" t="s">
        <v>466</v>
      </c>
      <c r="C327" s="31">
        <v>683.15</v>
      </c>
      <c r="D327" s="40">
        <v>685.0333333333333</v>
      </c>
      <c r="E327" s="40">
        <v>677.71666666666658</v>
      </c>
      <c r="F327" s="40">
        <v>672.2833333333333</v>
      </c>
      <c r="G327" s="40">
        <v>664.96666666666658</v>
      </c>
      <c r="H327" s="40">
        <v>690.46666666666658</v>
      </c>
      <c r="I327" s="40">
        <v>697.78333333333319</v>
      </c>
      <c r="J327" s="40">
        <v>703.21666666666658</v>
      </c>
      <c r="K327" s="31">
        <v>692.35</v>
      </c>
      <c r="L327" s="31">
        <v>679.6</v>
      </c>
      <c r="M327" s="31">
        <v>0.59801000000000004</v>
      </c>
      <c r="N327" s="1"/>
      <c r="O327" s="1"/>
    </row>
    <row r="328" spans="1:15" ht="12.75" customHeight="1">
      <c r="A328" s="33">
        <v>318</v>
      </c>
      <c r="B328" s="62" t="s">
        <v>184</v>
      </c>
      <c r="C328" s="31">
        <v>1839.25</v>
      </c>
      <c r="D328" s="40">
        <v>1831.55</v>
      </c>
      <c r="E328" s="40">
        <v>1821.1</v>
      </c>
      <c r="F328" s="40">
        <v>1802.95</v>
      </c>
      <c r="G328" s="40">
        <v>1792.5</v>
      </c>
      <c r="H328" s="40">
        <v>1849.6999999999998</v>
      </c>
      <c r="I328" s="40">
        <v>1860.15</v>
      </c>
      <c r="J328" s="40">
        <v>1878.2999999999997</v>
      </c>
      <c r="K328" s="31">
        <v>1842</v>
      </c>
      <c r="L328" s="31">
        <v>1813.4</v>
      </c>
      <c r="M328" s="31">
        <v>4.4333999999999998</v>
      </c>
      <c r="N328" s="1"/>
      <c r="O328" s="1"/>
    </row>
    <row r="329" spans="1:15" ht="12.75" customHeight="1">
      <c r="A329" s="33">
        <v>319</v>
      </c>
      <c r="B329" s="62" t="s">
        <v>185</v>
      </c>
      <c r="C329" s="31">
        <v>99591.25</v>
      </c>
      <c r="D329" s="40">
        <v>99797.400000000009</v>
      </c>
      <c r="E329" s="40">
        <v>99093.85000000002</v>
      </c>
      <c r="F329" s="40">
        <v>98596.450000000012</v>
      </c>
      <c r="G329" s="40">
        <v>97892.900000000023</v>
      </c>
      <c r="H329" s="40">
        <v>100294.80000000002</v>
      </c>
      <c r="I329" s="40">
        <v>100998.35</v>
      </c>
      <c r="J329" s="40">
        <v>101495.75000000001</v>
      </c>
      <c r="K329" s="31">
        <v>100500.95</v>
      </c>
      <c r="L329" s="31">
        <v>99300</v>
      </c>
      <c r="M329" s="31">
        <v>7.8619999999999995E-2</v>
      </c>
      <c r="N329" s="1"/>
      <c r="O329" s="1"/>
    </row>
    <row r="330" spans="1:15" ht="12.75" customHeight="1">
      <c r="A330" s="33">
        <v>320</v>
      </c>
      <c r="B330" s="62" t="s">
        <v>461</v>
      </c>
      <c r="C330" s="31">
        <v>78.7</v>
      </c>
      <c r="D330" s="40">
        <v>78.899999999999991</v>
      </c>
      <c r="E330" s="40">
        <v>76.999999999999986</v>
      </c>
      <c r="F330" s="40">
        <v>75.3</v>
      </c>
      <c r="G330" s="40">
        <v>73.399999999999991</v>
      </c>
      <c r="H330" s="40">
        <v>80.59999999999998</v>
      </c>
      <c r="I330" s="40">
        <v>82.499999999999986</v>
      </c>
      <c r="J330" s="40">
        <v>84.199999999999974</v>
      </c>
      <c r="K330" s="31">
        <v>80.8</v>
      </c>
      <c r="L330" s="31">
        <v>77.2</v>
      </c>
      <c r="M330" s="31">
        <v>88.649389999999997</v>
      </c>
      <c r="N330" s="1"/>
      <c r="O330" s="1"/>
    </row>
    <row r="331" spans="1:15" ht="12.75" customHeight="1">
      <c r="A331" s="33">
        <v>321</v>
      </c>
      <c r="B331" s="62" t="s">
        <v>290</v>
      </c>
      <c r="C331" s="31">
        <v>56.55</v>
      </c>
      <c r="D331" s="40">
        <v>56.516666666666673</v>
      </c>
      <c r="E331" s="40">
        <v>56.083333333333343</v>
      </c>
      <c r="F331" s="40">
        <v>55.616666666666667</v>
      </c>
      <c r="G331" s="40">
        <v>55.183333333333337</v>
      </c>
      <c r="H331" s="40">
        <v>56.983333333333348</v>
      </c>
      <c r="I331" s="40">
        <v>57.416666666666671</v>
      </c>
      <c r="J331" s="40">
        <v>57.883333333333354</v>
      </c>
      <c r="K331" s="31">
        <v>56.95</v>
      </c>
      <c r="L331" s="31">
        <v>56.05</v>
      </c>
      <c r="M331" s="31">
        <v>38.729329999999997</v>
      </c>
      <c r="N331" s="1"/>
      <c r="O331" s="1"/>
    </row>
    <row r="332" spans="1:15" ht="12.75" customHeight="1">
      <c r="A332" s="33">
        <v>322</v>
      </c>
      <c r="B332" s="62" t="s">
        <v>456</v>
      </c>
      <c r="C332" s="31">
        <v>1929.25</v>
      </c>
      <c r="D332" s="40">
        <v>1937.9833333333333</v>
      </c>
      <c r="E332" s="40">
        <v>1916.2666666666667</v>
      </c>
      <c r="F332" s="40">
        <v>1903.2833333333333</v>
      </c>
      <c r="G332" s="40">
        <v>1881.5666666666666</v>
      </c>
      <c r="H332" s="40">
        <v>1950.9666666666667</v>
      </c>
      <c r="I332" s="40">
        <v>1972.6833333333334</v>
      </c>
      <c r="J332" s="40">
        <v>1985.6666666666667</v>
      </c>
      <c r="K332" s="31">
        <v>1959.7</v>
      </c>
      <c r="L332" s="31">
        <v>1925</v>
      </c>
      <c r="M332" s="31">
        <v>0.77368999999999999</v>
      </c>
      <c r="N332" s="1"/>
      <c r="O332" s="1"/>
    </row>
    <row r="333" spans="1:15" ht="12.75" customHeight="1">
      <c r="A333" s="33">
        <v>323</v>
      </c>
      <c r="B333" s="62" t="s">
        <v>186</v>
      </c>
      <c r="C333" s="31">
        <v>1238.0999999999999</v>
      </c>
      <c r="D333" s="40">
        <v>1234.7833333333333</v>
      </c>
      <c r="E333" s="40">
        <v>1226.8166666666666</v>
      </c>
      <c r="F333" s="40">
        <v>1215.5333333333333</v>
      </c>
      <c r="G333" s="40">
        <v>1207.5666666666666</v>
      </c>
      <c r="H333" s="40">
        <v>1246.0666666666666</v>
      </c>
      <c r="I333" s="40">
        <v>1254.0333333333333</v>
      </c>
      <c r="J333" s="40">
        <v>1265.3166666666666</v>
      </c>
      <c r="K333" s="31">
        <v>1242.75</v>
      </c>
      <c r="L333" s="31">
        <v>1223.5</v>
      </c>
      <c r="M333" s="31">
        <v>3.1974800000000001</v>
      </c>
      <c r="N333" s="1"/>
      <c r="O333" s="1"/>
    </row>
    <row r="334" spans="1:15" ht="12.75" customHeight="1">
      <c r="A334" s="33">
        <v>324</v>
      </c>
      <c r="B334" s="62" t="s">
        <v>291</v>
      </c>
      <c r="C334" s="31">
        <v>258.2</v>
      </c>
      <c r="D334" s="40">
        <v>258.33333333333331</v>
      </c>
      <c r="E334" s="40">
        <v>255.66666666666663</v>
      </c>
      <c r="F334" s="40">
        <v>253.13333333333333</v>
      </c>
      <c r="G334" s="40">
        <v>250.46666666666664</v>
      </c>
      <c r="H334" s="40">
        <v>260.86666666666662</v>
      </c>
      <c r="I334" s="40">
        <v>263.53333333333325</v>
      </c>
      <c r="J334" s="40">
        <v>266.06666666666661</v>
      </c>
      <c r="K334" s="31">
        <v>261</v>
      </c>
      <c r="L334" s="31">
        <v>255.8</v>
      </c>
      <c r="M334" s="31">
        <v>4.6090999999999998</v>
      </c>
      <c r="N334" s="1"/>
      <c r="O334" s="1"/>
    </row>
    <row r="335" spans="1:15" ht="12.75" customHeight="1">
      <c r="A335" s="33">
        <v>325</v>
      </c>
      <c r="B335" s="62" t="s">
        <v>467</v>
      </c>
      <c r="C335" s="31">
        <v>685.65</v>
      </c>
      <c r="D335" s="40">
        <v>689.69999999999993</v>
      </c>
      <c r="E335" s="40">
        <v>679.99999999999989</v>
      </c>
      <c r="F335" s="40">
        <v>674.34999999999991</v>
      </c>
      <c r="G335" s="40">
        <v>664.64999999999986</v>
      </c>
      <c r="H335" s="40">
        <v>695.34999999999991</v>
      </c>
      <c r="I335" s="40">
        <v>705.05</v>
      </c>
      <c r="J335" s="40">
        <v>710.69999999999993</v>
      </c>
      <c r="K335" s="31">
        <v>699.4</v>
      </c>
      <c r="L335" s="31">
        <v>684.05</v>
      </c>
      <c r="M335" s="31">
        <v>6.7988400000000002</v>
      </c>
      <c r="N335" s="1"/>
      <c r="O335" s="1"/>
    </row>
    <row r="336" spans="1:15" ht="12.75" customHeight="1">
      <c r="A336" s="33">
        <v>326</v>
      </c>
      <c r="B336" s="62" t="s">
        <v>187</v>
      </c>
      <c r="C336" s="31">
        <v>82.25</v>
      </c>
      <c r="D336" s="40">
        <v>82.45</v>
      </c>
      <c r="E336" s="40">
        <v>81.7</v>
      </c>
      <c r="F336" s="40">
        <v>81.150000000000006</v>
      </c>
      <c r="G336" s="40">
        <v>80.400000000000006</v>
      </c>
      <c r="H336" s="40">
        <v>83</v>
      </c>
      <c r="I336" s="40">
        <v>83.75</v>
      </c>
      <c r="J336" s="40">
        <v>84.3</v>
      </c>
      <c r="K336" s="31">
        <v>83.2</v>
      </c>
      <c r="L336" s="31">
        <v>81.900000000000006</v>
      </c>
      <c r="M336" s="31">
        <v>36.136479999999999</v>
      </c>
      <c r="N336" s="1"/>
      <c r="O336" s="1"/>
    </row>
    <row r="337" spans="1:15" ht="12.75" customHeight="1">
      <c r="A337" s="33">
        <v>327</v>
      </c>
      <c r="B337" s="62" t="s">
        <v>188</v>
      </c>
      <c r="C337" s="31">
        <v>4391.8</v>
      </c>
      <c r="D337" s="40">
        <v>4406.9333333333334</v>
      </c>
      <c r="E337" s="40">
        <v>4359.8666666666668</v>
      </c>
      <c r="F337" s="40">
        <v>4327.9333333333334</v>
      </c>
      <c r="G337" s="40">
        <v>4280.8666666666668</v>
      </c>
      <c r="H337" s="40">
        <v>4438.8666666666668</v>
      </c>
      <c r="I337" s="40">
        <v>4485.9333333333343</v>
      </c>
      <c r="J337" s="40">
        <v>4517.8666666666668</v>
      </c>
      <c r="K337" s="31">
        <v>4454</v>
      </c>
      <c r="L337" s="31">
        <v>4375</v>
      </c>
      <c r="M337" s="31">
        <v>2.25231</v>
      </c>
      <c r="N337" s="1"/>
      <c r="O337" s="1"/>
    </row>
    <row r="338" spans="1:15" ht="12.75" customHeight="1">
      <c r="A338" s="33">
        <v>328</v>
      </c>
      <c r="B338" s="62" t="s">
        <v>189</v>
      </c>
      <c r="C338" s="31">
        <v>4422.8999999999996</v>
      </c>
      <c r="D338" s="40">
        <v>4445.1500000000005</v>
      </c>
      <c r="E338" s="40">
        <v>4392.3000000000011</v>
      </c>
      <c r="F338" s="40">
        <v>4361.7000000000007</v>
      </c>
      <c r="G338" s="40">
        <v>4308.8500000000013</v>
      </c>
      <c r="H338" s="40">
        <v>4475.7500000000009</v>
      </c>
      <c r="I338" s="40">
        <v>4528.6000000000013</v>
      </c>
      <c r="J338" s="40">
        <v>4559.2000000000007</v>
      </c>
      <c r="K338" s="31">
        <v>4498</v>
      </c>
      <c r="L338" s="31">
        <v>4414.55</v>
      </c>
      <c r="M338" s="31">
        <v>0.76029000000000002</v>
      </c>
      <c r="N338" s="1"/>
      <c r="O338" s="1"/>
    </row>
    <row r="339" spans="1:15" ht="12.75" customHeight="1">
      <c r="A339" s="33">
        <v>329</v>
      </c>
      <c r="B339" s="62" t="s">
        <v>474</v>
      </c>
      <c r="C339" s="31">
        <v>697.5</v>
      </c>
      <c r="D339" s="40">
        <v>692.5</v>
      </c>
      <c r="E339" s="40">
        <v>686</v>
      </c>
      <c r="F339" s="40">
        <v>674.5</v>
      </c>
      <c r="G339" s="40">
        <v>668</v>
      </c>
      <c r="H339" s="40">
        <v>704</v>
      </c>
      <c r="I339" s="40">
        <v>710.5</v>
      </c>
      <c r="J339" s="40">
        <v>722</v>
      </c>
      <c r="K339" s="31">
        <v>699</v>
      </c>
      <c r="L339" s="31">
        <v>681</v>
      </c>
      <c r="M339" s="31">
        <v>2.0306500000000001</v>
      </c>
      <c r="N339" s="1"/>
      <c r="O339" s="1"/>
    </row>
    <row r="340" spans="1:15" ht="12.75" customHeight="1">
      <c r="A340" s="33">
        <v>330</v>
      </c>
      <c r="B340" s="62" t="s">
        <v>468</v>
      </c>
      <c r="C340" s="31">
        <v>39.6</v>
      </c>
      <c r="D340" s="40">
        <v>39.733333333333334</v>
      </c>
      <c r="E340" s="40">
        <v>39.31666666666667</v>
      </c>
      <c r="F340" s="40">
        <v>39.033333333333339</v>
      </c>
      <c r="G340" s="40">
        <v>38.616666666666674</v>
      </c>
      <c r="H340" s="40">
        <v>40.016666666666666</v>
      </c>
      <c r="I340" s="40">
        <v>40.433333333333323</v>
      </c>
      <c r="J340" s="40">
        <v>40.716666666666661</v>
      </c>
      <c r="K340" s="31">
        <v>40.15</v>
      </c>
      <c r="L340" s="31">
        <v>39.450000000000003</v>
      </c>
      <c r="M340" s="31">
        <v>29.416060000000002</v>
      </c>
      <c r="N340" s="1"/>
      <c r="O340" s="1"/>
    </row>
    <row r="341" spans="1:15" ht="12.75" customHeight="1">
      <c r="A341" s="33">
        <v>331</v>
      </c>
      <c r="B341" s="62" t="s">
        <v>469</v>
      </c>
      <c r="C341" s="31">
        <v>120.95</v>
      </c>
      <c r="D341" s="40">
        <v>120.83333333333333</v>
      </c>
      <c r="E341" s="40">
        <v>119.16666666666666</v>
      </c>
      <c r="F341" s="40">
        <v>117.38333333333333</v>
      </c>
      <c r="G341" s="40">
        <v>115.71666666666665</v>
      </c>
      <c r="H341" s="40">
        <v>122.61666666666666</v>
      </c>
      <c r="I341" s="40">
        <v>124.28333333333332</v>
      </c>
      <c r="J341" s="40">
        <v>126.06666666666666</v>
      </c>
      <c r="K341" s="31">
        <v>122.5</v>
      </c>
      <c r="L341" s="31">
        <v>119.05</v>
      </c>
      <c r="M341" s="31">
        <v>26.01493</v>
      </c>
      <c r="N341" s="1"/>
      <c r="O341" s="1"/>
    </row>
    <row r="342" spans="1:15" ht="12.75" customHeight="1">
      <c r="A342" s="33">
        <v>332</v>
      </c>
      <c r="B342" s="62" t="s">
        <v>190</v>
      </c>
      <c r="C342" s="31">
        <v>22637.25</v>
      </c>
      <c r="D342" s="40">
        <v>22670.783333333336</v>
      </c>
      <c r="E342" s="40">
        <v>22471.566666666673</v>
      </c>
      <c r="F342" s="40">
        <v>22305.883333333335</v>
      </c>
      <c r="G342" s="40">
        <v>22106.666666666672</v>
      </c>
      <c r="H342" s="40">
        <v>22836.466666666674</v>
      </c>
      <c r="I342" s="40">
        <v>23035.683333333342</v>
      </c>
      <c r="J342" s="40">
        <v>23201.366666666676</v>
      </c>
      <c r="K342" s="31">
        <v>22870</v>
      </c>
      <c r="L342" s="31">
        <v>22505.1</v>
      </c>
      <c r="M342" s="31">
        <v>0.44133</v>
      </c>
      <c r="N342" s="1"/>
      <c r="O342" s="1"/>
    </row>
    <row r="343" spans="1:15" ht="12.75" customHeight="1">
      <c r="A343" s="33">
        <v>333</v>
      </c>
      <c r="B343" s="62" t="s">
        <v>475</v>
      </c>
      <c r="C343" s="31">
        <v>63.3</v>
      </c>
      <c r="D343" s="40">
        <v>63.4</v>
      </c>
      <c r="E343" s="40">
        <v>62.599999999999994</v>
      </c>
      <c r="F343" s="40">
        <v>61.9</v>
      </c>
      <c r="G343" s="40">
        <v>61.099999999999994</v>
      </c>
      <c r="H343" s="40">
        <v>64.099999999999994</v>
      </c>
      <c r="I343" s="40">
        <v>64.899999999999991</v>
      </c>
      <c r="J343" s="40">
        <v>65.599999999999994</v>
      </c>
      <c r="K343" s="31">
        <v>64.2</v>
      </c>
      <c r="L343" s="31">
        <v>62.7</v>
      </c>
      <c r="M343" s="31">
        <v>7.0288899999999996</v>
      </c>
      <c r="N343" s="1"/>
      <c r="O343" s="1"/>
    </row>
    <row r="344" spans="1:15" ht="12.75" customHeight="1">
      <c r="A344" s="33">
        <v>334</v>
      </c>
      <c r="B344" s="62" t="s">
        <v>473</v>
      </c>
      <c r="C344" s="31">
        <v>1022.45</v>
      </c>
      <c r="D344" s="40">
        <v>1027.1666666666667</v>
      </c>
      <c r="E344" s="40">
        <v>1006.3333333333335</v>
      </c>
      <c r="F344" s="40">
        <v>990.2166666666667</v>
      </c>
      <c r="G344" s="40">
        <v>969.38333333333344</v>
      </c>
      <c r="H344" s="40">
        <v>1043.2833333333335</v>
      </c>
      <c r="I344" s="40">
        <v>1064.116666666667</v>
      </c>
      <c r="J344" s="40">
        <v>1080.2333333333336</v>
      </c>
      <c r="K344" s="31">
        <v>1048</v>
      </c>
      <c r="L344" s="31">
        <v>1011.05</v>
      </c>
      <c r="M344" s="31">
        <v>5.00847</v>
      </c>
      <c r="N344" s="1"/>
      <c r="O344" s="1"/>
    </row>
    <row r="345" spans="1:15" ht="12.75" customHeight="1">
      <c r="A345" s="33">
        <v>335</v>
      </c>
      <c r="B345" s="62" t="s">
        <v>470</v>
      </c>
      <c r="C345" s="31">
        <v>45.9</v>
      </c>
      <c r="D345" s="40">
        <v>46.033333333333331</v>
      </c>
      <c r="E345" s="40">
        <v>45.416666666666664</v>
      </c>
      <c r="F345" s="40">
        <v>44.93333333333333</v>
      </c>
      <c r="G345" s="40">
        <v>44.316666666666663</v>
      </c>
      <c r="H345" s="40">
        <v>46.516666666666666</v>
      </c>
      <c r="I345" s="40">
        <v>47.13333333333334</v>
      </c>
      <c r="J345" s="40">
        <v>47.616666666666667</v>
      </c>
      <c r="K345" s="31">
        <v>46.65</v>
      </c>
      <c r="L345" s="31">
        <v>45.55</v>
      </c>
      <c r="M345" s="31">
        <v>240.12386000000001</v>
      </c>
      <c r="N345" s="1"/>
      <c r="O345" s="1"/>
    </row>
    <row r="346" spans="1:15" ht="12.75" customHeight="1">
      <c r="A346" s="33">
        <v>336</v>
      </c>
      <c r="B346" s="62" t="s">
        <v>541</v>
      </c>
      <c r="C346" s="31">
        <v>118.3</v>
      </c>
      <c r="D346" s="40">
        <v>118.03333333333335</v>
      </c>
      <c r="E346" s="40">
        <v>116.81666666666669</v>
      </c>
      <c r="F346" s="40">
        <v>115.33333333333334</v>
      </c>
      <c r="G346" s="40">
        <v>114.11666666666669</v>
      </c>
      <c r="H346" s="40">
        <v>119.51666666666669</v>
      </c>
      <c r="I346" s="40">
        <v>120.73333333333336</v>
      </c>
      <c r="J346" s="40">
        <v>122.2166666666667</v>
      </c>
      <c r="K346" s="31">
        <v>119.25</v>
      </c>
      <c r="L346" s="31">
        <v>116.55</v>
      </c>
      <c r="M346" s="31">
        <v>4.5423999999999998</v>
      </c>
      <c r="N346" s="1"/>
      <c r="O346" s="1"/>
    </row>
    <row r="347" spans="1:15" ht="12.75" customHeight="1">
      <c r="A347" s="33">
        <v>337</v>
      </c>
      <c r="B347" s="62" t="s">
        <v>471</v>
      </c>
      <c r="C347" s="31">
        <v>101.35</v>
      </c>
      <c r="D347" s="40">
        <v>100.41666666666667</v>
      </c>
      <c r="E347" s="40">
        <v>99.13333333333334</v>
      </c>
      <c r="F347" s="40">
        <v>96.916666666666671</v>
      </c>
      <c r="G347" s="40">
        <v>95.63333333333334</v>
      </c>
      <c r="H347" s="40">
        <v>102.63333333333334</v>
      </c>
      <c r="I347" s="40">
        <v>103.91666666666667</v>
      </c>
      <c r="J347" s="40">
        <v>106.13333333333334</v>
      </c>
      <c r="K347" s="31">
        <v>101.7</v>
      </c>
      <c r="L347" s="31">
        <v>98.2</v>
      </c>
      <c r="M347" s="31">
        <v>37.920839999999998</v>
      </c>
      <c r="N347" s="1"/>
      <c r="O347" s="1"/>
    </row>
    <row r="348" spans="1:15" ht="12.75" customHeight="1">
      <c r="A348" s="33">
        <v>338</v>
      </c>
      <c r="B348" s="62" t="s">
        <v>191</v>
      </c>
      <c r="C348" s="31">
        <v>104.5</v>
      </c>
      <c r="D348" s="40">
        <v>104.88333333333333</v>
      </c>
      <c r="E348" s="40">
        <v>103.86666666666665</v>
      </c>
      <c r="F348" s="40">
        <v>103.23333333333332</v>
      </c>
      <c r="G348" s="40">
        <v>102.21666666666664</v>
      </c>
      <c r="H348" s="40">
        <v>105.51666666666665</v>
      </c>
      <c r="I348" s="40">
        <v>106.53333333333333</v>
      </c>
      <c r="J348" s="40">
        <v>107.16666666666666</v>
      </c>
      <c r="K348" s="31">
        <v>105.9</v>
      </c>
      <c r="L348" s="31">
        <v>104.25</v>
      </c>
      <c r="M348" s="31">
        <v>83.397379999999998</v>
      </c>
      <c r="N348" s="1"/>
      <c r="O348" s="1"/>
    </row>
    <row r="349" spans="1:15" ht="12.75" customHeight="1">
      <c r="A349" s="33">
        <v>339</v>
      </c>
      <c r="B349" s="62" t="s">
        <v>472</v>
      </c>
      <c r="C349" s="31">
        <v>218</v>
      </c>
      <c r="D349" s="40">
        <v>218.38333333333333</v>
      </c>
      <c r="E349" s="40">
        <v>216.76666666666665</v>
      </c>
      <c r="F349" s="40">
        <v>215.53333333333333</v>
      </c>
      <c r="G349" s="40">
        <v>213.91666666666666</v>
      </c>
      <c r="H349" s="40">
        <v>219.61666666666665</v>
      </c>
      <c r="I349" s="40">
        <v>221.23333333333332</v>
      </c>
      <c r="J349" s="40">
        <v>222.46666666666664</v>
      </c>
      <c r="K349" s="31">
        <v>220</v>
      </c>
      <c r="L349" s="31">
        <v>217.15</v>
      </c>
      <c r="M349" s="31">
        <v>2.38802</v>
      </c>
      <c r="N349" s="1"/>
      <c r="O349" s="1"/>
    </row>
    <row r="350" spans="1:15" ht="12.75" customHeight="1">
      <c r="A350" s="33">
        <v>340</v>
      </c>
      <c r="B350" s="62" t="s">
        <v>1156</v>
      </c>
      <c r="C350" s="31">
        <v>42.7</v>
      </c>
      <c r="D350" s="40">
        <v>42.716666666666669</v>
      </c>
      <c r="E350" s="40">
        <v>42.483333333333334</v>
      </c>
      <c r="F350" s="40">
        <v>42.266666666666666</v>
      </c>
      <c r="G350" s="40">
        <v>42.033333333333331</v>
      </c>
      <c r="H350" s="40">
        <v>42.933333333333337</v>
      </c>
      <c r="I350" s="40">
        <v>43.166666666666671</v>
      </c>
      <c r="J350" s="40">
        <v>43.38333333333334</v>
      </c>
      <c r="K350" s="31">
        <v>42.95</v>
      </c>
      <c r="L350" s="31">
        <v>42.5</v>
      </c>
      <c r="M350" s="31">
        <v>18.054749999999999</v>
      </c>
      <c r="N350" s="1"/>
      <c r="O350" s="1"/>
    </row>
    <row r="351" spans="1:15" ht="12.75" customHeight="1">
      <c r="A351" s="33">
        <v>341</v>
      </c>
      <c r="B351" s="62" t="s">
        <v>193</v>
      </c>
      <c r="C351" s="31">
        <v>186.05</v>
      </c>
      <c r="D351" s="40">
        <v>185.93333333333331</v>
      </c>
      <c r="E351" s="40">
        <v>184.91666666666663</v>
      </c>
      <c r="F351" s="40">
        <v>183.78333333333333</v>
      </c>
      <c r="G351" s="40">
        <v>182.76666666666665</v>
      </c>
      <c r="H351" s="40">
        <v>187.06666666666661</v>
      </c>
      <c r="I351" s="40">
        <v>188.08333333333331</v>
      </c>
      <c r="J351" s="40">
        <v>189.21666666666658</v>
      </c>
      <c r="K351" s="31">
        <v>186.95</v>
      </c>
      <c r="L351" s="31">
        <v>184.8</v>
      </c>
      <c r="M351" s="31">
        <v>67.874380000000002</v>
      </c>
      <c r="N351" s="1"/>
      <c r="O351" s="1"/>
    </row>
    <row r="352" spans="1:15" ht="12.75" customHeight="1">
      <c r="A352" s="33">
        <v>342</v>
      </c>
      <c r="B352" s="62" t="s">
        <v>476</v>
      </c>
      <c r="C352" s="31">
        <v>344.4</v>
      </c>
      <c r="D352" s="40">
        <v>345.06666666666666</v>
      </c>
      <c r="E352" s="40">
        <v>342.33333333333331</v>
      </c>
      <c r="F352" s="40">
        <v>340.26666666666665</v>
      </c>
      <c r="G352" s="40">
        <v>337.5333333333333</v>
      </c>
      <c r="H352" s="40">
        <v>347.13333333333333</v>
      </c>
      <c r="I352" s="40">
        <v>349.86666666666667</v>
      </c>
      <c r="J352" s="40">
        <v>351.93333333333334</v>
      </c>
      <c r="K352" s="31">
        <v>347.8</v>
      </c>
      <c r="L352" s="31">
        <v>343</v>
      </c>
      <c r="M352" s="31">
        <v>0.56049000000000004</v>
      </c>
      <c r="N352" s="1"/>
      <c r="O352" s="1"/>
    </row>
    <row r="353" spans="1:15" ht="12.75" customHeight="1">
      <c r="A353" s="33">
        <v>343</v>
      </c>
      <c r="B353" s="62" t="s">
        <v>278</v>
      </c>
      <c r="C353" s="31">
        <v>148.1</v>
      </c>
      <c r="D353" s="40">
        <v>148.38333333333333</v>
      </c>
      <c r="E353" s="40">
        <v>146.56666666666666</v>
      </c>
      <c r="F353" s="40">
        <v>145.03333333333333</v>
      </c>
      <c r="G353" s="40">
        <v>143.21666666666667</v>
      </c>
      <c r="H353" s="40">
        <v>149.91666666666666</v>
      </c>
      <c r="I353" s="40">
        <v>151.73333333333332</v>
      </c>
      <c r="J353" s="40">
        <v>153.26666666666665</v>
      </c>
      <c r="K353" s="31">
        <v>150.19999999999999</v>
      </c>
      <c r="L353" s="31">
        <v>146.85</v>
      </c>
      <c r="M353" s="31">
        <v>50.272390000000001</v>
      </c>
      <c r="N353" s="1"/>
      <c r="O353" s="1"/>
    </row>
    <row r="354" spans="1:15" ht="12.75" customHeight="1">
      <c r="A354" s="33">
        <v>344</v>
      </c>
      <c r="B354" s="62" t="s">
        <v>194</v>
      </c>
      <c r="C354" s="31">
        <v>984.15</v>
      </c>
      <c r="D354" s="40">
        <v>984.35</v>
      </c>
      <c r="E354" s="40">
        <v>976.05000000000007</v>
      </c>
      <c r="F354" s="40">
        <v>967.95</v>
      </c>
      <c r="G354" s="40">
        <v>959.65000000000009</v>
      </c>
      <c r="H354" s="40">
        <v>992.45</v>
      </c>
      <c r="I354" s="40">
        <v>1000.75</v>
      </c>
      <c r="J354" s="40">
        <v>1008.85</v>
      </c>
      <c r="K354" s="31">
        <v>992.65</v>
      </c>
      <c r="L354" s="31">
        <v>976.25</v>
      </c>
      <c r="M354" s="31">
        <v>5.1192700000000002</v>
      </c>
      <c r="N354" s="1"/>
      <c r="O354" s="1"/>
    </row>
    <row r="355" spans="1:15" ht="12.75" customHeight="1">
      <c r="A355" s="33">
        <v>345</v>
      </c>
      <c r="B355" s="62" t="s">
        <v>195</v>
      </c>
      <c r="C355" s="31">
        <v>3805</v>
      </c>
      <c r="D355" s="40">
        <v>3815</v>
      </c>
      <c r="E355" s="40">
        <v>3785.4</v>
      </c>
      <c r="F355" s="40">
        <v>3765.8</v>
      </c>
      <c r="G355" s="40">
        <v>3736.2000000000003</v>
      </c>
      <c r="H355" s="40">
        <v>3834.6</v>
      </c>
      <c r="I355" s="40">
        <v>3864.2000000000003</v>
      </c>
      <c r="J355" s="40">
        <v>3883.7999999999997</v>
      </c>
      <c r="K355" s="31">
        <v>3844.6</v>
      </c>
      <c r="L355" s="31">
        <v>3795.4</v>
      </c>
      <c r="M355" s="31">
        <v>0.54749999999999999</v>
      </c>
      <c r="N355" s="1"/>
      <c r="O355" s="1"/>
    </row>
    <row r="356" spans="1:15" ht="12.75" customHeight="1">
      <c r="A356" s="33">
        <v>346</v>
      </c>
      <c r="B356" s="62" t="s">
        <v>292</v>
      </c>
      <c r="C356" s="31">
        <v>244.55</v>
      </c>
      <c r="D356" s="40">
        <v>243.75</v>
      </c>
      <c r="E356" s="40">
        <v>241.9</v>
      </c>
      <c r="F356" s="40">
        <v>239.25</v>
      </c>
      <c r="G356" s="40">
        <v>237.4</v>
      </c>
      <c r="H356" s="40">
        <v>246.4</v>
      </c>
      <c r="I356" s="40">
        <v>248.25000000000003</v>
      </c>
      <c r="J356" s="40">
        <v>250.9</v>
      </c>
      <c r="K356" s="31">
        <v>245.6</v>
      </c>
      <c r="L356" s="31">
        <v>241.1</v>
      </c>
      <c r="M356" s="31">
        <v>14.149900000000001</v>
      </c>
      <c r="N356" s="1"/>
      <c r="O356" s="1"/>
    </row>
    <row r="357" spans="1:15" ht="12.75" customHeight="1">
      <c r="A357" s="33">
        <v>347</v>
      </c>
      <c r="B357" s="62" t="s">
        <v>477</v>
      </c>
      <c r="C357" s="31">
        <v>952.3</v>
      </c>
      <c r="D357" s="40">
        <v>953.56666666666661</v>
      </c>
      <c r="E357" s="40">
        <v>937.23333333333323</v>
      </c>
      <c r="F357" s="40">
        <v>922.16666666666663</v>
      </c>
      <c r="G357" s="40">
        <v>905.83333333333326</v>
      </c>
      <c r="H357" s="40">
        <v>968.63333333333321</v>
      </c>
      <c r="I357" s="40">
        <v>984.9666666666667</v>
      </c>
      <c r="J357" s="40">
        <v>1000.0333333333332</v>
      </c>
      <c r="K357" s="31">
        <v>969.9</v>
      </c>
      <c r="L357" s="31">
        <v>938.5</v>
      </c>
      <c r="M357" s="31">
        <v>15.961930000000001</v>
      </c>
      <c r="N357" s="1"/>
      <c r="O357" s="1"/>
    </row>
    <row r="358" spans="1:15" ht="12.75" customHeight="1">
      <c r="A358" s="33">
        <v>348</v>
      </c>
      <c r="B358" s="62" t="s">
        <v>196</v>
      </c>
      <c r="C358" s="31">
        <v>157.85</v>
      </c>
      <c r="D358" s="40">
        <v>158.01666666666665</v>
      </c>
      <c r="E358" s="40">
        <v>157.18333333333331</v>
      </c>
      <c r="F358" s="40">
        <v>156.51666666666665</v>
      </c>
      <c r="G358" s="40">
        <v>155.68333333333331</v>
      </c>
      <c r="H358" s="40">
        <v>158.68333333333331</v>
      </c>
      <c r="I358" s="40">
        <v>159.51666666666668</v>
      </c>
      <c r="J358" s="40">
        <v>160.18333333333331</v>
      </c>
      <c r="K358" s="31">
        <v>158.85</v>
      </c>
      <c r="L358" s="31">
        <v>157.35</v>
      </c>
      <c r="M358" s="31">
        <v>97.301739999999995</v>
      </c>
      <c r="N358" s="1"/>
      <c r="O358" s="1"/>
    </row>
    <row r="359" spans="1:15" ht="12.75" customHeight="1">
      <c r="A359" s="33">
        <v>349</v>
      </c>
      <c r="B359" s="62" t="s">
        <v>478</v>
      </c>
      <c r="C359" s="31">
        <v>235.1</v>
      </c>
      <c r="D359" s="40">
        <v>236.31666666666669</v>
      </c>
      <c r="E359" s="40">
        <v>232.98333333333338</v>
      </c>
      <c r="F359" s="40">
        <v>230.86666666666667</v>
      </c>
      <c r="G359" s="40">
        <v>227.53333333333336</v>
      </c>
      <c r="H359" s="40">
        <v>238.43333333333339</v>
      </c>
      <c r="I359" s="40">
        <v>241.76666666666671</v>
      </c>
      <c r="J359" s="40">
        <v>243.88333333333341</v>
      </c>
      <c r="K359" s="31">
        <v>239.65</v>
      </c>
      <c r="L359" s="31">
        <v>234.2</v>
      </c>
      <c r="M359" s="31">
        <v>1.27044</v>
      </c>
      <c r="N359" s="1"/>
      <c r="O359" s="1"/>
    </row>
    <row r="360" spans="1:15" ht="12.75" customHeight="1">
      <c r="A360" s="33">
        <v>350</v>
      </c>
      <c r="B360" s="62" t="s">
        <v>197</v>
      </c>
      <c r="C360" s="31">
        <v>37916.449999999997</v>
      </c>
      <c r="D360" s="40">
        <v>37951.133333333331</v>
      </c>
      <c r="E360" s="40">
        <v>37768.916666666664</v>
      </c>
      <c r="F360" s="40">
        <v>37621.383333333331</v>
      </c>
      <c r="G360" s="40">
        <v>37439.166666666664</v>
      </c>
      <c r="H360" s="40">
        <v>38098.666666666664</v>
      </c>
      <c r="I360" s="40">
        <v>38280.883333333339</v>
      </c>
      <c r="J360" s="40">
        <v>38428.416666666664</v>
      </c>
      <c r="K360" s="31">
        <v>38133.35</v>
      </c>
      <c r="L360" s="31">
        <v>37803.599999999999</v>
      </c>
      <c r="M360" s="31">
        <v>0.13877</v>
      </c>
      <c r="N360" s="1"/>
      <c r="O360" s="1"/>
    </row>
    <row r="361" spans="1:15" ht="12.75" customHeight="1">
      <c r="A361" s="33">
        <v>351</v>
      </c>
      <c r="B361" s="62" t="s">
        <v>295</v>
      </c>
      <c r="C361" s="31">
        <v>1188.45</v>
      </c>
      <c r="D361" s="40">
        <v>1184.2333333333333</v>
      </c>
      <c r="E361" s="40">
        <v>1169.4666666666667</v>
      </c>
      <c r="F361" s="40">
        <v>1150.4833333333333</v>
      </c>
      <c r="G361" s="40">
        <v>1135.7166666666667</v>
      </c>
      <c r="H361" s="40">
        <v>1203.2166666666667</v>
      </c>
      <c r="I361" s="40">
        <v>1217.9833333333336</v>
      </c>
      <c r="J361" s="40">
        <v>1236.9666666666667</v>
      </c>
      <c r="K361" s="31">
        <v>1199</v>
      </c>
      <c r="L361" s="31">
        <v>1165.25</v>
      </c>
      <c r="M361" s="31">
        <v>1.5610200000000001</v>
      </c>
      <c r="N361" s="1"/>
      <c r="O361" s="1"/>
    </row>
    <row r="362" spans="1:15" ht="12.75" customHeight="1">
      <c r="A362" s="33">
        <v>352</v>
      </c>
      <c r="B362" s="62" t="s">
        <v>293</v>
      </c>
      <c r="C362" s="31">
        <v>852.5</v>
      </c>
      <c r="D362" s="40">
        <v>849.65</v>
      </c>
      <c r="E362" s="40">
        <v>841.4</v>
      </c>
      <c r="F362" s="40">
        <v>830.3</v>
      </c>
      <c r="G362" s="40">
        <v>822.05</v>
      </c>
      <c r="H362" s="40">
        <v>860.75</v>
      </c>
      <c r="I362" s="40">
        <v>869</v>
      </c>
      <c r="J362" s="40">
        <v>880.1</v>
      </c>
      <c r="K362" s="31">
        <v>857.9</v>
      </c>
      <c r="L362" s="31">
        <v>838.55</v>
      </c>
      <c r="M362" s="31">
        <v>22.328209999999999</v>
      </c>
      <c r="N362" s="1"/>
      <c r="O362" s="1"/>
    </row>
    <row r="363" spans="1:15" ht="12.75" customHeight="1">
      <c r="A363" s="33">
        <v>353</v>
      </c>
      <c r="B363" s="62" t="s">
        <v>479</v>
      </c>
      <c r="C363" s="31">
        <v>157.94999999999999</v>
      </c>
      <c r="D363" s="40">
        <v>158.58333333333334</v>
      </c>
      <c r="E363" s="40">
        <v>156.76666666666668</v>
      </c>
      <c r="F363" s="40">
        <v>155.58333333333334</v>
      </c>
      <c r="G363" s="40">
        <v>153.76666666666668</v>
      </c>
      <c r="H363" s="40">
        <v>159.76666666666668</v>
      </c>
      <c r="I363" s="40">
        <v>161.58333333333334</v>
      </c>
      <c r="J363" s="40">
        <v>162.76666666666668</v>
      </c>
      <c r="K363" s="31">
        <v>160.4</v>
      </c>
      <c r="L363" s="31">
        <v>157.4</v>
      </c>
      <c r="M363" s="31">
        <v>11.345039999999999</v>
      </c>
      <c r="N363" s="1"/>
      <c r="O363" s="1"/>
    </row>
    <row r="364" spans="1:15" ht="12.75" customHeight="1">
      <c r="A364" s="33">
        <v>354</v>
      </c>
      <c r="B364" s="62" t="s">
        <v>198</v>
      </c>
      <c r="C364" s="31">
        <v>907.7</v>
      </c>
      <c r="D364" s="40">
        <v>903.9</v>
      </c>
      <c r="E364" s="40">
        <v>883.8</v>
      </c>
      <c r="F364" s="40">
        <v>859.9</v>
      </c>
      <c r="G364" s="40">
        <v>839.8</v>
      </c>
      <c r="H364" s="40">
        <v>927.8</v>
      </c>
      <c r="I364" s="40">
        <v>947.90000000000009</v>
      </c>
      <c r="J364" s="40">
        <v>971.8</v>
      </c>
      <c r="K364" s="31">
        <v>924</v>
      </c>
      <c r="L364" s="31">
        <v>880</v>
      </c>
      <c r="M364" s="31">
        <v>42.80556</v>
      </c>
      <c r="N364" s="1"/>
      <c r="O364" s="1"/>
    </row>
    <row r="365" spans="1:15" ht="12.75" customHeight="1">
      <c r="A365" s="33">
        <v>355</v>
      </c>
      <c r="B365" s="62" t="s">
        <v>199</v>
      </c>
      <c r="C365" s="31">
        <v>4891.8999999999996</v>
      </c>
      <c r="D365" s="40">
        <v>4893.0166666666664</v>
      </c>
      <c r="E365" s="40">
        <v>4854.1333333333332</v>
      </c>
      <c r="F365" s="40">
        <v>4816.3666666666668</v>
      </c>
      <c r="G365" s="40">
        <v>4777.4833333333336</v>
      </c>
      <c r="H365" s="40">
        <v>4930.7833333333328</v>
      </c>
      <c r="I365" s="40">
        <v>4969.6666666666661</v>
      </c>
      <c r="J365" s="40">
        <v>5007.4333333333325</v>
      </c>
      <c r="K365" s="31">
        <v>4931.8999999999996</v>
      </c>
      <c r="L365" s="31">
        <v>4855.25</v>
      </c>
      <c r="M365" s="31">
        <v>1.80714</v>
      </c>
      <c r="N365" s="1"/>
      <c r="O365" s="1"/>
    </row>
    <row r="366" spans="1:15" ht="12.75" customHeight="1">
      <c r="A366" s="33">
        <v>356</v>
      </c>
      <c r="B366" s="62" t="s">
        <v>200</v>
      </c>
      <c r="C366" s="31">
        <v>220.1</v>
      </c>
      <c r="D366" s="40">
        <v>220.1</v>
      </c>
      <c r="E366" s="40">
        <v>219.1</v>
      </c>
      <c r="F366" s="40">
        <v>218.1</v>
      </c>
      <c r="G366" s="40">
        <v>217.1</v>
      </c>
      <c r="H366" s="40">
        <v>221.1</v>
      </c>
      <c r="I366" s="40">
        <v>222.1</v>
      </c>
      <c r="J366" s="40">
        <v>223.1</v>
      </c>
      <c r="K366" s="31">
        <v>221.1</v>
      </c>
      <c r="L366" s="31">
        <v>219.1</v>
      </c>
      <c r="M366" s="31">
        <v>10.43449</v>
      </c>
      <c r="N366" s="1"/>
      <c r="O366" s="1"/>
    </row>
    <row r="367" spans="1:15" ht="12.75" customHeight="1">
      <c r="A367" s="33">
        <v>357</v>
      </c>
      <c r="B367" s="62" t="s">
        <v>201</v>
      </c>
      <c r="C367" s="31">
        <v>207.85</v>
      </c>
      <c r="D367" s="40">
        <v>205.89999999999998</v>
      </c>
      <c r="E367" s="40">
        <v>202.84999999999997</v>
      </c>
      <c r="F367" s="40">
        <v>197.85</v>
      </c>
      <c r="G367" s="40">
        <v>194.79999999999998</v>
      </c>
      <c r="H367" s="40">
        <v>210.89999999999995</v>
      </c>
      <c r="I367" s="40">
        <v>213.94999999999996</v>
      </c>
      <c r="J367" s="40">
        <v>218.94999999999993</v>
      </c>
      <c r="K367" s="31">
        <v>208.95</v>
      </c>
      <c r="L367" s="31">
        <v>200.9</v>
      </c>
      <c r="M367" s="31">
        <v>152.37777</v>
      </c>
      <c r="N367" s="1"/>
      <c r="O367" s="1"/>
    </row>
    <row r="368" spans="1:15" ht="12.75" customHeight="1">
      <c r="A368" s="33">
        <v>358</v>
      </c>
      <c r="B368" s="62" t="s">
        <v>482</v>
      </c>
      <c r="C368" s="31">
        <v>3794.7</v>
      </c>
      <c r="D368" s="40">
        <v>3793.2333333333336</v>
      </c>
      <c r="E368" s="40">
        <v>3756.4666666666672</v>
      </c>
      <c r="F368" s="40">
        <v>3718.2333333333336</v>
      </c>
      <c r="G368" s="40">
        <v>3681.4666666666672</v>
      </c>
      <c r="H368" s="40">
        <v>3831.4666666666672</v>
      </c>
      <c r="I368" s="40">
        <v>3868.2333333333336</v>
      </c>
      <c r="J368" s="40">
        <v>3906.4666666666672</v>
      </c>
      <c r="K368" s="31">
        <v>3830</v>
      </c>
      <c r="L368" s="31">
        <v>3755</v>
      </c>
      <c r="M368" s="31">
        <v>0.2838</v>
      </c>
      <c r="N368" s="1"/>
      <c r="O368" s="1"/>
    </row>
    <row r="369" spans="1:15" ht="12.75" customHeight="1">
      <c r="A369" s="33">
        <v>359</v>
      </c>
      <c r="B369" s="62" t="s">
        <v>298</v>
      </c>
      <c r="C369" s="31">
        <v>14386.1</v>
      </c>
      <c r="D369" s="40">
        <v>14350.366666666667</v>
      </c>
      <c r="E369" s="40">
        <v>14175.733333333334</v>
      </c>
      <c r="F369" s="40">
        <v>13965.366666666667</v>
      </c>
      <c r="G369" s="40">
        <v>13790.733333333334</v>
      </c>
      <c r="H369" s="40">
        <v>14560.733333333334</v>
      </c>
      <c r="I369" s="40">
        <v>14735.366666666669</v>
      </c>
      <c r="J369" s="40">
        <v>14945.733333333334</v>
      </c>
      <c r="K369" s="31">
        <v>14525</v>
      </c>
      <c r="L369" s="31">
        <v>14140</v>
      </c>
      <c r="M369" s="31">
        <v>5.212E-2</v>
      </c>
      <c r="N369" s="1"/>
      <c r="O369" s="1"/>
    </row>
    <row r="370" spans="1:15" ht="12.75" customHeight="1">
      <c r="A370" s="33">
        <v>360</v>
      </c>
      <c r="B370" s="62" t="s">
        <v>483</v>
      </c>
      <c r="C370" s="31">
        <v>1523.7</v>
      </c>
      <c r="D370" s="40">
        <v>1529.5166666666667</v>
      </c>
      <c r="E370" s="40">
        <v>1510.1833333333334</v>
      </c>
      <c r="F370" s="40">
        <v>1496.6666666666667</v>
      </c>
      <c r="G370" s="40">
        <v>1477.3333333333335</v>
      </c>
      <c r="H370" s="40">
        <v>1543.0333333333333</v>
      </c>
      <c r="I370" s="40">
        <v>1562.3666666666668</v>
      </c>
      <c r="J370" s="40">
        <v>1575.8833333333332</v>
      </c>
      <c r="K370" s="31">
        <v>1548.85</v>
      </c>
      <c r="L370" s="31">
        <v>1516</v>
      </c>
      <c r="M370" s="31">
        <v>0.49440000000000001</v>
      </c>
      <c r="N370" s="1"/>
      <c r="O370" s="1"/>
    </row>
    <row r="371" spans="1:15" ht="12.75" customHeight="1">
      <c r="A371" s="33">
        <v>361</v>
      </c>
      <c r="B371" s="62" t="s">
        <v>202</v>
      </c>
      <c r="C371" s="31">
        <v>2621.35</v>
      </c>
      <c r="D371" s="40">
        <v>2631.4999999999995</v>
      </c>
      <c r="E371" s="40">
        <v>2606.7999999999993</v>
      </c>
      <c r="F371" s="40">
        <v>2592.2499999999995</v>
      </c>
      <c r="G371" s="40">
        <v>2567.5499999999993</v>
      </c>
      <c r="H371" s="40">
        <v>2646.0499999999993</v>
      </c>
      <c r="I371" s="40">
        <v>2670.7499999999991</v>
      </c>
      <c r="J371" s="40">
        <v>2685.2999999999993</v>
      </c>
      <c r="K371" s="31">
        <v>2656.2</v>
      </c>
      <c r="L371" s="31">
        <v>2616.9499999999998</v>
      </c>
      <c r="M371" s="31">
        <v>3.62724</v>
      </c>
      <c r="N371" s="1"/>
      <c r="O371" s="1"/>
    </row>
    <row r="372" spans="1:15" ht="12.75" customHeight="1">
      <c r="A372" s="33">
        <v>362</v>
      </c>
      <c r="B372" s="62" t="s">
        <v>203</v>
      </c>
      <c r="C372" s="31">
        <v>3838.05</v>
      </c>
      <c r="D372" s="40">
        <v>3838.0166666666664</v>
      </c>
      <c r="E372" s="40">
        <v>3805.0333333333328</v>
      </c>
      <c r="F372" s="40">
        <v>3772.0166666666664</v>
      </c>
      <c r="G372" s="40">
        <v>3739.0333333333328</v>
      </c>
      <c r="H372" s="40">
        <v>3871.0333333333328</v>
      </c>
      <c r="I372" s="40">
        <v>3904.0166666666664</v>
      </c>
      <c r="J372" s="40">
        <v>3937.0333333333328</v>
      </c>
      <c r="K372" s="31">
        <v>3871</v>
      </c>
      <c r="L372" s="31">
        <v>3805</v>
      </c>
      <c r="M372" s="31">
        <v>1.5922799999999999</v>
      </c>
      <c r="N372" s="1"/>
      <c r="O372" s="1"/>
    </row>
    <row r="373" spans="1:15" ht="12.75" customHeight="1">
      <c r="A373" s="33">
        <v>363</v>
      </c>
      <c r="B373" s="62" t="s">
        <v>204</v>
      </c>
      <c r="C373" s="31">
        <v>50.85</v>
      </c>
      <c r="D373" s="40">
        <v>50.75</v>
      </c>
      <c r="E373" s="40">
        <v>50.5</v>
      </c>
      <c r="F373" s="40">
        <v>50.15</v>
      </c>
      <c r="G373" s="40">
        <v>49.9</v>
      </c>
      <c r="H373" s="40">
        <v>51.1</v>
      </c>
      <c r="I373" s="40">
        <v>51.35</v>
      </c>
      <c r="J373" s="40">
        <v>51.7</v>
      </c>
      <c r="K373" s="31">
        <v>51</v>
      </c>
      <c r="L373" s="31">
        <v>50.4</v>
      </c>
      <c r="M373" s="31">
        <v>195.97683000000001</v>
      </c>
      <c r="N373" s="1"/>
      <c r="O373" s="1"/>
    </row>
    <row r="374" spans="1:15" ht="12.75" customHeight="1">
      <c r="A374" s="33">
        <v>364</v>
      </c>
      <c r="B374" s="62" t="s">
        <v>480</v>
      </c>
      <c r="C374" s="31">
        <v>594.20000000000005</v>
      </c>
      <c r="D374" s="40">
        <v>597.48333333333335</v>
      </c>
      <c r="E374" s="40">
        <v>587.9666666666667</v>
      </c>
      <c r="F374" s="40">
        <v>581.73333333333335</v>
      </c>
      <c r="G374" s="40">
        <v>572.2166666666667</v>
      </c>
      <c r="H374" s="40">
        <v>603.7166666666667</v>
      </c>
      <c r="I374" s="40">
        <v>613.23333333333335</v>
      </c>
      <c r="J374" s="40">
        <v>619.4666666666667</v>
      </c>
      <c r="K374" s="31">
        <v>607</v>
      </c>
      <c r="L374" s="31">
        <v>591.25</v>
      </c>
      <c r="M374" s="31">
        <v>6.3960800000000004</v>
      </c>
      <c r="N374" s="1"/>
      <c r="O374" s="1"/>
    </row>
    <row r="375" spans="1:15" ht="12.75" customHeight="1">
      <c r="A375" s="33">
        <v>365</v>
      </c>
      <c r="B375" s="62" t="s">
        <v>481</v>
      </c>
      <c r="C375" s="31">
        <v>336.35</v>
      </c>
      <c r="D375" s="40">
        <v>333.81666666666666</v>
      </c>
      <c r="E375" s="40">
        <v>328.5333333333333</v>
      </c>
      <c r="F375" s="40">
        <v>320.71666666666664</v>
      </c>
      <c r="G375" s="40">
        <v>315.43333333333328</v>
      </c>
      <c r="H375" s="40">
        <v>341.63333333333333</v>
      </c>
      <c r="I375" s="40">
        <v>346.91666666666674</v>
      </c>
      <c r="J375" s="40">
        <v>354.73333333333335</v>
      </c>
      <c r="K375" s="31">
        <v>339.1</v>
      </c>
      <c r="L375" s="31">
        <v>326</v>
      </c>
      <c r="M375" s="31">
        <v>5.0536799999999999</v>
      </c>
      <c r="N375" s="1"/>
      <c r="O375" s="1"/>
    </row>
    <row r="376" spans="1:15" ht="12.75" customHeight="1">
      <c r="A376" s="33">
        <v>366</v>
      </c>
      <c r="B376" s="62" t="s">
        <v>294</v>
      </c>
      <c r="C376" s="31">
        <v>716.65</v>
      </c>
      <c r="D376" s="40">
        <v>715.18333333333339</v>
      </c>
      <c r="E376" s="40">
        <v>698.46666666666681</v>
      </c>
      <c r="F376" s="40">
        <v>680.28333333333342</v>
      </c>
      <c r="G376" s="40">
        <v>663.56666666666683</v>
      </c>
      <c r="H376" s="40">
        <v>733.36666666666679</v>
      </c>
      <c r="I376" s="40">
        <v>750.08333333333348</v>
      </c>
      <c r="J376" s="40">
        <v>768.26666666666677</v>
      </c>
      <c r="K376" s="31">
        <v>731.9</v>
      </c>
      <c r="L376" s="31">
        <v>697</v>
      </c>
      <c r="M376" s="31">
        <v>51.50226</v>
      </c>
      <c r="N376" s="1"/>
      <c r="O376" s="1"/>
    </row>
    <row r="377" spans="1:15" ht="12.75" customHeight="1">
      <c r="A377" s="33">
        <v>367</v>
      </c>
      <c r="B377" s="62" t="s">
        <v>205</v>
      </c>
      <c r="C377" s="31">
        <v>3475.1</v>
      </c>
      <c r="D377" s="40">
        <v>3497.35</v>
      </c>
      <c r="E377" s="40">
        <v>3439.75</v>
      </c>
      <c r="F377" s="40">
        <v>3404.4</v>
      </c>
      <c r="G377" s="40">
        <v>3346.8</v>
      </c>
      <c r="H377" s="40">
        <v>3532.7</v>
      </c>
      <c r="I377" s="40">
        <v>3590.2999999999993</v>
      </c>
      <c r="J377" s="40">
        <v>3625.6499999999996</v>
      </c>
      <c r="K377" s="31">
        <v>3554.95</v>
      </c>
      <c r="L377" s="31">
        <v>3462</v>
      </c>
      <c r="M377" s="31">
        <v>3.4650099999999999</v>
      </c>
      <c r="N377" s="1"/>
      <c r="O377" s="1"/>
    </row>
    <row r="378" spans="1:15" ht="12.75" customHeight="1">
      <c r="A378" s="33">
        <v>368</v>
      </c>
      <c r="B378" s="62" t="s">
        <v>485</v>
      </c>
      <c r="C378" s="31">
        <v>1148.4000000000001</v>
      </c>
      <c r="D378" s="40">
        <v>1147.5500000000002</v>
      </c>
      <c r="E378" s="40">
        <v>1132.1500000000003</v>
      </c>
      <c r="F378" s="40">
        <v>1115.9000000000001</v>
      </c>
      <c r="G378" s="40">
        <v>1100.5000000000002</v>
      </c>
      <c r="H378" s="40">
        <v>1163.8000000000004</v>
      </c>
      <c r="I378" s="40">
        <v>1179.2</v>
      </c>
      <c r="J378" s="40">
        <v>1195.4500000000005</v>
      </c>
      <c r="K378" s="31">
        <v>1162.95</v>
      </c>
      <c r="L378" s="31">
        <v>1131.3</v>
      </c>
      <c r="M378" s="31">
        <v>0.70542000000000005</v>
      </c>
      <c r="N378" s="1"/>
      <c r="O378" s="1"/>
    </row>
    <row r="379" spans="1:15" ht="12.75" customHeight="1">
      <c r="A379" s="33">
        <v>369</v>
      </c>
      <c r="B379" s="62" t="s">
        <v>486</v>
      </c>
      <c r="C379" s="31">
        <v>1315.05</v>
      </c>
      <c r="D379" s="40">
        <v>1317.25</v>
      </c>
      <c r="E379" s="40">
        <v>1309.5</v>
      </c>
      <c r="F379" s="40">
        <v>1303.95</v>
      </c>
      <c r="G379" s="40">
        <v>1296.2</v>
      </c>
      <c r="H379" s="40">
        <v>1322.8</v>
      </c>
      <c r="I379" s="40">
        <v>1330.55</v>
      </c>
      <c r="J379" s="40">
        <v>1336.1</v>
      </c>
      <c r="K379" s="31">
        <v>1325</v>
      </c>
      <c r="L379" s="31">
        <v>1311.7</v>
      </c>
      <c r="M379" s="31">
        <v>0.50673000000000001</v>
      </c>
      <c r="N379" s="1"/>
      <c r="O379" s="1"/>
    </row>
    <row r="380" spans="1:15" ht="12.75" customHeight="1">
      <c r="A380" s="33">
        <v>370</v>
      </c>
      <c r="B380" s="62" t="s">
        <v>296</v>
      </c>
      <c r="C380" s="31">
        <v>341.3</v>
      </c>
      <c r="D380" s="40">
        <v>340.83333333333331</v>
      </c>
      <c r="E380" s="40">
        <v>338.36666666666662</v>
      </c>
      <c r="F380" s="40">
        <v>335.43333333333328</v>
      </c>
      <c r="G380" s="40">
        <v>332.96666666666658</v>
      </c>
      <c r="H380" s="40">
        <v>343.76666666666665</v>
      </c>
      <c r="I380" s="40">
        <v>346.23333333333335</v>
      </c>
      <c r="J380" s="40">
        <v>349.16666666666669</v>
      </c>
      <c r="K380" s="31">
        <v>343.3</v>
      </c>
      <c r="L380" s="31">
        <v>337.9</v>
      </c>
      <c r="M380" s="31">
        <v>8.8809400000000007</v>
      </c>
      <c r="N380" s="1"/>
      <c r="O380" s="1"/>
    </row>
    <row r="381" spans="1:15" ht="12.75" customHeight="1">
      <c r="A381" s="33">
        <v>371</v>
      </c>
      <c r="B381" s="62" t="s">
        <v>206</v>
      </c>
      <c r="C381" s="31">
        <v>249.55</v>
      </c>
      <c r="D381" s="40">
        <v>249.08333333333334</v>
      </c>
      <c r="E381" s="40">
        <v>248.11666666666667</v>
      </c>
      <c r="F381" s="40">
        <v>246.68333333333334</v>
      </c>
      <c r="G381" s="40">
        <v>245.71666666666667</v>
      </c>
      <c r="H381" s="40">
        <v>250.51666666666668</v>
      </c>
      <c r="I381" s="40">
        <v>251.48333333333332</v>
      </c>
      <c r="J381" s="40">
        <v>252.91666666666669</v>
      </c>
      <c r="K381" s="31">
        <v>250.05</v>
      </c>
      <c r="L381" s="31">
        <v>247.65</v>
      </c>
      <c r="M381" s="31">
        <v>83.571809999999999</v>
      </c>
      <c r="N381" s="1"/>
      <c r="O381" s="1"/>
    </row>
    <row r="382" spans="1:15" ht="12.75" customHeight="1">
      <c r="A382" s="33">
        <v>372</v>
      </c>
      <c r="B382" s="62" t="s">
        <v>415</v>
      </c>
      <c r="C382" s="31">
        <v>4121.95</v>
      </c>
      <c r="D382" s="40">
        <v>4134.8</v>
      </c>
      <c r="E382" s="40">
        <v>4077.1500000000005</v>
      </c>
      <c r="F382" s="40">
        <v>4032.3500000000004</v>
      </c>
      <c r="G382" s="40">
        <v>3974.7000000000007</v>
      </c>
      <c r="H382" s="40">
        <v>4179.6000000000004</v>
      </c>
      <c r="I382" s="40">
        <v>4237.25</v>
      </c>
      <c r="J382" s="40">
        <v>4282.05</v>
      </c>
      <c r="K382" s="31">
        <v>4192.45</v>
      </c>
      <c r="L382" s="31">
        <v>4090</v>
      </c>
      <c r="M382" s="31">
        <v>0.23844000000000001</v>
      </c>
      <c r="N382" s="1"/>
      <c r="O382" s="1"/>
    </row>
    <row r="383" spans="1:15" ht="12.75" customHeight="1">
      <c r="A383" s="33">
        <v>373</v>
      </c>
      <c r="B383" s="62" t="s">
        <v>484</v>
      </c>
      <c r="C383" s="31">
        <v>90.3</v>
      </c>
      <c r="D383" s="40">
        <v>90.733333333333334</v>
      </c>
      <c r="E383" s="40">
        <v>89.566666666666663</v>
      </c>
      <c r="F383" s="40">
        <v>88.833333333333329</v>
      </c>
      <c r="G383" s="40">
        <v>87.666666666666657</v>
      </c>
      <c r="H383" s="40">
        <v>91.466666666666669</v>
      </c>
      <c r="I383" s="40">
        <v>92.633333333333326</v>
      </c>
      <c r="J383" s="40">
        <v>93.366666666666674</v>
      </c>
      <c r="K383" s="31">
        <v>91.9</v>
      </c>
      <c r="L383" s="31">
        <v>90</v>
      </c>
      <c r="M383" s="31">
        <v>32.755319999999998</v>
      </c>
      <c r="N383" s="1"/>
      <c r="O383" s="1"/>
    </row>
    <row r="384" spans="1:15" ht="12.75" customHeight="1">
      <c r="A384" s="33">
        <v>374</v>
      </c>
      <c r="B384" s="62" t="s">
        <v>487</v>
      </c>
      <c r="C384" s="31">
        <v>370.15</v>
      </c>
      <c r="D384" s="40">
        <v>371.31666666666666</v>
      </c>
      <c r="E384" s="40">
        <v>367.38333333333333</v>
      </c>
      <c r="F384" s="40">
        <v>364.61666666666667</v>
      </c>
      <c r="G384" s="40">
        <v>360.68333333333334</v>
      </c>
      <c r="H384" s="40">
        <v>374.08333333333331</v>
      </c>
      <c r="I384" s="40">
        <v>378.01666666666659</v>
      </c>
      <c r="J384" s="40">
        <v>380.7833333333333</v>
      </c>
      <c r="K384" s="31">
        <v>375.25</v>
      </c>
      <c r="L384" s="31">
        <v>368.55</v>
      </c>
      <c r="M384" s="31">
        <v>4.7645799999999996</v>
      </c>
      <c r="N384" s="1"/>
      <c r="O384" s="1"/>
    </row>
    <row r="385" spans="1:15" ht="12.75" customHeight="1">
      <c r="A385" s="33">
        <v>375</v>
      </c>
      <c r="B385" s="62" t="s">
        <v>297</v>
      </c>
      <c r="C385" s="31">
        <v>585.54999999999995</v>
      </c>
      <c r="D385" s="40">
        <v>582.71666666666658</v>
      </c>
      <c r="E385" s="40">
        <v>576.03333333333319</v>
      </c>
      <c r="F385" s="40">
        <v>566.51666666666665</v>
      </c>
      <c r="G385" s="40">
        <v>559.83333333333326</v>
      </c>
      <c r="H385" s="40">
        <v>592.23333333333312</v>
      </c>
      <c r="I385" s="40">
        <v>598.91666666666652</v>
      </c>
      <c r="J385" s="40">
        <v>608.43333333333305</v>
      </c>
      <c r="K385" s="31">
        <v>589.4</v>
      </c>
      <c r="L385" s="31">
        <v>573.20000000000005</v>
      </c>
      <c r="M385" s="31">
        <v>3.6622400000000002</v>
      </c>
      <c r="N385" s="1"/>
      <c r="O385" s="1"/>
    </row>
    <row r="386" spans="1:15" ht="12.75" customHeight="1">
      <c r="A386" s="33">
        <v>376</v>
      </c>
      <c r="B386" s="62" t="s">
        <v>488</v>
      </c>
      <c r="C386" s="31">
        <v>665</v>
      </c>
      <c r="D386" s="40">
        <v>659.2</v>
      </c>
      <c r="E386" s="40">
        <v>649.75000000000011</v>
      </c>
      <c r="F386" s="40">
        <v>634.50000000000011</v>
      </c>
      <c r="G386" s="40">
        <v>625.05000000000018</v>
      </c>
      <c r="H386" s="40">
        <v>674.45</v>
      </c>
      <c r="I386" s="40">
        <v>683.89999999999986</v>
      </c>
      <c r="J386" s="40">
        <v>699.15</v>
      </c>
      <c r="K386" s="31">
        <v>668.65</v>
      </c>
      <c r="L386" s="31">
        <v>643.95000000000005</v>
      </c>
      <c r="M386" s="31">
        <v>3.0461900000000002</v>
      </c>
      <c r="N386" s="1"/>
      <c r="O386" s="1"/>
    </row>
    <row r="387" spans="1:15" ht="12.75" customHeight="1">
      <c r="A387" s="33">
        <v>377</v>
      </c>
      <c r="B387" s="62" t="s">
        <v>489</v>
      </c>
      <c r="C387" s="31">
        <v>126</v>
      </c>
      <c r="D387" s="40">
        <v>126.03333333333335</v>
      </c>
      <c r="E387" s="40">
        <v>124.61666666666669</v>
      </c>
      <c r="F387" s="40">
        <v>123.23333333333335</v>
      </c>
      <c r="G387" s="40">
        <v>121.81666666666669</v>
      </c>
      <c r="H387" s="40">
        <v>127.41666666666669</v>
      </c>
      <c r="I387" s="40">
        <v>128.83333333333334</v>
      </c>
      <c r="J387" s="40">
        <v>130.2166666666667</v>
      </c>
      <c r="K387" s="31">
        <v>127.45</v>
      </c>
      <c r="L387" s="31">
        <v>124.65</v>
      </c>
      <c r="M387" s="31">
        <v>1.4971399999999999</v>
      </c>
      <c r="N387" s="1"/>
      <c r="O387" s="1"/>
    </row>
    <row r="388" spans="1:15" ht="12.75" customHeight="1">
      <c r="A388" s="33">
        <v>378</v>
      </c>
      <c r="B388" s="62" t="s">
        <v>208</v>
      </c>
      <c r="C388" s="31">
        <v>1376.25</v>
      </c>
      <c r="D388" s="40">
        <v>1379.5333333333335</v>
      </c>
      <c r="E388" s="40">
        <v>1369.7666666666671</v>
      </c>
      <c r="F388" s="40">
        <v>1363.2833333333335</v>
      </c>
      <c r="G388" s="40">
        <v>1353.5166666666671</v>
      </c>
      <c r="H388" s="40">
        <v>1386.0166666666671</v>
      </c>
      <c r="I388" s="40">
        <v>1395.7833333333335</v>
      </c>
      <c r="J388" s="40">
        <v>1402.2666666666671</v>
      </c>
      <c r="K388" s="31">
        <v>1389.3</v>
      </c>
      <c r="L388" s="31">
        <v>1373.05</v>
      </c>
      <c r="M388" s="31">
        <v>3.4870999999999999</v>
      </c>
      <c r="N388" s="1"/>
      <c r="O388" s="1"/>
    </row>
    <row r="389" spans="1:15" ht="12.75" customHeight="1">
      <c r="A389" s="33">
        <v>379</v>
      </c>
      <c r="B389" s="62" t="s">
        <v>490</v>
      </c>
      <c r="C389" s="31">
        <v>424.15</v>
      </c>
      <c r="D389" s="40">
        <v>425.38333333333338</v>
      </c>
      <c r="E389" s="40">
        <v>421.76666666666677</v>
      </c>
      <c r="F389" s="40">
        <v>419.38333333333338</v>
      </c>
      <c r="G389" s="40">
        <v>415.76666666666677</v>
      </c>
      <c r="H389" s="40">
        <v>427.76666666666677</v>
      </c>
      <c r="I389" s="40">
        <v>431.38333333333344</v>
      </c>
      <c r="J389" s="40">
        <v>433.76666666666677</v>
      </c>
      <c r="K389" s="31">
        <v>429</v>
      </c>
      <c r="L389" s="31">
        <v>423</v>
      </c>
      <c r="M389" s="31">
        <v>0.86812999999999996</v>
      </c>
      <c r="N389" s="1"/>
      <c r="O389" s="1"/>
    </row>
    <row r="390" spans="1:15" ht="12.75" customHeight="1">
      <c r="A390" s="33">
        <v>380</v>
      </c>
      <c r="B390" s="62" t="s">
        <v>493</v>
      </c>
      <c r="C390" s="31">
        <v>1225.3</v>
      </c>
      <c r="D390" s="40">
        <v>1218.7666666666667</v>
      </c>
      <c r="E390" s="40">
        <v>1206.0833333333333</v>
      </c>
      <c r="F390" s="40">
        <v>1186.8666666666666</v>
      </c>
      <c r="G390" s="40">
        <v>1174.1833333333332</v>
      </c>
      <c r="H390" s="40">
        <v>1237.9833333333333</v>
      </c>
      <c r="I390" s="40">
        <v>1250.6666666666667</v>
      </c>
      <c r="J390" s="40">
        <v>1269.8833333333334</v>
      </c>
      <c r="K390" s="31">
        <v>1231.45</v>
      </c>
      <c r="L390" s="31">
        <v>1199.55</v>
      </c>
      <c r="M390" s="31">
        <v>2.9927100000000002</v>
      </c>
      <c r="N390" s="1"/>
      <c r="O390" s="1"/>
    </row>
    <row r="391" spans="1:15" ht="12.75" customHeight="1">
      <c r="A391" s="33">
        <v>381</v>
      </c>
      <c r="B391" s="62" t="s">
        <v>209</v>
      </c>
      <c r="C391" s="31">
        <v>167.9</v>
      </c>
      <c r="D391" s="40">
        <v>168.71666666666667</v>
      </c>
      <c r="E391" s="40">
        <v>165.43333333333334</v>
      </c>
      <c r="F391" s="40">
        <v>162.96666666666667</v>
      </c>
      <c r="G391" s="40">
        <v>159.68333333333334</v>
      </c>
      <c r="H391" s="40">
        <v>171.18333333333334</v>
      </c>
      <c r="I391" s="40">
        <v>174.4666666666667</v>
      </c>
      <c r="J391" s="40">
        <v>176.93333333333334</v>
      </c>
      <c r="K391" s="31">
        <v>172</v>
      </c>
      <c r="L391" s="31">
        <v>166.25</v>
      </c>
      <c r="M391" s="31">
        <v>36.762630000000001</v>
      </c>
      <c r="N391" s="1"/>
      <c r="O391" s="1"/>
    </row>
    <row r="392" spans="1:15" ht="12.75" customHeight="1">
      <c r="A392" s="33">
        <v>382</v>
      </c>
      <c r="B392" s="62" t="s">
        <v>495</v>
      </c>
      <c r="C392" s="31">
        <v>959.55</v>
      </c>
      <c r="D392" s="40">
        <v>958.18333333333339</v>
      </c>
      <c r="E392" s="40">
        <v>951.36666666666679</v>
      </c>
      <c r="F392" s="40">
        <v>943.18333333333339</v>
      </c>
      <c r="G392" s="40">
        <v>936.36666666666679</v>
      </c>
      <c r="H392" s="40">
        <v>966.36666666666679</v>
      </c>
      <c r="I392" s="40">
        <v>973.18333333333339</v>
      </c>
      <c r="J392" s="40">
        <v>981.36666666666679</v>
      </c>
      <c r="K392" s="31">
        <v>965</v>
      </c>
      <c r="L392" s="31">
        <v>950</v>
      </c>
      <c r="M392" s="31">
        <v>1.0116700000000001</v>
      </c>
      <c r="N392" s="1"/>
      <c r="O392" s="1"/>
    </row>
    <row r="393" spans="1:15" ht="12.75" customHeight="1">
      <c r="A393" s="33">
        <v>383</v>
      </c>
      <c r="B393" s="62" t="s">
        <v>496</v>
      </c>
      <c r="C393" s="31">
        <v>544.4</v>
      </c>
      <c r="D393" s="40">
        <v>548.15</v>
      </c>
      <c r="E393" s="40">
        <v>538.34999999999991</v>
      </c>
      <c r="F393" s="40">
        <v>532.29999999999995</v>
      </c>
      <c r="G393" s="40">
        <v>522.49999999999989</v>
      </c>
      <c r="H393" s="40">
        <v>554.19999999999993</v>
      </c>
      <c r="I393" s="40">
        <v>563.99999999999989</v>
      </c>
      <c r="J393" s="40">
        <v>570.04999999999995</v>
      </c>
      <c r="K393" s="31">
        <v>557.95000000000005</v>
      </c>
      <c r="L393" s="31">
        <v>542.1</v>
      </c>
      <c r="M393" s="31">
        <v>32.332439999999998</v>
      </c>
      <c r="N393" s="1"/>
      <c r="O393" s="1"/>
    </row>
    <row r="394" spans="1:15" ht="12.75" customHeight="1">
      <c r="A394" s="33">
        <v>384</v>
      </c>
      <c r="B394" s="62" t="s">
        <v>497</v>
      </c>
      <c r="C394" s="31">
        <v>194.95</v>
      </c>
      <c r="D394" s="40">
        <v>195.45000000000002</v>
      </c>
      <c r="E394" s="40">
        <v>193.90000000000003</v>
      </c>
      <c r="F394" s="40">
        <v>192.85000000000002</v>
      </c>
      <c r="G394" s="40">
        <v>191.30000000000004</v>
      </c>
      <c r="H394" s="40">
        <v>196.50000000000003</v>
      </c>
      <c r="I394" s="40">
        <v>198.05000000000004</v>
      </c>
      <c r="J394" s="40">
        <v>199.10000000000002</v>
      </c>
      <c r="K394" s="31">
        <v>197</v>
      </c>
      <c r="L394" s="31">
        <v>194.4</v>
      </c>
      <c r="M394" s="31">
        <v>2.8589799999999999</v>
      </c>
      <c r="N394" s="1"/>
      <c r="O394" s="1"/>
    </row>
    <row r="395" spans="1:15" ht="12.75" customHeight="1">
      <c r="A395" s="33">
        <v>385</v>
      </c>
      <c r="B395" s="62" t="s">
        <v>210</v>
      </c>
      <c r="C395" s="31">
        <v>929.45</v>
      </c>
      <c r="D395" s="40">
        <v>934.13333333333333</v>
      </c>
      <c r="E395" s="40">
        <v>919.81666666666661</v>
      </c>
      <c r="F395" s="40">
        <v>910.18333333333328</v>
      </c>
      <c r="G395" s="40">
        <v>895.86666666666656</v>
      </c>
      <c r="H395" s="40">
        <v>943.76666666666665</v>
      </c>
      <c r="I395" s="40">
        <v>958.08333333333348</v>
      </c>
      <c r="J395" s="40">
        <v>967.7166666666667</v>
      </c>
      <c r="K395" s="31">
        <v>948.45</v>
      </c>
      <c r="L395" s="31">
        <v>924.5</v>
      </c>
      <c r="M395" s="31">
        <v>6.7907200000000003</v>
      </c>
      <c r="N395" s="1"/>
      <c r="O395" s="1"/>
    </row>
    <row r="396" spans="1:15" ht="12.75" customHeight="1">
      <c r="A396" s="33">
        <v>386</v>
      </c>
      <c r="B396" s="62" t="s">
        <v>499</v>
      </c>
      <c r="C396" s="31">
        <v>2296.9</v>
      </c>
      <c r="D396" s="40">
        <v>2337.1333333333337</v>
      </c>
      <c r="E396" s="40">
        <v>2229.3166666666675</v>
      </c>
      <c r="F396" s="40">
        <v>2161.733333333334</v>
      </c>
      <c r="G396" s="40">
        <v>2053.9166666666679</v>
      </c>
      <c r="H396" s="40">
        <v>2404.7166666666672</v>
      </c>
      <c r="I396" s="40">
        <v>2512.5333333333338</v>
      </c>
      <c r="J396" s="40">
        <v>2580.1166666666668</v>
      </c>
      <c r="K396" s="31">
        <v>2444.9499999999998</v>
      </c>
      <c r="L396" s="31">
        <v>2269.5500000000002</v>
      </c>
      <c r="M396" s="31">
        <v>1.3633299999999999</v>
      </c>
      <c r="N396" s="1"/>
      <c r="O396" s="1"/>
    </row>
    <row r="397" spans="1:15" ht="12.75" customHeight="1">
      <c r="A397" s="33">
        <v>387</v>
      </c>
      <c r="B397" s="62" t="s">
        <v>501</v>
      </c>
      <c r="C397" s="31">
        <v>1683.05</v>
      </c>
      <c r="D397" s="40">
        <v>1693.6833333333334</v>
      </c>
      <c r="E397" s="40">
        <v>1667.3666666666668</v>
      </c>
      <c r="F397" s="40">
        <v>1651.6833333333334</v>
      </c>
      <c r="G397" s="40">
        <v>1625.3666666666668</v>
      </c>
      <c r="H397" s="40">
        <v>1709.3666666666668</v>
      </c>
      <c r="I397" s="40">
        <v>1735.6833333333334</v>
      </c>
      <c r="J397" s="40">
        <v>1751.3666666666668</v>
      </c>
      <c r="K397" s="31">
        <v>1720</v>
      </c>
      <c r="L397" s="31">
        <v>1678</v>
      </c>
      <c r="M397" s="31">
        <v>0.98558000000000001</v>
      </c>
      <c r="N397" s="1"/>
      <c r="O397" s="1"/>
    </row>
    <row r="398" spans="1:15" ht="12.75" customHeight="1">
      <c r="A398" s="33">
        <v>388</v>
      </c>
      <c r="B398" s="62" t="s">
        <v>504</v>
      </c>
      <c r="C398" s="31">
        <v>111.4</v>
      </c>
      <c r="D398" s="40">
        <v>112.31666666666666</v>
      </c>
      <c r="E398" s="40">
        <v>110.13333333333333</v>
      </c>
      <c r="F398" s="40">
        <v>108.86666666666666</v>
      </c>
      <c r="G398" s="40">
        <v>106.68333333333332</v>
      </c>
      <c r="H398" s="40">
        <v>113.58333333333333</v>
      </c>
      <c r="I398" s="40">
        <v>115.76666666666667</v>
      </c>
      <c r="J398" s="40">
        <v>117.03333333333333</v>
      </c>
      <c r="K398" s="31">
        <v>114.5</v>
      </c>
      <c r="L398" s="31">
        <v>111.05</v>
      </c>
      <c r="M398" s="31">
        <v>8.2397600000000004</v>
      </c>
      <c r="N398" s="1"/>
      <c r="O398" s="1"/>
    </row>
    <row r="399" spans="1:15" ht="12.75" customHeight="1">
      <c r="A399" s="33">
        <v>389</v>
      </c>
      <c r="B399" s="62" t="s">
        <v>211</v>
      </c>
      <c r="C399" s="31">
        <v>174.2</v>
      </c>
      <c r="D399" s="40">
        <v>171.73333333333335</v>
      </c>
      <c r="E399" s="40">
        <v>168.4666666666667</v>
      </c>
      <c r="F399" s="40">
        <v>162.73333333333335</v>
      </c>
      <c r="G399" s="40">
        <v>159.4666666666667</v>
      </c>
      <c r="H399" s="40">
        <v>177.4666666666667</v>
      </c>
      <c r="I399" s="40">
        <v>180.73333333333335</v>
      </c>
      <c r="J399" s="40">
        <v>186.4666666666667</v>
      </c>
      <c r="K399" s="31">
        <v>175</v>
      </c>
      <c r="L399" s="31">
        <v>166</v>
      </c>
      <c r="M399" s="31">
        <v>108.92252999999999</v>
      </c>
      <c r="N399" s="1"/>
      <c r="O399" s="1"/>
    </row>
    <row r="400" spans="1:15" ht="12.75" customHeight="1">
      <c r="A400" s="33">
        <v>390</v>
      </c>
      <c r="B400" s="62" t="s">
        <v>498</v>
      </c>
      <c r="C400" s="31">
        <v>110</v>
      </c>
      <c r="D400" s="40">
        <v>110.06666666666666</v>
      </c>
      <c r="E400" s="40">
        <v>108.78333333333333</v>
      </c>
      <c r="F400" s="40">
        <v>107.56666666666666</v>
      </c>
      <c r="G400" s="40">
        <v>106.28333333333333</v>
      </c>
      <c r="H400" s="40">
        <v>111.28333333333333</v>
      </c>
      <c r="I400" s="40">
        <v>112.56666666666666</v>
      </c>
      <c r="J400" s="40">
        <v>113.78333333333333</v>
      </c>
      <c r="K400" s="31">
        <v>111.35</v>
      </c>
      <c r="L400" s="31">
        <v>108.85</v>
      </c>
      <c r="M400" s="31">
        <v>35.848460000000003</v>
      </c>
      <c r="N400" s="1"/>
      <c r="O400" s="1"/>
    </row>
    <row r="401" spans="1:15" ht="12.75" customHeight="1">
      <c r="A401" s="33">
        <v>391</v>
      </c>
      <c r="B401" s="62" t="s">
        <v>212</v>
      </c>
      <c r="C401" s="31">
        <v>161</v>
      </c>
      <c r="D401" s="40">
        <v>159.73333333333335</v>
      </c>
      <c r="E401" s="40">
        <v>157.8666666666667</v>
      </c>
      <c r="F401" s="40">
        <v>154.73333333333335</v>
      </c>
      <c r="G401" s="40">
        <v>152.8666666666667</v>
      </c>
      <c r="H401" s="40">
        <v>162.8666666666667</v>
      </c>
      <c r="I401" s="40">
        <v>164.73333333333338</v>
      </c>
      <c r="J401" s="40">
        <v>167.8666666666667</v>
      </c>
      <c r="K401" s="31">
        <v>161.6</v>
      </c>
      <c r="L401" s="31">
        <v>156.6</v>
      </c>
      <c r="M401" s="31">
        <v>138.63522</v>
      </c>
      <c r="N401" s="1"/>
      <c r="O401" s="1"/>
    </row>
    <row r="402" spans="1:15" ht="12.75" customHeight="1">
      <c r="A402" s="33">
        <v>392</v>
      </c>
      <c r="B402" s="62" t="s">
        <v>502</v>
      </c>
      <c r="C402" s="31">
        <v>187.75</v>
      </c>
      <c r="D402" s="40">
        <v>188.11666666666667</v>
      </c>
      <c r="E402" s="40">
        <v>186.73333333333335</v>
      </c>
      <c r="F402" s="40">
        <v>185.71666666666667</v>
      </c>
      <c r="G402" s="40">
        <v>184.33333333333334</v>
      </c>
      <c r="H402" s="40">
        <v>189.13333333333335</v>
      </c>
      <c r="I402" s="40">
        <v>190.51666666666668</v>
      </c>
      <c r="J402" s="40">
        <v>191.53333333333336</v>
      </c>
      <c r="K402" s="31">
        <v>189.5</v>
      </c>
      <c r="L402" s="31">
        <v>187.1</v>
      </c>
      <c r="M402" s="31">
        <v>8.2274799999999999</v>
      </c>
      <c r="N402" s="1"/>
      <c r="O402" s="1"/>
    </row>
    <row r="403" spans="1:15" ht="12.75" customHeight="1">
      <c r="A403" s="33">
        <v>393</v>
      </c>
      <c r="B403" s="62" t="s">
        <v>503</v>
      </c>
      <c r="C403" s="31">
        <v>905.8</v>
      </c>
      <c r="D403" s="40">
        <v>906.54999999999984</v>
      </c>
      <c r="E403" s="40">
        <v>899.29999999999973</v>
      </c>
      <c r="F403" s="40">
        <v>892.79999999999984</v>
      </c>
      <c r="G403" s="40">
        <v>885.54999999999973</v>
      </c>
      <c r="H403" s="40">
        <v>913.04999999999973</v>
      </c>
      <c r="I403" s="40">
        <v>920.3</v>
      </c>
      <c r="J403" s="40">
        <v>926.79999999999973</v>
      </c>
      <c r="K403" s="31">
        <v>913.8</v>
      </c>
      <c r="L403" s="31">
        <v>900.05</v>
      </c>
      <c r="M403" s="31">
        <v>0.52219000000000004</v>
      </c>
      <c r="N403" s="1"/>
      <c r="O403" s="1"/>
    </row>
    <row r="404" spans="1:15" ht="12.75" customHeight="1">
      <c r="A404" s="33">
        <v>394</v>
      </c>
      <c r="B404" s="62" t="s">
        <v>213</v>
      </c>
      <c r="C404" s="31">
        <v>2496.4499999999998</v>
      </c>
      <c r="D404" s="40">
        <v>2497.5333333333333</v>
      </c>
      <c r="E404" s="40">
        <v>2485.5666666666666</v>
      </c>
      <c r="F404" s="40">
        <v>2474.6833333333334</v>
      </c>
      <c r="G404" s="40">
        <v>2462.7166666666667</v>
      </c>
      <c r="H404" s="40">
        <v>2508.4166666666665</v>
      </c>
      <c r="I404" s="40">
        <v>2520.3833333333328</v>
      </c>
      <c r="J404" s="40">
        <v>2531.2666666666664</v>
      </c>
      <c r="K404" s="31">
        <v>2509.5</v>
      </c>
      <c r="L404" s="31">
        <v>2486.65</v>
      </c>
      <c r="M404" s="31">
        <v>44.71687</v>
      </c>
      <c r="N404" s="1"/>
      <c r="O404" s="1"/>
    </row>
    <row r="405" spans="1:15" ht="12.75" customHeight="1">
      <c r="A405" s="33">
        <v>395</v>
      </c>
      <c r="B405" s="62" t="s">
        <v>514</v>
      </c>
      <c r="C405" s="31">
        <v>43.35</v>
      </c>
      <c r="D405" s="40">
        <v>43.433333333333337</v>
      </c>
      <c r="E405" s="40">
        <v>43.116666666666674</v>
      </c>
      <c r="F405" s="40">
        <v>42.88333333333334</v>
      </c>
      <c r="G405" s="40">
        <v>42.566666666666677</v>
      </c>
      <c r="H405" s="40">
        <v>43.666666666666671</v>
      </c>
      <c r="I405" s="40">
        <v>43.983333333333334</v>
      </c>
      <c r="J405" s="40">
        <v>44.216666666666669</v>
      </c>
      <c r="K405" s="31">
        <v>43.75</v>
      </c>
      <c r="L405" s="31">
        <v>43.2</v>
      </c>
      <c r="M405" s="31">
        <v>44.782870000000003</v>
      </c>
      <c r="N405" s="1"/>
      <c r="O405" s="1"/>
    </row>
    <row r="406" spans="1:15" ht="12.75" customHeight="1">
      <c r="A406" s="33">
        <v>396</v>
      </c>
      <c r="B406" s="62" t="s">
        <v>491</v>
      </c>
      <c r="C406" s="31">
        <v>655.7</v>
      </c>
      <c r="D406" s="40">
        <v>659.45</v>
      </c>
      <c r="E406" s="40">
        <v>649.95000000000005</v>
      </c>
      <c r="F406" s="40">
        <v>644.20000000000005</v>
      </c>
      <c r="G406" s="40">
        <v>634.70000000000005</v>
      </c>
      <c r="H406" s="40">
        <v>665.2</v>
      </c>
      <c r="I406" s="40">
        <v>674.7</v>
      </c>
      <c r="J406" s="40">
        <v>680.45</v>
      </c>
      <c r="K406" s="31">
        <v>668.95</v>
      </c>
      <c r="L406" s="31">
        <v>653.70000000000005</v>
      </c>
      <c r="M406" s="31">
        <v>1.0128699999999999</v>
      </c>
      <c r="N406" s="1"/>
      <c r="O406" s="1"/>
    </row>
    <row r="407" spans="1:15" ht="12.75" customHeight="1">
      <c r="A407" s="33">
        <v>397</v>
      </c>
      <c r="B407" s="62" t="s">
        <v>492</v>
      </c>
      <c r="C407" s="31">
        <v>380.7</v>
      </c>
      <c r="D407" s="40">
        <v>382.73333333333335</v>
      </c>
      <c r="E407" s="40">
        <v>378.01666666666671</v>
      </c>
      <c r="F407" s="40">
        <v>375.33333333333337</v>
      </c>
      <c r="G407" s="40">
        <v>370.61666666666673</v>
      </c>
      <c r="H407" s="40">
        <v>385.41666666666669</v>
      </c>
      <c r="I407" s="40">
        <v>390.13333333333338</v>
      </c>
      <c r="J407" s="40">
        <v>392.81666666666666</v>
      </c>
      <c r="K407" s="31">
        <v>387.45</v>
      </c>
      <c r="L407" s="31">
        <v>380.05</v>
      </c>
      <c r="M407" s="31">
        <v>3.4939300000000002</v>
      </c>
      <c r="N407" s="1"/>
      <c r="O407" s="1"/>
    </row>
    <row r="408" spans="1:15" ht="12.75" customHeight="1">
      <c r="A408" s="33">
        <v>398</v>
      </c>
      <c r="B408" s="62" t="s">
        <v>505</v>
      </c>
      <c r="C408" s="31">
        <v>848.5</v>
      </c>
      <c r="D408" s="40">
        <v>849.55000000000007</v>
      </c>
      <c r="E408" s="40">
        <v>839.95000000000016</v>
      </c>
      <c r="F408" s="40">
        <v>831.40000000000009</v>
      </c>
      <c r="G408" s="40">
        <v>821.80000000000018</v>
      </c>
      <c r="H408" s="40">
        <v>858.10000000000014</v>
      </c>
      <c r="I408" s="40">
        <v>867.7</v>
      </c>
      <c r="J408" s="40">
        <v>876.25000000000011</v>
      </c>
      <c r="K408" s="31">
        <v>859.15</v>
      </c>
      <c r="L408" s="31">
        <v>841</v>
      </c>
      <c r="M408" s="31">
        <v>0.46816000000000002</v>
      </c>
      <c r="N408" s="1"/>
      <c r="O408" s="1"/>
    </row>
    <row r="409" spans="1:15" ht="12.75" customHeight="1">
      <c r="A409" s="33">
        <v>399</v>
      </c>
      <c r="B409" s="62" t="s">
        <v>506</v>
      </c>
      <c r="C409" s="31">
        <v>1595.5</v>
      </c>
      <c r="D409" s="40">
        <v>1601.5833333333333</v>
      </c>
      <c r="E409" s="40">
        <v>1584.7166666666665</v>
      </c>
      <c r="F409" s="40">
        <v>1573.9333333333332</v>
      </c>
      <c r="G409" s="40">
        <v>1557.0666666666664</v>
      </c>
      <c r="H409" s="40">
        <v>1612.3666666666666</v>
      </c>
      <c r="I409" s="40">
        <v>1629.2333333333333</v>
      </c>
      <c r="J409" s="40">
        <v>1640.0166666666667</v>
      </c>
      <c r="K409" s="31">
        <v>1618.45</v>
      </c>
      <c r="L409" s="31">
        <v>1590.8</v>
      </c>
      <c r="M409" s="31">
        <v>2.2966500000000001</v>
      </c>
      <c r="N409" s="1"/>
      <c r="O409" s="1"/>
    </row>
    <row r="410" spans="1:15" ht="12.75" customHeight="1">
      <c r="A410" s="33">
        <v>400</v>
      </c>
      <c r="B410" s="62" t="s">
        <v>500</v>
      </c>
      <c r="C410" s="31">
        <v>41.7</v>
      </c>
      <c r="D410" s="40">
        <v>42.550000000000004</v>
      </c>
      <c r="E410" s="40">
        <v>40.400000000000006</v>
      </c>
      <c r="F410" s="40">
        <v>39.1</v>
      </c>
      <c r="G410" s="40">
        <v>36.950000000000003</v>
      </c>
      <c r="H410" s="40">
        <v>43.850000000000009</v>
      </c>
      <c r="I410" s="40">
        <v>46</v>
      </c>
      <c r="J410" s="40">
        <v>47.300000000000011</v>
      </c>
      <c r="K410" s="31">
        <v>44.7</v>
      </c>
      <c r="L410" s="31">
        <v>41.25</v>
      </c>
      <c r="M410" s="31">
        <v>79.401319999999998</v>
      </c>
      <c r="N410" s="1"/>
      <c r="O410" s="1"/>
    </row>
    <row r="411" spans="1:15" ht="12.75" customHeight="1">
      <c r="A411" s="33">
        <v>401</v>
      </c>
      <c r="B411" s="62" t="s">
        <v>1157</v>
      </c>
      <c r="C411" s="31">
        <v>552.54999999999995</v>
      </c>
      <c r="D411" s="40">
        <v>552.68333333333339</v>
      </c>
      <c r="E411" s="40">
        <v>546.51666666666677</v>
      </c>
      <c r="F411" s="40">
        <v>540.48333333333335</v>
      </c>
      <c r="G411" s="40">
        <v>534.31666666666672</v>
      </c>
      <c r="H411" s="40">
        <v>558.71666666666681</v>
      </c>
      <c r="I411" s="40">
        <v>564.88333333333333</v>
      </c>
      <c r="J411" s="40">
        <v>570.91666666666686</v>
      </c>
      <c r="K411" s="31">
        <v>558.85</v>
      </c>
      <c r="L411" s="31">
        <v>546.65</v>
      </c>
      <c r="M411" s="31">
        <v>0.18035000000000001</v>
      </c>
      <c r="N411" s="1"/>
      <c r="O411" s="1"/>
    </row>
    <row r="412" spans="1:15" ht="12.75" customHeight="1">
      <c r="A412" s="33">
        <v>402</v>
      </c>
      <c r="B412" s="62" t="s">
        <v>494</v>
      </c>
      <c r="C412" s="31">
        <v>123.9</v>
      </c>
      <c r="D412" s="40">
        <v>124.89999999999999</v>
      </c>
      <c r="E412" s="40">
        <v>122.19999999999999</v>
      </c>
      <c r="F412" s="40">
        <v>120.5</v>
      </c>
      <c r="G412" s="40">
        <v>117.8</v>
      </c>
      <c r="H412" s="40">
        <v>126.59999999999998</v>
      </c>
      <c r="I412" s="40">
        <v>129.30000000000001</v>
      </c>
      <c r="J412" s="40">
        <v>130.99999999999997</v>
      </c>
      <c r="K412" s="31">
        <v>127.6</v>
      </c>
      <c r="L412" s="31">
        <v>123.2</v>
      </c>
      <c r="M412" s="31">
        <v>186.96042</v>
      </c>
      <c r="N412" s="1"/>
      <c r="O412" s="1"/>
    </row>
    <row r="413" spans="1:15" ht="12.75" customHeight="1">
      <c r="A413" s="33">
        <v>403</v>
      </c>
      <c r="B413" s="62" t="s">
        <v>214</v>
      </c>
      <c r="C413" s="31">
        <v>85</v>
      </c>
      <c r="D413" s="40">
        <v>84.95</v>
      </c>
      <c r="E413" s="40">
        <v>84.300000000000011</v>
      </c>
      <c r="F413" s="40">
        <v>83.600000000000009</v>
      </c>
      <c r="G413" s="40">
        <v>82.950000000000017</v>
      </c>
      <c r="H413" s="40">
        <v>85.65</v>
      </c>
      <c r="I413" s="40">
        <v>86.300000000000011</v>
      </c>
      <c r="J413" s="40">
        <v>87</v>
      </c>
      <c r="K413" s="31">
        <v>85.6</v>
      </c>
      <c r="L413" s="31">
        <v>84.25</v>
      </c>
      <c r="M413" s="31">
        <v>103.20705</v>
      </c>
      <c r="N413" s="1"/>
      <c r="O413" s="1"/>
    </row>
    <row r="414" spans="1:15" ht="12.75" customHeight="1">
      <c r="A414" s="33">
        <v>404</v>
      </c>
      <c r="B414" t="s">
        <v>509</v>
      </c>
      <c r="C414" s="31">
        <v>6919.45</v>
      </c>
      <c r="D414" s="40">
        <v>6913.5</v>
      </c>
      <c r="E414" s="40">
        <v>6876</v>
      </c>
      <c r="F414" s="40">
        <v>6832.55</v>
      </c>
      <c r="G414" s="40">
        <v>6795.05</v>
      </c>
      <c r="H414" s="40">
        <v>6956.95</v>
      </c>
      <c r="I414" s="40">
        <v>6994.45</v>
      </c>
      <c r="J414" s="40">
        <v>7037.9</v>
      </c>
      <c r="K414" s="31">
        <v>6951</v>
      </c>
      <c r="L414" s="31">
        <v>6870.05</v>
      </c>
      <c r="M414" s="31">
        <v>0.32854</v>
      </c>
      <c r="N414" s="1"/>
      <c r="O414" s="1"/>
    </row>
    <row r="415" spans="1:15" ht="12.75" customHeight="1">
      <c r="A415" s="33">
        <v>405</v>
      </c>
      <c r="B415" s="62" t="s">
        <v>510</v>
      </c>
      <c r="C415" s="31">
        <v>1410.35</v>
      </c>
      <c r="D415" s="40">
        <v>1418.3999999999999</v>
      </c>
      <c r="E415" s="40">
        <v>1387.7999999999997</v>
      </c>
      <c r="F415" s="40">
        <v>1365.2499999999998</v>
      </c>
      <c r="G415" s="40">
        <v>1334.6499999999996</v>
      </c>
      <c r="H415" s="40">
        <v>1440.9499999999998</v>
      </c>
      <c r="I415" s="40">
        <v>1471.5499999999997</v>
      </c>
      <c r="J415" s="40">
        <v>1494.1</v>
      </c>
      <c r="K415" s="31">
        <v>1449</v>
      </c>
      <c r="L415" s="31">
        <v>1395.85</v>
      </c>
      <c r="M415" s="31">
        <v>6.1428599999999998</v>
      </c>
      <c r="N415" s="1"/>
      <c r="O415" s="1"/>
    </row>
    <row r="416" spans="1:15" ht="12.75" customHeight="1">
      <c r="A416" s="33">
        <v>406</v>
      </c>
      <c r="B416" s="62" t="s">
        <v>215</v>
      </c>
      <c r="C416" s="31">
        <v>860.9</v>
      </c>
      <c r="D416" s="40">
        <v>857.44999999999993</v>
      </c>
      <c r="E416" s="40">
        <v>851.49999999999989</v>
      </c>
      <c r="F416" s="40">
        <v>842.09999999999991</v>
      </c>
      <c r="G416" s="40">
        <v>836.14999999999986</v>
      </c>
      <c r="H416" s="40">
        <v>866.84999999999991</v>
      </c>
      <c r="I416" s="40">
        <v>872.8</v>
      </c>
      <c r="J416" s="40">
        <v>882.19999999999993</v>
      </c>
      <c r="K416" s="31">
        <v>863.4</v>
      </c>
      <c r="L416" s="31">
        <v>848.05</v>
      </c>
      <c r="M416" s="31">
        <v>14.442959999999999</v>
      </c>
      <c r="N416" s="1"/>
      <c r="O416" s="1"/>
    </row>
    <row r="417" spans="1:15" ht="12.75" customHeight="1">
      <c r="A417" s="33">
        <v>407</v>
      </c>
      <c r="B417" s="62" t="s">
        <v>216</v>
      </c>
      <c r="C417" s="31">
        <v>1286.4000000000001</v>
      </c>
      <c r="D417" s="40">
        <v>1278.1833333333334</v>
      </c>
      <c r="E417" s="40">
        <v>1266.3666666666668</v>
      </c>
      <c r="F417" s="40">
        <v>1246.3333333333335</v>
      </c>
      <c r="G417" s="40">
        <v>1234.5166666666669</v>
      </c>
      <c r="H417" s="40">
        <v>1298.2166666666667</v>
      </c>
      <c r="I417" s="40">
        <v>1310.0333333333333</v>
      </c>
      <c r="J417" s="40">
        <v>1330.0666666666666</v>
      </c>
      <c r="K417" s="31">
        <v>1290</v>
      </c>
      <c r="L417" s="31">
        <v>1258.1500000000001</v>
      </c>
      <c r="M417" s="31">
        <v>16.505389999999998</v>
      </c>
      <c r="N417" s="1"/>
      <c r="O417" s="1"/>
    </row>
    <row r="418" spans="1:15" ht="12.75" customHeight="1">
      <c r="A418" s="33">
        <v>408</v>
      </c>
      <c r="B418" s="62" t="s">
        <v>217</v>
      </c>
      <c r="C418" s="31">
        <v>566.1</v>
      </c>
      <c r="D418" s="40">
        <v>563.23333333333346</v>
      </c>
      <c r="E418" s="40">
        <v>558.51666666666688</v>
      </c>
      <c r="F418" s="40">
        <v>550.93333333333339</v>
      </c>
      <c r="G418" s="40">
        <v>546.21666666666681</v>
      </c>
      <c r="H418" s="40">
        <v>570.81666666666695</v>
      </c>
      <c r="I418" s="40">
        <v>575.53333333333342</v>
      </c>
      <c r="J418" s="40">
        <v>583.11666666666702</v>
      </c>
      <c r="K418" s="31">
        <v>567.95000000000005</v>
      </c>
      <c r="L418" s="31">
        <v>555.65</v>
      </c>
      <c r="M418" s="31">
        <v>106.94768000000001</v>
      </c>
      <c r="N418" s="1"/>
      <c r="O418" s="1"/>
    </row>
    <row r="419" spans="1:15" ht="12.75" customHeight="1">
      <c r="A419" s="33">
        <v>409</v>
      </c>
      <c r="B419" s="62" t="s">
        <v>511</v>
      </c>
      <c r="C419" s="31">
        <v>3071.45</v>
      </c>
      <c r="D419" s="40">
        <v>3099.2833333333333</v>
      </c>
      <c r="E419" s="40">
        <v>3034.1666666666665</v>
      </c>
      <c r="F419" s="40">
        <v>2996.8833333333332</v>
      </c>
      <c r="G419" s="40">
        <v>2931.7666666666664</v>
      </c>
      <c r="H419" s="40">
        <v>3136.5666666666666</v>
      </c>
      <c r="I419" s="40">
        <v>3201.6833333333334</v>
      </c>
      <c r="J419" s="40">
        <v>3238.9666666666667</v>
      </c>
      <c r="K419" s="31">
        <v>3164.4</v>
      </c>
      <c r="L419" s="31">
        <v>3062</v>
      </c>
      <c r="M419" s="31">
        <v>0.95355999999999996</v>
      </c>
      <c r="N419" s="1"/>
      <c r="O419" s="1"/>
    </row>
    <row r="420" spans="1:15" ht="12.75" customHeight="1">
      <c r="A420" s="33">
        <v>410</v>
      </c>
      <c r="B420" s="62" t="s">
        <v>512</v>
      </c>
      <c r="C420" s="31">
        <v>554.5</v>
      </c>
      <c r="D420" s="40">
        <v>552.65</v>
      </c>
      <c r="E420" s="40">
        <v>538.5</v>
      </c>
      <c r="F420" s="40">
        <v>522.5</v>
      </c>
      <c r="G420" s="40">
        <v>508.35</v>
      </c>
      <c r="H420" s="40">
        <v>568.65</v>
      </c>
      <c r="I420" s="40">
        <v>582.79999999999984</v>
      </c>
      <c r="J420" s="40">
        <v>598.79999999999995</v>
      </c>
      <c r="K420" s="31">
        <v>566.79999999999995</v>
      </c>
      <c r="L420" s="31">
        <v>536.65</v>
      </c>
      <c r="M420" s="31">
        <v>8.8400800000000004</v>
      </c>
      <c r="N420" s="1"/>
      <c r="O420" s="1"/>
    </row>
    <row r="421" spans="1:15" ht="12.75" customHeight="1">
      <c r="A421" s="33">
        <v>411</v>
      </c>
      <c r="B421" s="62" t="s">
        <v>513</v>
      </c>
      <c r="C421" s="31">
        <v>800.7</v>
      </c>
      <c r="D421" s="40">
        <v>799.43333333333339</v>
      </c>
      <c r="E421" s="40">
        <v>790.31666666666683</v>
      </c>
      <c r="F421" s="40">
        <v>779.93333333333339</v>
      </c>
      <c r="G421" s="40">
        <v>770.81666666666683</v>
      </c>
      <c r="H421" s="40">
        <v>809.81666666666683</v>
      </c>
      <c r="I421" s="40">
        <v>818.93333333333339</v>
      </c>
      <c r="J421" s="40">
        <v>829.31666666666683</v>
      </c>
      <c r="K421" s="31">
        <v>808.55</v>
      </c>
      <c r="L421" s="31">
        <v>789.05</v>
      </c>
      <c r="M421" s="31">
        <v>1.2006600000000001</v>
      </c>
      <c r="N421" s="1"/>
      <c r="O421" s="1"/>
    </row>
    <row r="422" spans="1:15" ht="12.75" customHeight="1">
      <c r="A422" s="33">
        <v>412</v>
      </c>
      <c r="B422" s="62" t="s">
        <v>218</v>
      </c>
      <c r="C422" s="31">
        <v>24018.15</v>
      </c>
      <c r="D422" s="40">
        <v>23978.316666666666</v>
      </c>
      <c r="E422" s="40">
        <v>23680.133333333331</v>
      </c>
      <c r="F422" s="40">
        <v>23342.116666666665</v>
      </c>
      <c r="G422" s="40">
        <v>23043.933333333331</v>
      </c>
      <c r="H422" s="40">
        <v>24316.333333333332</v>
      </c>
      <c r="I422" s="40">
        <v>24614.516666666666</v>
      </c>
      <c r="J422" s="40">
        <v>24952.533333333333</v>
      </c>
      <c r="K422" s="31">
        <v>24276.5</v>
      </c>
      <c r="L422" s="31">
        <v>23640.3</v>
      </c>
      <c r="M422" s="31">
        <v>1.54928</v>
      </c>
      <c r="N422" s="1"/>
      <c r="O422" s="1"/>
    </row>
    <row r="423" spans="1:15" ht="12.75" customHeight="1">
      <c r="A423" s="33">
        <v>413</v>
      </c>
      <c r="B423" s="62" t="s">
        <v>221</v>
      </c>
      <c r="C423" s="31">
        <v>1696.15</v>
      </c>
      <c r="D423" s="40">
        <v>1694.8999999999999</v>
      </c>
      <c r="E423" s="40">
        <v>1661.2499999999998</v>
      </c>
      <c r="F423" s="40">
        <v>1626.35</v>
      </c>
      <c r="G423" s="40">
        <v>1592.6999999999998</v>
      </c>
      <c r="H423" s="40">
        <v>1729.7999999999997</v>
      </c>
      <c r="I423" s="40">
        <v>1763.4499999999998</v>
      </c>
      <c r="J423" s="40">
        <v>1798.3499999999997</v>
      </c>
      <c r="K423" s="31">
        <v>1728.55</v>
      </c>
      <c r="L423" s="31">
        <v>1660</v>
      </c>
      <c r="M423" s="31">
        <v>18.501819999999999</v>
      </c>
      <c r="N423" s="1"/>
      <c r="O423" s="1"/>
    </row>
    <row r="424" spans="1:15" ht="12.75" customHeight="1">
      <c r="A424" s="33">
        <v>414</v>
      </c>
      <c r="B424" s="62" t="s">
        <v>515</v>
      </c>
      <c r="C424" s="31">
        <v>366.05</v>
      </c>
      <c r="D424" s="40">
        <v>362.25</v>
      </c>
      <c r="E424" s="40">
        <v>355.8</v>
      </c>
      <c r="F424" s="40">
        <v>345.55</v>
      </c>
      <c r="G424" s="40">
        <v>339.1</v>
      </c>
      <c r="H424" s="40">
        <v>372.5</v>
      </c>
      <c r="I424" s="40">
        <v>378.95000000000005</v>
      </c>
      <c r="J424" s="40">
        <v>389.2</v>
      </c>
      <c r="K424" s="31">
        <v>368.7</v>
      </c>
      <c r="L424" s="31">
        <v>352</v>
      </c>
      <c r="M424" s="31">
        <v>10.56179</v>
      </c>
      <c r="N424" s="1"/>
      <c r="O424" s="1"/>
    </row>
    <row r="425" spans="1:15" ht="12.75" customHeight="1">
      <c r="A425" s="33">
        <v>415</v>
      </c>
      <c r="B425" s="62" t="s">
        <v>219</v>
      </c>
      <c r="C425" s="31">
        <v>3706.2</v>
      </c>
      <c r="D425" s="40">
        <v>3705.75</v>
      </c>
      <c r="E425" s="40">
        <v>3688.95</v>
      </c>
      <c r="F425" s="40">
        <v>3671.7</v>
      </c>
      <c r="G425" s="40">
        <v>3654.8999999999996</v>
      </c>
      <c r="H425" s="40">
        <v>3723</v>
      </c>
      <c r="I425" s="40">
        <v>3739.8</v>
      </c>
      <c r="J425" s="40">
        <v>3757.05</v>
      </c>
      <c r="K425" s="31">
        <v>3722.55</v>
      </c>
      <c r="L425" s="31">
        <v>3688.5</v>
      </c>
      <c r="M425" s="31">
        <v>2.0541700000000001</v>
      </c>
      <c r="N425" s="1"/>
      <c r="O425" s="1"/>
    </row>
    <row r="426" spans="1:15" ht="12.75" customHeight="1">
      <c r="A426" s="33">
        <v>416</v>
      </c>
      <c r="B426" s="62" t="s">
        <v>507</v>
      </c>
      <c r="C426" s="31">
        <v>41.25</v>
      </c>
      <c r="D426" s="40">
        <v>41.55</v>
      </c>
      <c r="E426" s="40">
        <v>40.749999999999993</v>
      </c>
      <c r="F426" s="40">
        <v>40.249999999999993</v>
      </c>
      <c r="G426" s="40">
        <v>39.449999999999989</v>
      </c>
      <c r="H426" s="40">
        <v>42.05</v>
      </c>
      <c r="I426" s="40">
        <v>42.850000000000009</v>
      </c>
      <c r="J426" s="40">
        <v>43.35</v>
      </c>
      <c r="K426" s="31">
        <v>42.35</v>
      </c>
      <c r="L426" s="31">
        <v>41.05</v>
      </c>
      <c r="M426" s="31">
        <v>143.67151000000001</v>
      </c>
      <c r="N426" s="1"/>
      <c r="O426" s="1"/>
    </row>
    <row r="427" spans="1:15" ht="12.75" customHeight="1">
      <c r="A427" s="33">
        <v>417</v>
      </c>
      <c r="B427" s="62" t="s">
        <v>508</v>
      </c>
      <c r="C427" s="31">
        <v>5000.3500000000004</v>
      </c>
      <c r="D427" s="40">
        <v>4991.0166666666664</v>
      </c>
      <c r="E427" s="40">
        <v>4948.0333333333328</v>
      </c>
      <c r="F427" s="40">
        <v>4895.7166666666662</v>
      </c>
      <c r="G427" s="40">
        <v>4852.7333333333327</v>
      </c>
      <c r="H427" s="40">
        <v>5043.333333333333</v>
      </c>
      <c r="I427" s="40">
        <v>5086.3166666666666</v>
      </c>
      <c r="J427" s="40">
        <v>5138.6333333333332</v>
      </c>
      <c r="K427" s="31">
        <v>5034</v>
      </c>
      <c r="L427" s="31">
        <v>4938.7</v>
      </c>
      <c r="M427" s="31">
        <v>1.0805199999999999</v>
      </c>
      <c r="N427" s="1"/>
      <c r="O427" s="1"/>
    </row>
    <row r="428" spans="1:15" ht="12.75" customHeight="1">
      <c r="A428" s="33">
        <v>418</v>
      </c>
      <c r="B428" s="62" t="s">
        <v>516</v>
      </c>
      <c r="C428" s="31">
        <v>526.95000000000005</v>
      </c>
      <c r="D428" s="40">
        <v>527.66666666666663</v>
      </c>
      <c r="E428" s="40">
        <v>523.7833333333333</v>
      </c>
      <c r="F428" s="40">
        <v>520.61666666666667</v>
      </c>
      <c r="G428" s="40">
        <v>516.73333333333335</v>
      </c>
      <c r="H428" s="40">
        <v>530.83333333333326</v>
      </c>
      <c r="I428" s="40">
        <v>534.7166666666667</v>
      </c>
      <c r="J428" s="40">
        <v>537.88333333333321</v>
      </c>
      <c r="K428" s="31">
        <v>531.54999999999995</v>
      </c>
      <c r="L428" s="31">
        <v>524.5</v>
      </c>
      <c r="M428" s="31">
        <v>2.4887899999999998</v>
      </c>
      <c r="N428" s="1"/>
      <c r="O428" s="1"/>
    </row>
    <row r="429" spans="1:15" ht="12.75" customHeight="1">
      <c r="A429" s="33">
        <v>419</v>
      </c>
      <c r="B429" s="62" t="s">
        <v>517</v>
      </c>
      <c r="C429" s="31">
        <v>3745.2</v>
      </c>
      <c r="D429" s="40">
        <v>3747.4</v>
      </c>
      <c r="E429" s="40">
        <v>3704.8</v>
      </c>
      <c r="F429" s="40">
        <v>3664.4</v>
      </c>
      <c r="G429" s="40">
        <v>3621.8</v>
      </c>
      <c r="H429" s="40">
        <v>3787.8</v>
      </c>
      <c r="I429" s="40">
        <v>3830.3999999999996</v>
      </c>
      <c r="J429" s="40">
        <v>3870.8</v>
      </c>
      <c r="K429" s="31">
        <v>3790</v>
      </c>
      <c r="L429" s="31">
        <v>3707</v>
      </c>
      <c r="M429" s="31">
        <v>1.52884</v>
      </c>
      <c r="N429" s="1"/>
      <c r="O429" s="1"/>
    </row>
    <row r="430" spans="1:15" ht="12.75" customHeight="1">
      <c r="A430" s="33">
        <v>420</v>
      </c>
      <c r="B430" s="62" t="s">
        <v>299</v>
      </c>
      <c r="C430" s="31">
        <v>519.85</v>
      </c>
      <c r="D430" s="40">
        <v>519.6</v>
      </c>
      <c r="E430" s="40">
        <v>516.80000000000007</v>
      </c>
      <c r="F430" s="40">
        <v>513.75</v>
      </c>
      <c r="G430" s="40">
        <v>510.95000000000005</v>
      </c>
      <c r="H430" s="40">
        <v>522.65000000000009</v>
      </c>
      <c r="I430" s="40">
        <v>525.45000000000005</v>
      </c>
      <c r="J430" s="40">
        <v>528.50000000000011</v>
      </c>
      <c r="K430" s="31">
        <v>522.4</v>
      </c>
      <c r="L430" s="31">
        <v>516.54999999999995</v>
      </c>
      <c r="M430" s="31">
        <v>8.02623</v>
      </c>
      <c r="N430" s="1"/>
      <c r="O430" s="1"/>
    </row>
    <row r="431" spans="1:15" ht="12.75" customHeight="1">
      <c r="A431" s="33">
        <v>421</v>
      </c>
      <c r="B431" s="62" t="s">
        <v>518</v>
      </c>
      <c r="C431" s="31">
        <v>1003.85</v>
      </c>
      <c r="D431" s="40">
        <v>1005.9666666666666</v>
      </c>
      <c r="E431" s="40">
        <v>991.93333333333317</v>
      </c>
      <c r="F431" s="40">
        <v>980.01666666666654</v>
      </c>
      <c r="G431" s="40">
        <v>965.98333333333312</v>
      </c>
      <c r="H431" s="40">
        <v>1017.8833333333332</v>
      </c>
      <c r="I431" s="40">
        <v>1031.9166666666667</v>
      </c>
      <c r="J431" s="40">
        <v>1043.8333333333333</v>
      </c>
      <c r="K431" s="31">
        <v>1020</v>
      </c>
      <c r="L431" s="31">
        <v>994.05</v>
      </c>
      <c r="M431" s="31">
        <v>2.43066</v>
      </c>
      <c r="N431" s="1"/>
      <c r="O431" s="1"/>
    </row>
    <row r="432" spans="1:15" ht="12.75" customHeight="1">
      <c r="A432" s="33">
        <v>422</v>
      </c>
      <c r="B432" s="62" t="s">
        <v>523</v>
      </c>
      <c r="C432" s="31">
        <v>211.95</v>
      </c>
      <c r="D432" s="40">
        <v>210.76666666666665</v>
      </c>
      <c r="E432" s="40">
        <v>208.6333333333333</v>
      </c>
      <c r="F432" s="40">
        <v>205.31666666666663</v>
      </c>
      <c r="G432" s="40">
        <v>203.18333333333328</v>
      </c>
      <c r="H432" s="40">
        <v>214.08333333333331</v>
      </c>
      <c r="I432" s="40">
        <v>216.21666666666664</v>
      </c>
      <c r="J432" s="40">
        <v>219.53333333333333</v>
      </c>
      <c r="K432" s="31">
        <v>212.9</v>
      </c>
      <c r="L432" s="31">
        <v>207.45</v>
      </c>
      <c r="M432" s="31">
        <v>21.548670000000001</v>
      </c>
      <c r="N432" s="1"/>
      <c r="O432" s="1"/>
    </row>
    <row r="433" spans="1:15" ht="12.75" customHeight="1">
      <c r="A433" s="33">
        <v>423</v>
      </c>
      <c r="B433" s="62" t="s">
        <v>220</v>
      </c>
      <c r="C433" s="31">
        <v>2308.35</v>
      </c>
      <c r="D433" s="40">
        <v>2321.7333333333331</v>
      </c>
      <c r="E433" s="40">
        <v>2290.2666666666664</v>
      </c>
      <c r="F433" s="40">
        <v>2272.1833333333334</v>
      </c>
      <c r="G433" s="40">
        <v>2240.7166666666667</v>
      </c>
      <c r="H433" s="40">
        <v>2339.8166666666662</v>
      </c>
      <c r="I433" s="40">
        <v>2371.2833333333324</v>
      </c>
      <c r="J433" s="40">
        <v>2389.3666666666659</v>
      </c>
      <c r="K433" s="31">
        <v>2353.1999999999998</v>
      </c>
      <c r="L433" s="31">
        <v>2303.65</v>
      </c>
      <c r="M433" s="31">
        <v>4.8287699999999996</v>
      </c>
      <c r="N433" s="1"/>
      <c r="O433" s="1"/>
    </row>
    <row r="434" spans="1:15" ht="12.75" customHeight="1">
      <c r="A434" s="33">
        <v>424</v>
      </c>
      <c r="B434" s="62" t="s">
        <v>519</v>
      </c>
      <c r="C434" s="31">
        <v>559.6</v>
      </c>
      <c r="D434" s="40">
        <v>554.21666666666658</v>
      </c>
      <c r="E434" s="40">
        <v>545.68333333333317</v>
      </c>
      <c r="F434" s="40">
        <v>531.76666666666654</v>
      </c>
      <c r="G434" s="40">
        <v>523.23333333333312</v>
      </c>
      <c r="H434" s="40">
        <v>568.13333333333321</v>
      </c>
      <c r="I434" s="40">
        <v>576.66666666666674</v>
      </c>
      <c r="J434" s="40">
        <v>590.58333333333326</v>
      </c>
      <c r="K434" s="31">
        <v>562.75</v>
      </c>
      <c r="L434" s="31">
        <v>540.29999999999995</v>
      </c>
      <c r="M434" s="31">
        <v>35.464869999999998</v>
      </c>
      <c r="N434" s="1"/>
      <c r="O434" s="1"/>
    </row>
    <row r="435" spans="1:15" ht="12.75" customHeight="1">
      <c r="A435" s="33">
        <v>425</v>
      </c>
      <c r="B435" s="62" t="s">
        <v>521</v>
      </c>
      <c r="C435" s="31">
        <v>147.05000000000001</v>
      </c>
      <c r="D435" s="40">
        <v>147.83333333333334</v>
      </c>
      <c r="E435" s="40">
        <v>146.01666666666668</v>
      </c>
      <c r="F435" s="40">
        <v>144.98333333333335</v>
      </c>
      <c r="G435" s="40">
        <v>143.16666666666669</v>
      </c>
      <c r="H435" s="40">
        <v>148.86666666666667</v>
      </c>
      <c r="I435" s="40">
        <v>150.68333333333334</v>
      </c>
      <c r="J435" s="40">
        <v>151.71666666666667</v>
      </c>
      <c r="K435" s="31">
        <v>149.65</v>
      </c>
      <c r="L435" s="31">
        <v>146.80000000000001</v>
      </c>
      <c r="M435" s="31">
        <v>8.3339800000000004</v>
      </c>
      <c r="N435" s="1"/>
      <c r="O435" s="1"/>
    </row>
    <row r="436" spans="1:15" ht="12.75" customHeight="1">
      <c r="A436" s="33">
        <v>426</v>
      </c>
      <c r="B436" s="62" t="s">
        <v>522</v>
      </c>
      <c r="C436" s="31">
        <v>438.15</v>
      </c>
      <c r="D436" s="40">
        <v>434.65000000000003</v>
      </c>
      <c r="E436" s="40">
        <v>428.30000000000007</v>
      </c>
      <c r="F436" s="40">
        <v>418.45000000000005</v>
      </c>
      <c r="G436" s="40">
        <v>412.10000000000008</v>
      </c>
      <c r="H436" s="40">
        <v>444.50000000000006</v>
      </c>
      <c r="I436" s="40">
        <v>450.85000000000008</v>
      </c>
      <c r="J436" s="40">
        <v>460.70000000000005</v>
      </c>
      <c r="K436" s="31">
        <v>441</v>
      </c>
      <c r="L436" s="31">
        <v>424.8</v>
      </c>
      <c r="M436" s="31">
        <v>5.7655599999999998</v>
      </c>
      <c r="N436" s="1"/>
      <c r="O436" s="1"/>
    </row>
    <row r="437" spans="1:15" ht="12.75" customHeight="1">
      <c r="A437" s="33">
        <v>427</v>
      </c>
      <c r="B437" s="62" t="s">
        <v>524</v>
      </c>
      <c r="C437" s="31">
        <v>2605.3000000000002</v>
      </c>
      <c r="D437" s="40">
        <v>2611.5666666666671</v>
      </c>
      <c r="E437" s="40">
        <v>2583.233333333334</v>
      </c>
      <c r="F437" s="40">
        <v>2561.166666666667</v>
      </c>
      <c r="G437" s="40">
        <v>2532.8333333333339</v>
      </c>
      <c r="H437" s="40">
        <v>2633.6333333333341</v>
      </c>
      <c r="I437" s="40">
        <v>2661.9666666666672</v>
      </c>
      <c r="J437" s="40">
        <v>2684.0333333333342</v>
      </c>
      <c r="K437" s="31">
        <v>2639.9</v>
      </c>
      <c r="L437" s="31">
        <v>2589.5</v>
      </c>
      <c r="M437" s="31">
        <v>0.32129000000000002</v>
      </c>
      <c r="N437" s="1"/>
      <c r="O437" s="1"/>
    </row>
    <row r="438" spans="1:15" ht="12.75" customHeight="1">
      <c r="A438" s="33">
        <v>428</v>
      </c>
      <c r="B438" s="62" t="s">
        <v>525</v>
      </c>
      <c r="C438" s="31">
        <v>1191.2</v>
      </c>
      <c r="D438" s="40">
        <v>1188.8166666666666</v>
      </c>
      <c r="E438" s="40">
        <v>1178.6333333333332</v>
      </c>
      <c r="F438" s="40">
        <v>1166.0666666666666</v>
      </c>
      <c r="G438" s="40">
        <v>1155.8833333333332</v>
      </c>
      <c r="H438" s="40">
        <v>1201.3833333333332</v>
      </c>
      <c r="I438" s="40">
        <v>1211.5666666666666</v>
      </c>
      <c r="J438" s="40">
        <v>1224.1333333333332</v>
      </c>
      <c r="K438" s="31">
        <v>1199</v>
      </c>
      <c r="L438" s="31">
        <v>1176.25</v>
      </c>
      <c r="M438" s="31">
        <v>2.3577300000000001</v>
      </c>
      <c r="N438" s="1"/>
      <c r="O438" s="1"/>
    </row>
    <row r="439" spans="1:15" ht="12.75" customHeight="1">
      <c r="A439" s="33">
        <v>429</v>
      </c>
      <c r="B439" s="62" t="s">
        <v>222</v>
      </c>
      <c r="C439" s="31">
        <v>1001.8</v>
      </c>
      <c r="D439" s="40">
        <v>997.05000000000007</v>
      </c>
      <c r="E439" s="40">
        <v>990.75000000000011</v>
      </c>
      <c r="F439" s="40">
        <v>979.7</v>
      </c>
      <c r="G439" s="40">
        <v>973.40000000000009</v>
      </c>
      <c r="H439" s="40">
        <v>1008.1000000000001</v>
      </c>
      <c r="I439" s="40">
        <v>1014.4000000000001</v>
      </c>
      <c r="J439" s="40">
        <v>1025.4500000000003</v>
      </c>
      <c r="K439" s="31">
        <v>1003.35</v>
      </c>
      <c r="L439" s="31">
        <v>986</v>
      </c>
      <c r="M439" s="31">
        <v>46.474649999999997</v>
      </c>
      <c r="N439" s="1"/>
      <c r="O439" s="1"/>
    </row>
    <row r="440" spans="1:15" ht="12.75" customHeight="1">
      <c r="A440" s="33">
        <v>430</v>
      </c>
      <c r="B440" s="62" t="s">
        <v>526</v>
      </c>
      <c r="C440" s="31">
        <v>279.35000000000002</v>
      </c>
      <c r="D440" s="40">
        <v>280.91666666666669</v>
      </c>
      <c r="E440" s="40">
        <v>276.83333333333337</v>
      </c>
      <c r="F440" s="40">
        <v>274.31666666666666</v>
      </c>
      <c r="G440" s="40">
        <v>270.23333333333335</v>
      </c>
      <c r="H440" s="40">
        <v>283.43333333333339</v>
      </c>
      <c r="I440" s="40">
        <v>287.51666666666677</v>
      </c>
      <c r="J440" s="40">
        <v>290.03333333333342</v>
      </c>
      <c r="K440" s="31">
        <v>285</v>
      </c>
      <c r="L440" s="31">
        <v>278.39999999999998</v>
      </c>
      <c r="M440" s="31">
        <v>3.4264999999999999</v>
      </c>
      <c r="N440" s="1"/>
      <c r="O440" s="1"/>
    </row>
    <row r="441" spans="1:15" ht="12.75" customHeight="1">
      <c r="A441" s="33">
        <v>431</v>
      </c>
      <c r="B441" s="62" t="s">
        <v>223</v>
      </c>
      <c r="C441" s="31">
        <v>437.9</v>
      </c>
      <c r="D441" s="40">
        <v>435.7166666666667</v>
      </c>
      <c r="E441" s="40">
        <v>431.18333333333339</v>
      </c>
      <c r="F441" s="40">
        <v>424.4666666666667</v>
      </c>
      <c r="G441" s="40">
        <v>419.93333333333339</v>
      </c>
      <c r="H441" s="40">
        <v>442.43333333333339</v>
      </c>
      <c r="I441" s="40">
        <v>446.9666666666667</v>
      </c>
      <c r="J441" s="40">
        <v>453.68333333333339</v>
      </c>
      <c r="K441" s="31">
        <v>440.25</v>
      </c>
      <c r="L441" s="31">
        <v>429</v>
      </c>
      <c r="M441" s="31">
        <v>7.3964400000000001</v>
      </c>
      <c r="N441" s="1"/>
      <c r="O441" s="1"/>
    </row>
    <row r="442" spans="1:15" ht="12.75" customHeight="1">
      <c r="A442" s="33">
        <v>432</v>
      </c>
      <c r="B442" s="62" t="s">
        <v>527</v>
      </c>
      <c r="C442" s="31">
        <v>396.25</v>
      </c>
      <c r="D442" s="40">
        <v>396.01666666666665</v>
      </c>
      <c r="E442" s="40">
        <v>393.23333333333329</v>
      </c>
      <c r="F442" s="40">
        <v>390.21666666666664</v>
      </c>
      <c r="G442" s="40">
        <v>387.43333333333328</v>
      </c>
      <c r="H442" s="40">
        <v>399.0333333333333</v>
      </c>
      <c r="I442" s="40">
        <v>401.81666666666661</v>
      </c>
      <c r="J442" s="40">
        <v>404.83333333333331</v>
      </c>
      <c r="K442" s="31">
        <v>398.8</v>
      </c>
      <c r="L442" s="31">
        <v>393</v>
      </c>
      <c r="M442" s="31">
        <v>0.83848999999999996</v>
      </c>
      <c r="N442" s="1"/>
      <c r="O442" s="1"/>
    </row>
    <row r="443" spans="1:15" ht="12.75" customHeight="1">
      <c r="A443" s="33">
        <v>433</v>
      </c>
      <c r="B443" s="62" t="s">
        <v>528</v>
      </c>
      <c r="C443" s="31">
        <v>3076.15</v>
      </c>
      <c r="D443" s="40">
        <v>3082.1166666666668</v>
      </c>
      <c r="E443" s="40">
        <v>3054.6333333333337</v>
      </c>
      <c r="F443" s="40">
        <v>3033.1166666666668</v>
      </c>
      <c r="G443" s="40">
        <v>3005.6333333333337</v>
      </c>
      <c r="H443" s="40">
        <v>3103.6333333333337</v>
      </c>
      <c r="I443" s="40">
        <v>3131.1166666666672</v>
      </c>
      <c r="J443" s="40">
        <v>3152.6333333333337</v>
      </c>
      <c r="K443" s="31">
        <v>3109.6</v>
      </c>
      <c r="L443" s="31">
        <v>3060.6</v>
      </c>
      <c r="M443" s="31">
        <v>0.68681000000000003</v>
      </c>
      <c r="N443" s="1"/>
      <c r="O443" s="1"/>
    </row>
    <row r="444" spans="1:15" ht="12.75" customHeight="1">
      <c r="A444" s="33">
        <v>434</v>
      </c>
      <c r="B444" s="62" t="s">
        <v>529</v>
      </c>
      <c r="C444" s="31">
        <v>488.4</v>
      </c>
      <c r="D444" s="40">
        <v>488.2</v>
      </c>
      <c r="E444" s="40">
        <v>482.84999999999997</v>
      </c>
      <c r="F444" s="40">
        <v>477.29999999999995</v>
      </c>
      <c r="G444" s="40">
        <v>471.94999999999993</v>
      </c>
      <c r="H444" s="40">
        <v>493.75</v>
      </c>
      <c r="I444" s="40">
        <v>499.1</v>
      </c>
      <c r="J444" s="40">
        <v>504.65000000000003</v>
      </c>
      <c r="K444" s="31">
        <v>493.55</v>
      </c>
      <c r="L444" s="31">
        <v>482.65</v>
      </c>
      <c r="M444" s="31">
        <v>11.190989999999999</v>
      </c>
      <c r="N444" s="1"/>
      <c r="O444" s="1"/>
    </row>
    <row r="445" spans="1:15" ht="12.75" customHeight="1">
      <c r="A445" s="33">
        <v>435</v>
      </c>
      <c r="B445" s="62" t="s">
        <v>530</v>
      </c>
      <c r="C445" s="31">
        <v>14.1</v>
      </c>
      <c r="D445" s="40">
        <v>14.166666666666666</v>
      </c>
      <c r="E445" s="40">
        <v>13.933333333333332</v>
      </c>
      <c r="F445" s="40">
        <v>13.766666666666666</v>
      </c>
      <c r="G445" s="40">
        <v>13.533333333333331</v>
      </c>
      <c r="H445" s="40">
        <v>14.333333333333332</v>
      </c>
      <c r="I445" s="40">
        <v>14.566666666666666</v>
      </c>
      <c r="J445" s="40">
        <v>14.733333333333333</v>
      </c>
      <c r="K445" s="31">
        <v>14.4</v>
      </c>
      <c r="L445" s="31">
        <v>14</v>
      </c>
      <c r="M445" s="31">
        <v>812.22094000000004</v>
      </c>
      <c r="N445" s="1"/>
      <c r="O445" s="1"/>
    </row>
    <row r="446" spans="1:15" ht="12.75" customHeight="1">
      <c r="A446" s="33">
        <v>436</v>
      </c>
      <c r="B446" s="62" t="s">
        <v>531</v>
      </c>
      <c r="C446" s="31">
        <v>265.45</v>
      </c>
      <c r="D446" s="40">
        <v>270.59999999999997</v>
      </c>
      <c r="E446" s="40">
        <v>257.34999999999991</v>
      </c>
      <c r="F446" s="40">
        <v>249.24999999999994</v>
      </c>
      <c r="G446" s="40">
        <v>235.99999999999989</v>
      </c>
      <c r="H446" s="40">
        <v>278.69999999999993</v>
      </c>
      <c r="I446" s="40">
        <v>291.95000000000005</v>
      </c>
      <c r="J446" s="40">
        <v>300.04999999999995</v>
      </c>
      <c r="K446" s="31">
        <v>283.85000000000002</v>
      </c>
      <c r="L446" s="31">
        <v>262.5</v>
      </c>
      <c r="M446" s="31">
        <v>19.11468</v>
      </c>
      <c r="N446" s="1"/>
      <c r="O446" s="1"/>
    </row>
    <row r="447" spans="1:15" ht="12.75" customHeight="1">
      <c r="A447" s="33">
        <v>437</v>
      </c>
      <c r="B447" s="62" t="s">
        <v>520</v>
      </c>
      <c r="C447" s="31">
        <v>293.60000000000002</v>
      </c>
      <c r="D447" s="40">
        <v>293.95</v>
      </c>
      <c r="E447" s="40">
        <v>291.64999999999998</v>
      </c>
      <c r="F447" s="40">
        <v>289.7</v>
      </c>
      <c r="G447" s="40">
        <v>287.39999999999998</v>
      </c>
      <c r="H447" s="40">
        <v>295.89999999999998</v>
      </c>
      <c r="I447" s="40">
        <v>298.20000000000005</v>
      </c>
      <c r="J447" s="40">
        <v>300.14999999999998</v>
      </c>
      <c r="K447" s="31">
        <v>296.25</v>
      </c>
      <c r="L447" s="31">
        <v>292</v>
      </c>
      <c r="M447" s="31">
        <v>3.0228899999999999</v>
      </c>
      <c r="N447" s="1"/>
      <c r="O447" s="1"/>
    </row>
    <row r="448" spans="1:15" ht="12.75" customHeight="1">
      <c r="A448" s="33">
        <v>438</v>
      </c>
      <c r="B448" s="62" t="s">
        <v>224</v>
      </c>
      <c r="C448" s="31">
        <v>729</v>
      </c>
      <c r="D448" s="40">
        <v>729.4</v>
      </c>
      <c r="E448" s="40">
        <v>723.59999999999991</v>
      </c>
      <c r="F448" s="40">
        <v>718.19999999999993</v>
      </c>
      <c r="G448" s="40">
        <v>712.39999999999986</v>
      </c>
      <c r="H448" s="40">
        <v>734.8</v>
      </c>
      <c r="I448" s="40">
        <v>740.59999999999991</v>
      </c>
      <c r="J448" s="40">
        <v>746</v>
      </c>
      <c r="K448" s="31">
        <v>735.2</v>
      </c>
      <c r="L448" s="31">
        <v>724</v>
      </c>
      <c r="M448" s="31">
        <v>3.7542499999999999</v>
      </c>
      <c r="N448" s="1"/>
      <c r="O448" s="1"/>
    </row>
    <row r="449" spans="1:15" ht="12.75" customHeight="1">
      <c r="A449" s="33">
        <v>439</v>
      </c>
      <c r="B449" s="62" t="s">
        <v>536</v>
      </c>
      <c r="C449" s="31">
        <v>1001.85</v>
      </c>
      <c r="D449" s="40">
        <v>1008.8333333333334</v>
      </c>
      <c r="E449" s="40">
        <v>988.06666666666683</v>
      </c>
      <c r="F449" s="40">
        <v>974.28333333333342</v>
      </c>
      <c r="G449" s="40">
        <v>953.51666666666688</v>
      </c>
      <c r="H449" s="40">
        <v>1022.6166666666668</v>
      </c>
      <c r="I449" s="40">
        <v>1043.3833333333334</v>
      </c>
      <c r="J449" s="40">
        <v>1057.1666666666667</v>
      </c>
      <c r="K449" s="31">
        <v>1029.5999999999999</v>
      </c>
      <c r="L449" s="31">
        <v>995.05</v>
      </c>
      <c r="M449" s="31">
        <v>3.3991699999999998</v>
      </c>
      <c r="N449" s="1"/>
      <c r="O449" s="1"/>
    </row>
    <row r="450" spans="1:15" ht="12.75" customHeight="1">
      <c r="A450" s="33">
        <v>440</v>
      </c>
      <c r="B450" s="62" t="s">
        <v>225</v>
      </c>
      <c r="C450" s="31">
        <v>1006.25</v>
      </c>
      <c r="D450" s="40">
        <v>1006.7333333333332</v>
      </c>
      <c r="E450" s="40">
        <v>993.46666666666647</v>
      </c>
      <c r="F450" s="40">
        <v>980.68333333333328</v>
      </c>
      <c r="G450" s="40">
        <v>967.41666666666652</v>
      </c>
      <c r="H450" s="40">
        <v>1019.5166666666664</v>
      </c>
      <c r="I450" s="40">
        <v>1032.7833333333331</v>
      </c>
      <c r="J450" s="40">
        <v>1045.5666666666664</v>
      </c>
      <c r="K450" s="31">
        <v>1020</v>
      </c>
      <c r="L450" s="31">
        <v>993.95</v>
      </c>
      <c r="M450" s="31">
        <v>20.346129999999999</v>
      </c>
      <c r="N450" s="1"/>
      <c r="O450" s="1"/>
    </row>
    <row r="451" spans="1:15" ht="12.75" customHeight="1">
      <c r="A451" s="33">
        <v>441</v>
      </c>
      <c r="B451" s="62" t="s">
        <v>226</v>
      </c>
      <c r="C451" s="31">
        <v>1565.8</v>
      </c>
      <c r="D451" s="40">
        <v>1565.8999999999999</v>
      </c>
      <c r="E451" s="40">
        <v>1549.8999999999996</v>
      </c>
      <c r="F451" s="40">
        <v>1533.9999999999998</v>
      </c>
      <c r="G451" s="40">
        <v>1517.9999999999995</v>
      </c>
      <c r="H451" s="40">
        <v>1581.7999999999997</v>
      </c>
      <c r="I451" s="40">
        <v>1597.8000000000002</v>
      </c>
      <c r="J451" s="40">
        <v>1613.6999999999998</v>
      </c>
      <c r="K451" s="31">
        <v>1581.9</v>
      </c>
      <c r="L451" s="31">
        <v>1550</v>
      </c>
      <c r="M451" s="31">
        <v>3.3826399999999999</v>
      </c>
      <c r="N451" s="1"/>
      <c r="O451" s="1"/>
    </row>
    <row r="452" spans="1:15" ht="12.75" customHeight="1">
      <c r="A452" s="33">
        <v>442</v>
      </c>
      <c r="B452" s="62" t="s">
        <v>227</v>
      </c>
      <c r="C452" s="31">
        <v>854.2</v>
      </c>
      <c r="D452" s="40">
        <v>858.30000000000007</v>
      </c>
      <c r="E452" s="40">
        <v>848.50000000000011</v>
      </c>
      <c r="F452" s="40">
        <v>842.80000000000007</v>
      </c>
      <c r="G452" s="40">
        <v>833.00000000000011</v>
      </c>
      <c r="H452" s="40">
        <v>864.00000000000011</v>
      </c>
      <c r="I452" s="40">
        <v>873.80000000000007</v>
      </c>
      <c r="J452" s="40">
        <v>879.50000000000011</v>
      </c>
      <c r="K452" s="31">
        <v>868.1</v>
      </c>
      <c r="L452" s="31">
        <v>852.6</v>
      </c>
      <c r="M452" s="31">
        <v>11.314500000000001</v>
      </c>
      <c r="N452" s="1"/>
      <c r="O452" s="1"/>
    </row>
    <row r="453" spans="1:15" ht="12.75" customHeight="1">
      <c r="A453" s="33">
        <v>443</v>
      </c>
      <c r="B453" s="62" t="s">
        <v>300</v>
      </c>
      <c r="C453" s="31">
        <v>7546.2</v>
      </c>
      <c r="D453" s="40">
        <v>7580.8500000000013</v>
      </c>
      <c r="E453" s="40">
        <v>7495.7000000000025</v>
      </c>
      <c r="F453" s="40">
        <v>7445.2000000000016</v>
      </c>
      <c r="G453" s="40">
        <v>7360.0500000000029</v>
      </c>
      <c r="H453" s="40">
        <v>7631.3500000000022</v>
      </c>
      <c r="I453" s="40">
        <v>7716.5000000000018</v>
      </c>
      <c r="J453" s="40">
        <v>7767.0000000000018</v>
      </c>
      <c r="K453" s="31">
        <v>7666</v>
      </c>
      <c r="L453" s="31">
        <v>7530.35</v>
      </c>
      <c r="M453" s="31">
        <v>1.43885</v>
      </c>
      <c r="N453" s="1"/>
      <c r="O453" s="1"/>
    </row>
    <row r="454" spans="1:15" ht="12.75" customHeight="1">
      <c r="A454" s="33">
        <v>444</v>
      </c>
      <c r="B454" s="62" t="s">
        <v>537</v>
      </c>
      <c r="C454" s="31">
        <v>2320.1</v>
      </c>
      <c r="D454" s="40">
        <v>2321.8666666666663</v>
      </c>
      <c r="E454" s="40">
        <v>2306.2833333333328</v>
      </c>
      <c r="F454" s="40">
        <v>2292.4666666666667</v>
      </c>
      <c r="G454" s="40">
        <v>2276.8833333333332</v>
      </c>
      <c r="H454" s="40">
        <v>2335.6833333333325</v>
      </c>
      <c r="I454" s="40">
        <v>2351.2666666666655</v>
      </c>
      <c r="J454" s="40">
        <v>2365.0833333333321</v>
      </c>
      <c r="K454" s="31">
        <v>2337.4499999999998</v>
      </c>
      <c r="L454" s="31">
        <v>2308.0500000000002</v>
      </c>
      <c r="M454" s="31">
        <v>0.26884999999999998</v>
      </c>
      <c r="N454" s="1"/>
      <c r="O454" s="1"/>
    </row>
    <row r="455" spans="1:15" ht="12.75" customHeight="1">
      <c r="A455" s="33">
        <v>445</v>
      </c>
      <c r="B455" s="62" t="s">
        <v>228</v>
      </c>
      <c r="C455" s="31">
        <v>573.1</v>
      </c>
      <c r="D455" s="40">
        <v>572.81666666666672</v>
      </c>
      <c r="E455" s="40">
        <v>568.73333333333346</v>
      </c>
      <c r="F455" s="40">
        <v>564.36666666666679</v>
      </c>
      <c r="G455" s="40">
        <v>560.28333333333353</v>
      </c>
      <c r="H455" s="40">
        <v>577.18333333333339</v>
      </c>
      <c r="I455" s="40">
        <v>581.26666666666665</v>
      </c>
      <c r="J455" s="40">
        <v>585.63333333333333</v>
      </c>
      <c r="K455" s="31">
        <v>576.9</v>
      </c>
      <c r="L455" s="31">
        <v>568.45000000000005</v>
      </c>
      <c r="M455" s="31">
        <v>94.044499999999999</v>
      </c>
      <c r="N455" s="1"/>
      <c r="O455" s="1"/>
    </row>
    <row r="456" spans="1:15" ht="12.75" customHeight="1">
      <c r="A456" s="33">
        <v>446</v>
      </c>
      <c r="B456" s="62" t="s">
        <v>538</v>
      </c>
      <c r="C456" s="31">
        <v>305.5</v>
      </c>
      <c r="D456" s="40">
        <v>304.98333333333335</v>
      </c>
      <c r="E456" s="40">
        <v>302.51666666666671</v>
      </c>
      <c r="F456" s="40">
        <v>299.53333333333336</v>
      </c>
      <c r="G456" s="40">
        <v>297.06666666666672</v>
      </c>
      <c r="H456" s="40">
        <v>307.9666666666667</v>
      </c>
      <c r="I456" s="40">
        <v>310.43333333333339</v>
      </c>
      <c r="J456" s="40">
        <v>313.41666666666669</v>
      </c>
      <c r="K456" s="31">
        <v>307.45</v>
      </c>
      <c r="L456" s="31">
        <v>302</v>
      </c>
      <c r="M456" s="31">
        <v>12.791700000000001</v>
      </c>
      <c r="N456" s="1"/>
      <c r="O456" s="1"/>
    </row>
    <row r="457" spans="1:15" ht="12.75" customHeight="1">
      <c r="A457" s="33">
        <v>447</v>
      </c>
      <c r="B457" s="62" t="s">
        <v>229</v>
      </c>
      <c r="C457" s="31">
        <v>219.25</v>
      </c>
      <c r="D457" s="40">
        <v>219.45000000000002</v>
      </c>
      <c r="E457" s="40">
        <v>218.40000000000003</v>
      </c>
      <c r="F457" s="40">
        <v>217.55</v>
      </c>
      <c r="G457" s="40">
        <v>216.50000000000003</v>
      </c>
      <c r="H457" s="40">
        <v>220.30000000000004</v>
      </c>
      <c r="I457" s="40">
        <v>221.35000000000005</v>
      </c>
      <c r="J457" s="40">
        <v>222.20000000000005</v>
      </c>
      <c r="K457" s="31">
        <v>220.5</v>
      </c>
      <c r="L457" s="31">
        <v>218.6</v>
      </c>
      <c r="M457" s="31">
        <v>46.944319999999998</v>
      </c>
      <c r="N457" s="1"/>
      <c r="O457" s="1"/>
    </row>
    <row r="458" spans="1:15" ht="12.75" customHeight="1">
      <c r="A458" s="33">
        <v>448</v>
      </c>
      <c r="B458" s="62" t="s">
        <v>230</v>
      </c>
      <c r="C458" s="31">
        <v>110.75</v>
      </c>
      <c r="D458" s="40">
        <v>110.8</v>
      </c>
      <c r="E458" s="40">
        <v>110.1</v>
      </c>
      <c r="F458" s="40">
        <v>109.45</v>
      </c>
      <c r="G458" s="40">
        <v>108.75</v>
      </c>
      <c r="H458" s="40">
        <v>111.44999999999999</v>
      </c>
      <c r="I458" s="40">
        <v>112.15</v>
      </c>
      <c r="J458" s="40">
        <v>112.79999999999998</v>
      </c>
      <c r="K458" s="31">
        <v>111.5</v>
      </c>
      <c r="L458" s="31">
        <v>110.15</v>
      </c>
      <c r="M458" s="31">
        <v>241.29402999999999</v>
      </c>
      <c r="N458" s="1"/>
      <c r="O458" s="1"/>
    </row>
    <row r="459" spans="1:15" ht="12.75" customHeight="1">
      <c r="A459" s="33">
        <v>449</v>
      </c>
      <c r="B459" s="62" t="s">
        <v>544</v>
      </c>
      <c r="C459" s="31">
        <v>713.45</v>
      </c>
      <c r="D459" s="40">
        <v>715.7166666666667</v>
      </c>
      <c r="E459" s="40">
        <v>707.73333333333335</v>
      </c>
      <c r="F459" s="40">
        <v>702.01666666666665</v>
      </c>
      <c r="G459" s="40">
        <v>694.0333333333333</v>
      </c>
      <c r="H459" s="40">
        <v>721.43333333333339</v>
      </c>
      <c r="I459" s="40">
        <v>729.41666666666674</v>
      </c>
      <c r="J459" s="40">
        <v>735.13333333333344</v>
      </c>
      <c r="K459" s="31">
        <v>723.7</v>
      </c>
      <c r="L459" s="31">
        <v>710</v>
      </c>
      <c r="M459" s="31">
        <v>0.52739999999999998</v>
      </c>
      <c r="N459" s="1"/>
      <c r="O459" s="1"/>
    </row>
    <row r="460" spans="1:15" ht="12.75" customHeight="1">
      <c r="A460" s="33">
        <v>450</v>
      </c>
      <c r="B460" s="62" t="s">
        <v>532</v>
      </c>
      <c r="C460" s="31">
        <v>1567.3</v>
      </c>
      <c r="D460" s="40">
        <v>1575.75</v>
      </c>
      <c r="E460" s="40">
        <v>1551.55</v>
      </c>
      <c r="F460" s="40">
        <v>1535.8</v>
      </c>
      <c r="G460" s="40">
        <v>1511.6</v>
      </c>
      <c r="H460" s="40">
        <v>1591.5</v>
      </c>
      <c r="I460" s="40">
        <v>1615.6999999999998</v>
      </c>
      <c r="J460" s="40">
        <v>1631.45</v>
      </c>
      <c r="K460" s="31">
        <v>1599.95</v>
      </c>
      <c r="L460" s="31">
        <v>1560</v>
      </c>
      <c r="M460" s="31">
        <v>0.48275000000000001</v>
      </c>
      <c r="N460" s="1"/>
      <c r="O460" s="1"/>
    </row>
    <row r="461" spans="1:15" ht="12.75" customHeight="1">
      <c r="A461" s="33">
        <v>451</v>
      </c>
      <c r="B461" s="62" t="s">
        <v>533</v>
      </c>
      <c r="C461" s="31">
        <v>414.8</v>
      </c>
      <c r="D461" s="40">
        <v>414.56666666666661</v>
      </c>
      <c r="E461" s="40">
        <v>413.13333333333321</v>
      </c>
      <c r="F461" s="40">
        <v>411.46666666666658</v>
      </c>
      <c r="G461" s="40">
        <v>410.03333333333319</v>
      </c>
      <c r="H461" s="40">
        <v>416.23333333333323</v>
      </c>
      <c r="I461" s="40">
        <v>417.66666666666663</v>
      </c>
      <c r="J461" s="40">
        <v>419.33333333333326</v>
      </c>
      <c r="K461" s="31">
        <v>416</v>
      </c>
      <c r="L461" s="31">
        <v>412.9</v>
      </c>
      <c r="M461" s="31">
        <v>1.6015299999999999</v>
      </c>
      <c r="N461" s="1"/>
      <c r="O461" s="1"/>
    </row>
    <row r="462" spans="1:15" ht="12.75" customHeight="1">
      <c r="A462" s="33">
        <v>452</v>
      </c>
      <c r="B462" s="62" t="s">
        <v>231</v>
      </c>
      <c r="C462" s="31">
        <v>3197.35</v>
      </c>
      <c r="D462" s="40">
        <v>3196.4333333333329</v>
      </c>
      <c r="E462" s="40">
        <v>3183.2166666666658</v>
      </c>
      <c r="F462" s="40">
        <v>3169.083333333333</v>
      </c>
      <c r="G462" s="40">
        <v>3155.8666666666659</v>
      </c>
      <c r="H462" s="40">
        <v>3210.5666666666657</v>
      </c>
      <c r="I462" s="40">
        <v>3223.7833333333328</v>
      </c>
      <c r="J462" s="40">
        <v>3237.9166666666656</v>
      </c>
      <c r="K462" s="31">
        <v>3209.65</v>
      </c>
      <c r="L462" s="31">
        <v>3182.3</v>
      </c>
      <c r="M462" s="31">
        <v>8.6354199999999999</v>
      </c>
      <c r="N462" s="1"/>
      <c r="O462" s="1"/>
    </row>
    <row r="463" spans="1:15" ht="12.75" customHeight="1">
      <c r="A463" s="33">
        <v>453</v>
      </c>
      <c r="B463" s="62" t="s">
        <v>539</v>
      </c>
      <c r="C463" s="31">
        <v>2396.85</v>
      </c>
      <c r="D463" s="40">
        <v>2405.8166666666666</v>
      </c>
      <c r="E463" s="40">
        <v>2380.0333333333333</v>
      </c>
      <c r="F463" s="40">
        <v>2363.2166666666667</v>
      </c>
      <c r="G463" s="40">
        <v>2337.4333333333334</v>
      </c>
      <c r="H463" s="40">
        <v>2422.6333333333332</v>
      </c>
      <c r="I463" s="40">
        <v>2448.4166666666661</v>
      </c>
      <c r="J463" s="40">
        <v>2465.2333333333331</v>
      </c>
      <c r="K463" s="31">
        <v>2431.6</v>
      </c>
      <c r="L463" s="31">
        <v>2389</v>
      </c>
      <c r="M463" s="31">
        <v>8.7290000000000006E-2</v>
      </c>
      <c r="N463" s="1"/>
      <c r="O463" s="1"/>
    </row>
    <row r="464" spans="1:15" ht="12.75" customHeight="1">
      <c r="A464" s="33">
        <v>454</v>
      </c>
      <c r="B464" s="62" t="s">
        <v>232</v>
      </c>
      <c r="C464" s="31">
        <v>1119.7</v>
      </c>
      <c r="D464" s="40">
        <v>1115.8</v>
      </c>
      <c r="E464" s="40">
        <v>1110.5999999999999</v>
      </c>
      <c r="F464" s="40">
        <v>1101.5</v>
      </c>
      <c r="G464" s="40">
        <v>1096.3</v>
      </c>
      <c r="H464" s="40">
        <v>1124.8999999999999</v>
      </c>
      <c r="I464" s="40">
        <v>1130.1000000000001</v>
      </c>
      <c r="J464" s="40">
        <v>1139.1999999999998</v>
      </c>
      <c r="K464" s="31">
        <v>1121</v>
      </c>
      <c r="L464" s="31">
        <v>1106.7</v>
      </c>
      <c r="M464" s="31">
        <v>12.272449999999999</v>
      </c>
      <c r="N464" s="1"/>
      <c r="O464" s="1"/>
    </row>
    <row r="465" spans="1:15" ht="12.75" customHeight="1">
      <c r="A465" s="33">
        <v>455</v>
      </c>
      <c r="B465" s="62" t="s">
        <v>540</v>
      </c>
      <c r="C465" s="31">
        <v>723.7</v>
      </c>
      <c r="D465" s="40">
        <v>727.1</v>
      </c>
      <c r="E465" s="40">
        <v>718.1</v>
      </c>
      <c r="F465" s="40">
        <v>712.5</v>
      </c>
      <c r="G465" s="40">
        <v>703.5</v>
      </c>
      <c r="H465" s="40">
        <v>732.7</v>
      </c>
      <c r="I465" s="40">
        <v>741.7</v>
      </c>
      <c r="J465" s="40">
        <v>747.30000000000007</v>
      </c>
      <c r="K465" s="31">
        <v>736.1</v>
      </c>
      <c r="L465" s="31">
        <v>721.5</v>
      </c>
      <c r="M465" s="31">
        <v>2.7665099999999998</v>
      </c>
      <c r="N465" s="1"/>
      <c r="O465" s="1"/>
    </row>
    <row r="466" spans="1:15" ht="12.75" customHeight="1">
      <c r="A466" s="33">
        <v>456</v>
      </c>
      <c r="B466" s="62" t="s">
        <v>542</v>
      </c>
      <c r="C466" s="31">
        <v>2238.1</v>
      </c>
      <c r="D466" s="40">
        <v>2235.3666666666668</v>
      </c>
      <c r="E466" s="40">
        <v>2220.7333333333336</v>
      </c>
      <c r="F466" s="40">
        <v>2203.3666666666668</v>
      </c>
      <c r="G466" s="40">
        <v>2188.7333333333336</v>
      </c>
      <c r="H466" s="40">
        <v>2252.7333333333336</v>
      </c>
      <c r="I466" s="40">
        <v>2267.3666666666668</v>
      </c>
      <c r="J466" s="40">
        <v>2284.7333333333336</v>
      </c>
      <c r="K466" s="31">
        <v>2250</v>
      </c>
      <c r="L466" s="31">
        <v>2218</v>
      </c>
      <c r="M466" s="31">
        <v>0.15104000000000001</v>
      </c>
      <c r="N466" s="1"/>
      <c r="O466" s="1"/>
    </row>
    <row r="467" spans="1:15" ht="12.75" customHeight="1">
      <c r="A467" s="33">
        <v>457</v>
      </c>
      <c r="B467" s="62" t="s">
        <v>304</v>
      </c>
      <c r="C467" s="31">
        <v>3134.2</v>
      </c>
      <c r="D467" s="40">
        <v>3155.65</v>
      </c>
      <c r="E467" s="40">
        <v>3077.65</v>
      </c>
      <c r="F467" s="40">
        <v>3021.1</v>
      </c>
      <c r="G467" s="40">
        <v>2943.1</v>
      </c>
      <c r="H467" s="40">
        <v>3212.2000000000003</v>
      </c>
      <c r="I467" s="40">
        <v>3290.2000000000003</v>
      </c>
      <c r="J467" s="40">
        <v>3346.7500000000005</v>
      </c>
      <c r="K467" s="31">
        <v>3233.65</v>
      </c>
      <c r="L467" s="31">
        <v>3099.1</v>
      </c>
      <c r="M467" s="31">
        <v>2.49865</v>
      </c>
      <c r="N467" s="1"/>
      <c r="O467" s="1"/>
    </row>
    <row r="468" spans="1:15" ht="12.75" customHeight="1">
      <c r="A468" s="33">
        <v>458</v>
      </c>
      <c r="B468" s="62" t="s">
        <v>543</v>
      </c>
      <c r="C468" s="31">
        <v>3432.15</v>
      </c>
      <c r="D468" s="40">
        <v>3408.8666666666663</v>
      </c>
      <c r="E468" s="40">
        <v>3365.7333333333327</v>
      </c>
      <c r="F468" s="40">
        <v>3299.3166666666662</v>
      </c>
      <c r="G468" s="40">
        <v>3256.1833333333325</v>
      </c>
      <c r="H468" s="40">
        <v>3475.2833333333328</v>
      </c>
      <c r="I468" s="40">
        <v>3518.416666666667</v>
      </c>
      <c r="J468" s="40">
        <v>3584.833333333333</v>
      </c>
      <c r="K468" s="31">
        <v>3452</v>
      </c>
      <c r="L468" s="31">
        <v>3342.45</v>
      </c>
      <c r="M468" s="31">
        <v>1.1880500000000001</v>
      </c>
      <c r="N468" s="1"/>
      <c r="O468" s="1"/>
    </row>
    <row r="469" spans="1:15" ht="12.75" customHeight="1">
      <c r="A469" s="33">
        <v>459</v>
      </c>
      <c r="B469" s="62" t="s">
        <v>233</v>
      </c>
      <c r="C469" s="31">
        <v>2975.7</v>
      </c>
      <c r="D469" s="40">
        <v>2968.5333333333328</v>
      </c>
      <c r="E469" s="40">
        <v>2947.8666666666659</v>
      </c>
      <c r="F469" s="40">
        <v>2920.0333333333328</v>
      </c>
      <c r="G469" s="40">
        <v>2899.3666666666659</v>
      </c>
      <c r="H469" s="40">
        <v>2996.3666666666659</v>
      </c>
      <c r="I469" s="40">
        <v>3017.0333333333328</v>
      </c>
      <c r="J469" s="40">
        <v>3044.8666666666659</v>
      </c>
      <c r="K469" s="31">
        <v>2989.2</v>
      </c>
      <c r="L469" s="31">
        <v>2940.7</v>
      </c>
      <c r="M469" s="31">
        <v>9.1372999999999998</v>
      </c>
      <c r="N469" s="1"/>
      <c r="O469" s="1"/>
    </row>
    <row r="470" spans="1:15" ht="12.75" customHeight="1">
      <c r="A470" s="33">
        <v>460</v>
      </c>
      <c r="B470" s="62" t="s">
        <v>1158</v>
      </c>
      <c r="C470" s="31">
        <v>431.55</v>
      </c>
      <c r="D470" s="40">
        <v>433.33333333333331</v>
      </c>
      <c r="E470" s="40">
        <v>428.21666666666664</v>
      </c>
      <c r="F470" s="40">
        <v>424.88333333333333</v>
      </c>
      <c r="G470" s="40">
        <v>419.76666666666665</v>
      </c>
      <c r="H470" s="40">
        <v>436.66666666666663</v>
      </c>
      <c r="I470" s="40">
        <v>441.7833333333333</v>
      </c>
      <c r="J470" s="40">
        <v>445.11666666666662</v>
      </c>
      <c r="K470" s="31">
        <v>438.45</v>
      </c>
      <c r="L470" s="31">
        <v>430</v>
      </c>
      <c r="M470" s="31">
        <v>0.56428999999999996</v>
      </c>
      <c r="N470" s="1"/>
      <c r="O470" s="1"/>
    </row>
    <row r="471" spans="1:15" ht="12.75" customHeight="1">
      <c r="A471" s="33">
        <v>461</v>
      </c>
      <c r="B471" s="62" t="s">
        <v>234</v>
      </c>
      <c r="C471" s="31">
        <v>1879.05</v>
      </c>
      <c r="D471" s="40">
        <v>1879.75</v>
      </c>
      <c r="E471" s="40">
        <v>1866.5</v>
      </c>
      <c r="F471" s="40">
        <v>1853.95</v>
      </c>
      <c r="G471" s="40">
        <v>1840.7</v>
      </c>
      <c r="H471" s="40">
        <v>1892.3</v>
      </c>
      <c r="I471" s="40">
        <v>1905.55</v>
      </c>
      <c r="J471" s="40">
        <v>1918.1</v>
      </c>
      <c r="K471" s="31">
        <v>1893</v>
      </c>
      <c r="L471" s="31">
        <v>1867.2</v>
      </c>
      <c r="M471" s="31">
        <v>1.66248</v>
      </c>
      <c r="N471" s="1"/>
      <c r="O471" s="1"/>
    </row>
    <row r="472" spans="1:15" ht="12.75" customHeight="1">
      <c r="A472" s="33">
        <v>462</v>
      </c>
      <c r="B472" s="62" t="s">
        <v>302</v>
      </c>
      <c r="C472" s="31">
        <v>627.6</v>
      </c>
      <c r="D472" s="40">
        <v>631.16666666666663</v>
      </c>
      <c r="E472" s="40">
        <v>622.33333333333326</v>
      </c>
      <c r="F472" s="40">
        <v>617.06666666666661</v>
      </c>
      <c r="G472" s="40">
        <v>608.23333333333323</v>
      </c>
      <c r="H472" s="40">
        <v>636.43333333333328</v>
      </c>
      <c r="I472" s="40">
        <v>645.26666666666654</v>
      </c>
      <c r="J472" s="40">
        <v>650.5333333333333</v>
      </c>
      <c r="K472" s="31">
        <v>640</v>
      </c>
      <c r="L472" s="31">
        <v>625.9</v>
      </c>
      <c r="M472" s="31">
        <v>2.4152399999999998</v>
      </c>
      <c r="N472" s="1"/>
      <c r="O472" s="1"/>
    </row>
    <row r="473" spans="1:15" ht="12.75" customHeight="1">
      <c r="A473" s="33">
        <v>463</v>
      </c>
      <c r="B473" s="62" t="s">
        <v>235</v>
      </c>
      <c r="C473" s="31">
        <v>1742.85</v>
      </c>
      <c r="D473" s="40">
        <v>1748.8</v>
      </c>
      <c r="E473" s="40">
        <v>1731.6</v>
      </c>
      <c r="F473" s="40">
        <v>1720.35</v>
      </c>
      <c r="G473" s="40">
        <v>1703.1499999999999</v>
      </c>
      <c r="H473" s="40">
        <v>1760.05</v>
      </c>
      <c r="I473" s="40">
        <v>1777.2500000000002</v>
      </c>
      <c r="J473" s="40">
        <v>1788.5</v>
      </c>
      <c r="K473" s="31">
        <v>1766</v>
      </c>
      <c r="L473" s="31">
        <v>1737.55</v>
      </c>
      <c r="M473" s="31">
        <v>3.20512</v>
      </c>
      <c r="N473" s="1"/>
      <c r="O473" s="1"/>
    </row>
    <row r="474" spans="1:15" ht="12.75" customHeight="1">
      <c r="A474" s="33">
        <v>464</v>
      </c>
      <c r="B474" s="62" t="s">
        <v>303</v>
      </c>
      <c r="C474" s="31">
        <v>33.799999999999997</v>
      </c>
      <c r="D474" s="40">
        <v>34.016666666666666</v>
      </c>
      <c r="E474" s="40">
        <v>33.483333333333334</v>
      </c>
      <c r="F474" s="40">
        <v>33.166666666666671</v>
      </c>
      <c r="G474" s="40">
        <v>32.63333333333334</v>
      </c>
      <c r="H474" s="40">
        <v>34.333333333333329</v>
      </c>
      <c r="I474" s="40">
        <v>34.86666666666666</v>
      </c>
      <c r="J474" s="40">
        <v>35.183333333333323</v>
      </c>
      <c r="K474" s="31">
        <v>34.549999999999997</v>
      </c>
      <c r="L474" s="31">
        <v>33.700000000000003</v>
      </c>
      <c r="M474" s="31">
        <v>60.221449999999997</v>
      </c>
      <c r="N474" s="1"/>
      <c r="O474" s="1"/>
    </row>
    <row r="475" spans="1:15" ht="12.75" customHeight="1">
      <c r="A475" s="33">
        <v>465</v>
      </c>
      <c r="B475" s="62" t="s">
        <v>546</v>
      </c>
      <c r="C475" s="31">
        <v>399.8</v>
      </c>
      <c r="D475" s="40">
        <v>401</v>
      </c>
      <c r="E475" s="40">
        <v>396.8</v>
      </c>
      <c r="F475" s="40">
        <v>393.8</v>
      </c>
      <c r="G475" s="40">
        <v>389.6</v>
      </c>
      <c r="H475" s="40">
        <v>404</v>
      </c>
      <c r="I475" s="40">
        <v>408.20000000000005</v>
      </c>
      <c r="J475" s="40">
        <v>411.2</v>
      </c>
      <c r="K475" s="31">
        <v>405.2</v>
      </c>
      <c r="L475" s="31">
        <v>398</v>
      </c>
      <c r="M475" s="31">
        <v>6.1853899999999999</v>
      </c>
      <c r="N475" s="1"/>
      <c r="O475" s="1"/>
    </row>
    <row r="476" spans="1:15" ht="12.75" customHeight="1">
      <c r="A476" s="33">
        <v>466</v>
      </c>
      <c r="B476" s="62" t="s">
        <v>545</v>
      </c>
      <c r="C476" s="31">
        <v>286.75</v>
      </c>
      <c r="D476" s="40">
        <v>286.2</v>
      </c>
      <c r="E476" s="40">
        <v>284.39999999999998</v>
      </c>
      <c r="F476" s="40">
        <v>282.05</v>
      </c>
      <c r="G476" s="40">
        <v>280.25</v>
      </c>
      <c r="H476" s="40">
        <v>288.54999999999995</v>
      </c>
      <c r="I476" s="40">
        <v>290.35000000000002</v>
      </c>
      <c r="J476" s="40">
        <v>292.69999999999993</v>
      </c>
      <c r="K476" s="31">
        <v>288</v>
      </c>
      <c r="L476" s="31">
        <v>283.85000000000002</v>
      </c>
      <c r="M476" s="31">
        <v>2.9056000000000002</v>
      </c>
      <c r="N476" s="1"/>
      <c r="O476" s="1"/>
    </row>
    <row r="477" spans="1:15" ht="12.75" customHeight="1">
      <c r="A477" s="33">
        <v>467</v>
      </c>
      <c r="B477" s="62" t="s">
        <v>534</v>
      </c>
      <c r="C477" s="31">
        <v>738.65</v>
      </c>
      <c r="D477" s="40">
        <v>742.29999999999984</v>
      </c>
      <c r="E477" s="40">
        <v>733.79999999999973</v>
      </c>
      <c r="F477" s="40">
        <v>728.94999999999993</v>
      </c>
      <c r="G477" s="40">
        <v>720.44999999999982</v>
      </c>
      <c r="H477" s="40">
        <v>747.14999999999964</v>
      </c>
      <c r="I477" s="40">
        <v>755.64999999999986</v>
      </c>
      <c r="J477" s="40">
        <v>760.49999999999955</v>
      </c>
      <c r="K477" s="31">
        <v>750.8</v>
      </c>
      <c r="L477" s="31">
        <v>737.45</v>
      </c>
      <c r="M477" s="31">
        <v>0.4158</v>
      </c>
      <c r="N477" s="1"/>
      <c r="O477" s="1"/>
    </row>
    <row r="478" spans="1:15" ht="12.75" customHeight="1">
      <c r="A478" s="33">
        <v>468</v>
      </c>
      <c r="B478" s="62" t="s">
        <v>301</v>
      </c>
      <c r="C478" s="31">
        <v>72.099999999999994</v>
      </c>
      <c r="D478" s="40">
        <v>72.733333333333334</v>
      </c>
      <c r="E478" s="40">
        <v>71.266666666666666</v>
      </c>
      <c r="F478" s="40">
        <v>70.433333333333337</v>
      </c>
      <c r="G478" s="40">
        <v>68.966666666666669</v>
      </c>
      <c r="H478" s="40">
        <v>73.566666666666663</v>
      </c>
      <c r="I478" s="40">
        <v>75.033333333333331</v>
      </c>
      <c r="J478" s="40">
        <v>75.86666666666666</v>
      </c>
      <c r="K478" s="31">
        <v>74.2</v>
      </c>
      <c r="L478" s="31">
        <v>71.900000000000006</v>
      </c>
      <c r="M478" s="31">
        <v>28.994730000000001</v>
      </c>
      <c r="N478" s="1"/>
      <c r="O478" s="1"/>
    </row>
    <row r="479" spans="1:15" ht="12.75" customHeight="1">
      <c r="A479" s="33">
        <v>469</v>
      </c>
      <c r="B479" s="62" t="s">
        <v>535</v>
      </c>
      <c r="C479" s="31">
        <v>37.85</v>
      </c>
      <c r="D479" s="40">
        <v>38</v>
      </c>
      <c r="E479" s="40">
        <v>37.5</v>
      </c>
      <c r="F479" s="40">
        <v>37.15</v>
      </c>
      <c r="G479" s="40">
        <v>36.65</v>
      </c>
      <c r="H479" s="40">
        <v>38.35</v>
      </c>
      <c r="I479" s="40">
        <v>38.85</v>
      </c>
      <c r="J479" s="40">
        <v>39.200000000000003</v>
      </c>
      <c r="K479" s="31">
        <v>38.5</v>
      </c>
      <c r="L479" s="31">
        <v>37.65</v>
      </c>
      <c r="M479" s="31">
        <v>52.759219999999999</v>
      </c>
      <c r="N479" s="1"/>
      <c r="O479" s="1"/>
    </row>
    <row r="480" spans="1:15" ht="12.75" customHeight="1">
      <c r="A480" s="33">
        <v>470</v>
      </c>
      <c r="B480" s="62" t="s">
        <v>236</v>
      </c>
      <c r="C480" s="31">
        <v>1304.2</v>
      </c>
      <c r="D480" s="40">
        <v>1300.9166666666667</v>
      </c>
      <c r="E480" s="40">
        <v>1292.2833333333335</v>
      </c>
      <c r="F480" s="40">
        <v>1280.3666666666668</v>
      </c>
      <c r="G480" s="40">
        <v>1271.7333333333336</v>
      </c>
      <c r="H480" s="40">
        <v>1312.8333333333335</v>
      </c>
      <c r="I480" s="40">
        <v>1321.4666666666667</v>
      </c>
      <c r="J480" s="40">
        <v>1333.3833333333334</v>
      </c>
      <c r="K480" s="31">
        <v>1309.55</v>
      </c>
      <c r="L480" s="31">
        <v>1289</v>
      </c>
      <c r="M480" s="31">
        <v>8.8278499999999998</v>
      </c>
      <c r="N480" s="1"/>
      <c r="O480" s="1"/>
    </row>
    <row r="481" spans="1:15" ht="12.75" customHeight="1">
      <c r="A481" s="33">
        <v>471</v>
      </c>
      <c r="B481" s="62" t="s">
        <v>237</v>
      </c>
      <c r="C481" s="31">
        <v>1498.75</v>
      </c>
      <c r="D481" s="40">
        <v>1497.75</v>
      </c>
      <c r="E481" s="40">
        <v>1487.8</v>
      </c>
      <c r="F481" s="40">
        <v>1476.85</v>
      </c>
      <c r="G481" s="40">
        <v>1466.8999999999999</v>
      </c>
      <c r="H481" s="40">
        <v>1508.7</v>
      </c>
      <c r="I481" s="40">
        <v>1518.6499999999999</v>
      </c>
      <c r="J481" s="40">
        <v>1529.6000000000001</v>
      </c>
      <c r="K481" s="31">
        <v>1507.7</v>
      </c>
      <c r="L481" s="31">
        <v>1486.8</v>
      </c>
      <c r="M481" s="31">
        <v>1.31504</v>
      </c>
      <c r="N481" s="1"/>
      <c r="O481" s="1"/>
    </row>
    <row r="482" spans="1:15" ht="12.75" customHeight="1">
      <c r="A482" s="33">
        <v>472</v>
      </c>
      <c r="B482" s="62" t="s">
        <v>547</v>
      </c>
      <c r="C482" s="31">
        <v>26.8</v>
      </c>
      <c r="D482" s="40">
        <v>26.850000000000005</v>
      </c>
      <c r="E482" s="40">
        <v>26.600000000000009</v>
      </c>
      <c r="F482" s="40">
        <v>26.400000000000002</v>
      </c>
      <c r="G482" s="40">
        <v>26.150000000000006</v>
      </c>
      <c r="H482" s="40">
        <v>27.050000000000011</v>
      </c>
      <c r="I482" s="40">
        <v>27.300000000000004</v>
      </c>
      <c r="J482" s="40">
        <v>27.500000000000014</v>
      </c>
      <c r="K482" s="31">
        <v>27.1</v>
      </c>
      <c r="L482" s="31">
        <v>26.65</v>
      </c>
      <c r="M482" s="31">
        <v>47.04983</v>
      </c>
      <c r="N482" s="1"/>
      <c r="O482" s="1"/>
    </row>
    <row r="483" spans="1:15" ht="12.75" customHeight="1">
      <c r="A483" s="33">
        <v>473</v>
      </c>
      <c r="B483" s="31" t="s">
        <v>548</v>
      </c>
      <c r="C483" s="40">
        <v>411.7</v>
      </c>
      <c r="D483" s="40">
        <v>412.13333333333338</v>
      </c>
      <c r="E483" s="40">
        <v>409.56666666666678</v>
      </c>
      <c r="F483" s="40">
        <v>407.43333333333339</v>
      </c>
      <c r="G483" s="40">
        <v>404.86666666666679</v>
      </c>
      <c r="H483" s="40">
        <v>414.26666666666677</v>
      </c>
      <c r="I483" s="40">
        <v>416.83333333333337</v>
      </c>
      <c r="J483" s="31">
        <v>418.96666666666675</v>
      </c>
      <c r="K483" s="31">
        <v>414.7</v>
      </c>
      <c r="L483" s="31">
        <v>410</v>
      </c>
      <c r="M483" s="62">
        <v>0.7147</v>
      </c>
      <c r="N483" s="1"/>
      <c r="O483" s="1"/>
    </row>
    <row r="484" spans="1:15" ht="12.75" customHeight="1">
      <c r="A484" s="33">
        <v>474</v>
      </c>
      <c r="B484" s="31" t="s">
        <v>238</v>
      </c>
      <c r="C484" s="40">
        <v>8208.5</v>
      </c>
      <c r="D484" s="40">
        <v>8202.0833333333339</v>
      </c>
      <c r="E484" s="40">
        <v>8175.0666666666675</v>
      </c>
      <c r="F484" s="40">
        <v>8141.6333333333332</v>
      </c>
      <c r="G484" s="40">
        <v>8114.6166666666668</v>
      </c>
      <c r="H484" s="40">
        <v>8235.5166666666682</v>
      </c>
      <c r="I484" s="40">
        <v>8262.5333333333347</v>
      </c>
      <c r="J484" s="31">
        <v>8295.966666666669</v>
      </c>
      <c r="K484" s="31">
        <v>8229.1</v>
      </c>
      <c r="L484" s="31">
        <v>8168.65</v>
      </c>
      <c r="M484" s="62">
        <v>2.3656199999999998</v>
      </c>
      <c r="N484" s="1"/>
      <c r="O484" s="1"/>
    </row>
    <row r="485" spans="1:15" ht="12.75" customHeight="1">
      <c r="A485" s="33">
        <v>475</v>
      </c>
      <c r="B485" s="31" t="s">
        <v>305</v>
      </c>
      <c r="C485" s="31">
        <v>70.45</v>
      </c>
      <c r="D485" s="40">
        <v>69.866666666666674</v>
      </c>
      <c r="E485" s="40">
        <v>69.083333333333343</v>
      </c>
      <c r="F485" s="40">
        <v>67.716666666666669</v>
      </c>
      <c r="G485" s="40">
        <v>66.933333333333337</v>
      </c>
      <c r="H485" s="40">
        <v>71.233333333333348</v>
      </c>
      <c r="I485" s="40">
        <v>72.01666666666668</v>
      </c>
      <c r="J485" s="40">
        <v>73.383333333333354</v>
      </c>
      <c r="K485" s="31">
        <v>70.650000000000006</v>
      </c>
      <c r="L485" s="31">
        <v>68.5</v>
      </c>
      <c r="M485" s="31">
        <v>77.552549999999997</v>
      </c>
      <c r="N485" s="1"/>
      <c r="O485" s="1"/>
    </row>
    <row r="486" spans="1:15" ht="12.75" customHeight="1">
      <c r="A486" s="33">
        <v>476</v>
      </c>
      <c r="B486" s="31" t="s">
        <v>549</v>
      </c>
      <c r="C486" s="40">
        <v>575.70000000000005</v>
      </c>
      <c r="D486" s="40">
        <v>582.23333333333335</v>
      </c>
      <c r="E486" s="40">
        <v>567.4666666666667</v>
      </c>
      <c r="F486" s="40">
        <v>559.23333333333335</v>
      </c>
      <c r="G486" s="40">
        <v>544.4666666666667</v>
      </c>
      <c r="H486" s="40">
        <v>590.4666666666667</v>
      </c>
      <c r="I486" s="40">
        <v>605.23333333333335</v>
      </c>
      <c r="J486" s="31">
        <v>613.4666666666667</v>
      </c>
      <c r="K486" s="31">
        <v>597</v>
      </c>
      <c r="L486" s="31">
        <v>574</v>
      </c>
      <c r="M486" s="62">
        <v>2.1116100000000002</v>
      </c>
      <c r="N486" s="1"/>
      <c r="O486" s="1"/>
    </row>
    <row r="487" spans="1:15" ht="12.75" customHeight="1">
      <c r="A487" s="33">
        <v>477</v>
      </c>
      <c r="B487" s="31" t="s">
        <v>239</v>
      </c>
      <c r="C487" s="31">
        <v>674.35</v>
      </c>
      <c r="D487" s="40">
        <v>675.81666666666661</v>
      </c>
      <c r="E487" s="40">
        <v>670.63333333333321</v>
      </c>
      <c r="F487" s="40">
        <v>666.91666666666663</v>
      </c>
      <c r="G487" s="40">
        <v>661.73333333333323</v>
      </c>
      <c r="H487" s="40">
        <v>679.53333333333319</v>
      </c>
      <c r="I487" s="40">
        <v>684.71666666666658</v>
      </c>
      <c r="J487" s="40">
        <v>688.43333333333317</v>
      </c>
      <c r="K487" s="31">
        <v>681</v>
      </c>
      <c r="L487" s="31">
        <v>672.1</v>
      </c>
      <c r="M487" s="31">
        <v>18.447949999999999</v>
      </c>
      <c r="N487" s="1"/>
      <c r="O487" s="1"/>
    </row>
    <row r="488" spans="1:15" ht="12.75" customHeight="1">
      <c r="A488" s="33">
        <v>478</v>
      </c>
      <c r="B488" s="31" t="s">
        <v>550</v>
      </c>
      <c r="C488" s="40">
        <v>696.4</v>
      </c>
      <c r="D488" s="40">
        <v>694.83333333333337</v>
      </c>
      <c r="E488" s="40">
        <v>691.56666666666672</v>
      </c>
      <c r="F488" s="40">
        <v>686.73333333333335</v>
      </c>
      <c r="G488" s="40">
        <v>683.4666666666667</v>
      </c>
      <c r="H488" s="40">
        <v>699.66666666666674</v>
      </c>
      <c r="I488" s="40">
        <v>702.93333333333339</v>
      </c>
      <c r="J488" s="40">
        <v>707.76666666666677</v>
      </c>
      <c r="K488" s="31">
        <v>698.1</v>
      </c>
      <c r="L488" s="31">
        <v>690</v>
      </c>
      <c r="M488" s="31">
        <v>3.7503299999999999</v>
      </c>
      <c r="N488" s="1"/>
      <c r="O488" s="1"/>
    </row>
    <row r="489" spans="1:15" ht="12.75" customHeight="1">
      <c r="A489" s="33">
        <v>479</v>
      </c>
      <c r="B489" s="31" t="s">
        <v>554</v>
      </c>
      <c r="C489" s="31">
        <v>309.5</v>
      </c>
      <c r="D489" s="40">
        <v>310.33333333333331</v>
      </c>
      <c r="E489" s="40">
        <v>307.71666666666664</v>
      </c>
      <c r="F489" s="40">
        <v>305.93333333333334</v>
      </c>
      <c r="G489" s="40">
        <v>303.31666666666666</v>
      </c>
      <c r="H489" s="40">
        <v>312.11666666666662</v>
      </c>
      <c r="I489" s="40">
        <v>314.73333333333329</v>
      </c>
      <c r="J489" s="40">
        <v>316.51666666666659</v>
      </c>
      <c r="K489" s="31">
        <v>312.95</v>
      </c>
      <c r="L489" s="31">
        <v>308.55</v>
      </c>
      <c r="M489" s="31">
        <v>0.46958</v>
      </c>
      <c r="N489" s="1"/>
      <c r="O489" s="1"/>
    </row>
    <row r="490" spans="1:15" ht="12.75" customHeight="1">
      <c r="A490" s="33">
        <v>480</v>
      </c>
      <c r="B490" s="31" t="s">
        <v>556</v>
      </c>
      <c r="C490" s="40">
        <v>333</v>
      </c>
      <c r="D490" s="40">
        <v>334.36666666666667</v>
      </c>
      <c r="E490" s="40">
        <v>329.73333333333335</v>
      </c>
      <c r="F490" s="40">
        <v>326.4666666666667</v>
      </c>
      <c r="G490" s="40">
        <v>321.83333333333337</v>
      </c>
      <c r="H490" s="40">
        <v>337.63333333333333</v>
      </c>
      <c r="I490" s="40">
        <v>342.26666666666665</v>
      </c>
      <c r="J490" s="40">
        <v>345.5333333333333</v>
      </c>
      <c r="K490" s="31">
        <v>339</v>
      </c>
      <c r="L490" s="31">
        <v>331.1</v>
      </c>
      <c r="M490" s="31">
        <v>1.4770000000000001</v>
      </c>
      <c r="N490" s="1"/>
      <c r="O490" s="1"/>
    </row>
    <row r="491" spans="1:15" ht="12.75" customHeight="1">
      <c r="A491" s="33">
        <v>481</v>
      </c>
      <c r="B491" s="62" t="s">
        <v>306</v>
      </c>
      <c r="C491" s="31">
        <v>799.4</v>
      </c>
      <c r="D491" s="40">
        <v>802.61666666666667</v>
      </c>
      <c r="E491" s="40">
        <v>792.7833333333333</v>
      </c>
      <c r="F491" s="40">
        <v>786.16666666666663</v>
      </c>
      <c r="G491" s="40">
        <v>776.33333333333326</v>
      </c>
      <c r="H491" s="40">
        <v>809.23333333333335</v>
      </c>
      <c r="I491" s="40">
        <v>819.06666666666661</v>
      </c>
      <c r="J491" s="40">
        <v>825.68333333333339</v>
      </c>
      <c r="K491" s="31">
        <v>812.45</v>
      </c>
      <c r="L491" s="31">
        <v>796</v>
      </c>
      <c r="M491" s="31">
        <v>21.838609999999999</v>
      </c>
      <c r="N491" s="1"/>
      <c r="O491" s="1"/>
    </row>
    <row r="492" spans="1:15" ht="12.75" customHeight="1">
      <c r="A492" s="33">
        <v>482</v>
      </c>
      <c r="B492" s="62" t="s">
        <v>240</v>
      </c>
      <c r="C492" s="40">
        <v>279.55</v>
      </c>
      <c r="D492" s="40">
        <v>279.59999999999997</v>
      </c>
      <c r="E492" s="40">
        <v>278.64999999999992</v>
      </c>
      <c r="F492" s="40">
        <v>277.74999999999994</v>
      </c>
      <c r="G492" s="40">
        <v>276.7999999999999</v>
      </c>
      <c r="H492" s="40">
        <v>280.49999999999994</v>
      </c>
      <c r="I492" s="40">
        <v>281.45</v>
      </c>
      <c r="J492" s="40">
        <v>282.34999999999997</v>
      </c>
      <c r="K492" s="31">
        <v>280.55</v>
      </c>
      <c r="L492" s="31">
        <v>278.7</v>
      </c>
      <c r="M492" s="31">
        <v>50.266219999999997</v>
      </c>
      <c r="N492" s="1"/>
      <c r="O492" s="1"/>
    </row>
    <row r="493" spans="1:15" ht="12.75" customHeight="1">
      <c r="A493" s="33">
        <v>483</v>
      </c>
      <c r="B493" s="62" t="s">
        <v>551</v>
      </c>
      <c r="C493" s="31">
        <v>284.35000000000002</v>
      </c>
      <c r="D493" s="40">
        <v>282.7</v>
      </c>
      <c r="E493" s="40">
        <v>277.14999999999998</v>
      </c>
      <c r="F493" s="40">
        <v>269.95</v>
      </c>
      <c r="G493" s="40">
        <v>264.39999999999998</v>
      </c>
      <c r="H493" s="40">
        <v>289.89999999999998</v>
      </c>
      <c r="I493" s="40">
        <v>295.45000000000005</v>
      </c>
      <c r="J493" s="40">
        <v>302.64999999999998</v>
      </c>
      <c r="K493" s="31">
        <v>288.25</v>
      </c>
      <c r="L493" s="31">
        <v>275.5</v>
      </c>
      <c r="M493" s="31">
        <v>20.130379999999999</v>
      </c>
      <c r="N493" s="1"/>
      <c r="O493" s="1"/>
    </row>
    <row r="494" spans="1:15" ht="12.75" customHeight="1">
      <c r="A494" s="33">
        <v>484</v>
      </c>
      <c r="B494" s="62" t="s">
        <v>558</v>
      </c>
      <c r="C494" s="40">
        <v>482.05</v>
      </c>
      <c r="D494" s="40">
        <v>476.95000000000005</v>
      </c>
      <c r="E494" s="40">
        <v>467.30000000000007</v>
      </c>
      <c r="F494" s="40">
        <v>452.55</v>
      </c>
      <c r="G494" s="40">
        <v>442.90000000000003</v>
      </c>
      <c r="H494" s="40">
        <v>491.7000000000001</v>
      </c>
      <c r="I494" s="40">
        <v>501.35000000000008</v>
      </c>
      <c r="J494" s="40">
        <v>516.10000000000014</v>
      </c>
      <c r="K494" s="31">
        <v>486.6</v>
      </c>
      <c r="L494" s="31">
        <v>462.2</v>
      </c>
      <c r="M494" s="31">
        <v>3.89933</v>
      </c>
      <c r="N494" s="1"/>
      <c r="O494" s="1"/>
    </row>
    <row r="495" spans="1:15" ht="12.75" customHeight="1">
      <c r="A495" s="33">
        <v>485</v>
      </c>
      <c r="B495" s="62" t="s">
        <v>559</v>
      </c>
      <c r="C495" s="40">
        <v>1843.05</v>
      </c>
      <c r="D495" s="40">
        <v>1837.3666666666668</v>
      </c>
      <c r="E495" s="40">
        <v>1826.7333333333336</v>
      </c>
      <c r="F495" s="40">
        <v>1810.4166666666667</v>
      </c>
      <c r="G495" s="40">
        <v>1799.7833333333335</v>
      </c>
      <c r="H495" s="40">
        <v>1853.6833333333336</v>
      </c>
      <c r="I495" s="40">
        <v>1864.3166666666668</v>
      </c>
      <c r="J495" s="40">
        <v>1880.6333333333337</v>
      </c>
      <c r="K495" s="31">
        <v>1848</v>
      </c>
      <c r="L495" s="31">
        <v>1821.05</v>
      </c>
      <c r="M495" s="31">
        <v>1.8249299999999999</v>
      </c>
      <c r="N495" s="1"/>
      <c r="O495" s="1"/>
    </row>
    <row r="496" spans="1:15" ht="12.75" customHeight="1">
      <c r="A496" s="33">
        <v>486</v>
      </c>
      <c r="B496" s="62" t="s">
        <v>553</v>
      </c>
      <c r="C496" s="40">
        <v>607</v>
      </c>
      <c r="D496" s="40">
        <v>607.18333333333328</v>
      </c>
      <c r="E496" s="40">
        <v>604.36666666666656</v>
      </c>
      <c r="F496" s="40">
        <v>601.73333333333323</v>
      </c>
      <c r="G496" s="40">
        <v>598.91666666666652</v>
      </c>
      <c r="H496" s="40">
        <v>609.81666666666661</v>
      </c>
      <c r="I496" s="40">
        <v>612.63333333333344</v>
      </c>
      <c r="J496" s="40">
        <v>615.26666666666665</v>
      </c>
      <c r="K496" s="31">
        <v>610</v>
      </c>
      <c r="L496" s="31">
        <v>604.54999999999995</v>
      </c>
      <c r="M496" s="31">
        <v>6.9664799999999998</v>
      </c>
      <c r="N496" s="1"/>
      <c r="O496" s="1"/>
    </row>
    <row r="497" spans="1:15" ht="12.75" customHeight="1">
      <c r="A497" s="33">
        <v>487</v>
      </c>
      <c r="B497" s="62" t="s">
        <v>552</v>
      </c>
      <c r="C497" s="40">
        <v>2139</v>
      </c>
      <c r="D497" s="40">
        <v>2126.75</v>
      </c>
      <c r="E497" s="40">
        <v>2113.5</v>
      </c>
      <c r="F497" s="40">
        <v>2088</v>
      </c>
      <c r="G497" s="40">
        <v>2074.75</v>
      </c>
      <c r="H497" s="40">
        <v>2152.25</v>
      </c>
      <c r="I497" s="40">
        <v>2165.5</v>
      </c>
      <c r="J497" s="40">
        <v>2191</v>
      </c>
      <c r="K497" s="31">
        <v>2140</v>
      </c>
      <c r="L497" s="31">
        <v>2101.25</v>
      </c>
      <c r="M497" s="31">
        <v>0.40754000000000001</v>
      </c>
      <c r="N497" s="1"/>
      <c r="O497" s="1"/>
    </row>
    <row r="498" spans="1:15" ht="12.75" customHeight="1">
      <c r="A498" s="33">
        <v>488</v>
      </c>
      <c r="B498" s="62" t="s">
        <v>241</v>
      </c>
      <c r="C498" s="40">
        <v>761.1</v>
      </c>
      <c r="D498" s="40">
        <v>762.26666666666677</v>
      </c>
      <c r="E498" s="40">
        <v>756.73333333333358</v>
      </c>
      <c r="F498" s="40">
        <v>752.36666666666679</v>
      </c>
      <c r="G498" s="40">
        <v>746.8333333333336</v>
      </c>
      <c r="H498" s="40">
        <v>766.63333333333355</v>
      </c>
      <c r="I498" s="40">
        <v>772.16666666666663</v>
      </c>
      <c r="J498" s="40">
        <v>776.53333333333353</v>
      </c>
      <c r="K498" s="31">
        <v>767.8</v>
      </c>
      <c r="L498" s="31">
        <v>757.9</v>
      </c>
      <c r="M498" s="31">
        <v>14.461180000000001</v>
      </c>
      <c r="N498" s="1"/>
      <c r="O498" s="1"/>
    </row>
    <row r="499" spans="1:15" ht="12.75" customHeight="1">
      <c r="A499" s="33">
        <v>489</v>
      </c>
      <c r="B499" s="62" t="s">
        <v>555</v>
      </c>
      <c r="C499" s="40">
        <v>371.35</v>
      </c>
      <c r="D499" s="40">
        <v>369.59999999999997</v>
      </c>
      <c r="E499" s="40">
        <v>365.74999999999994</v>
      </c>
      <c r="F499" s="40">
        <v>360.15</v>
      </c>
      <c r="G499" s="40">
        <v>356.29999999999995</v>
      </c>
      <c r="H499" s="40">
        <v>375.19999999999993</v>
      </c>
      <c r="I499" s="40">
        <v>379.04999999999995</v>
      </c>
      <c r="J499" s="40">
        <v>384.64999999999992</v>
      </c>
      <c r="K499" s="31">
        <v>373.45</v>
      </c>
      <c r="L499" s="31">
        <v>364</v>
      </c>
      <c r="M499" s="31">
        <v>3.4242400000000002</v>
      </c>
      <c r="N499" s="1"/>
      <c r="O499" s="1"/>
    </row>
    <row r="500" spans="1:15" ht="12.75" customHeight="1">
      <c r="A500" s="33">
        <v>490</v>
      </c>
      <c r="B500" s="62" t="s">
        <v>560</v>
      </c>
      <c r="C500" s="40">
        <v>263.5</v>
      </c>
      <c r="D500" s="40">
        <v>264.34999999999997</v>
      </c>
      <c r="E500" s="40">
        <v>260.69999999999993</v>
      </c>
      <c r="F500" s="40">
        <v>257.89999999999998</v>
      </c>
      <c r="G500" s="40">
        <v>254.24999999999994</v>
      </c>
      <c r="H500" s="40">
        <v>267.14999999999992</v>
      </c>
      <c r="I500" s="40">
        <v>270.7999999999999</v>
      </c>
      <c r="J500" s="40">
        <v>273.59999999999991</v>
      </c>
      <c r="K500" s="31">
        <v>268</v>
      </c>
      <c r="L500" s="31">
        <v>261.55</v>
      </c>
      <c r="M500" s="31">
        <v>6.4353199999999999</v>
      </c>
      <c r="N500" s="1"/>
      <c r="O500" s="1"/>
    </row>
    <row r="501" spans="1:15" ht="12.75" customHeight="1">
      <c r="A501" s="33">
        <v>491</v>
      </c>
      <c r="B501" s="62" t="s">
        <v>561</v>
      </c>
      <c r="C501" s="62">
        <v>92.6</v>
      </c>
      <c r="D501" s="40">
        <v>92.86666666666666</v>
      </c>
      <c r="E501" s="40">
        <v>91.933333333333323</v>
      </c>
      <c r="F501" s="40">
        <v>91.266666666666666</v>
      </c>
      <c r="G501" s="40">
        <v>90.333333333333329</v>
      </c>
      <c r="H501" s="40">
        <v>93.533333333333317</v>
      </c>
      <c r="I501" s="40">
        <v>94.466666666666654</v>
      </c>
      <c r="J501" s="40">
        <v>95.133333333333312</v>
      </c>
      <c r="K501" s="31">
        <v>93.8</v>
      </c>
      <c r="L501" s="31">
        <v>92.2</v>
      </c>
      <c r="M501" s="31">
        <v>4.1674199999999999</v>
      </c>
      <c r="N501" s="1"/>
      <c r="O501" s="1"/>
    </row>
    <row r="502" spans="1:15" ht="12.75" customHeight="1">
      <c r="A502" s="33">
        <v>492</v>
      </c>
      <c r="B502" s="62" t="s">
        <v>562</v>
      </c>
      <c r="C502" s="62">
        <v>855.25</v>
      </c>
      <c r="D502" s="40">
        <v>856.41666666666663</v>
      </c>
      <c r="E502" s="40">
        <v>844.88333333333321</v>
      </c>
      <c r="F502" s="40">
        <v>834.51666666666654</v>
      </c>
      <c r="G502" s="40">
        <v>822.98333333333312</v>
      </c>
      <c r="H502" s="40">
        <v>866.7833333333333</v>
      </c>
      <c r="I502" s="40">
        <v>878.31666666666683</v>
      </c>
      <c r="J502" s="40">
        <v>888.68333333333339</v>
      </c>
      <c r="K502" s="31">
        <v>867.95</v>
      </c>
      <c r="L502" s="31">
        <v>846.05</v>
      </c>
      <c r="M502" s="31">
        <v>0.91635999999999995</v>
      </c>
      <c r="N502" s="1"/>
      <c r="O502" s="1"/>
    </row>
    <row r="503" spans="1:15" ht="12.75" customHeight="1">
      <c r="A503" s="33">
        <v>493</v>
      </c>
      <c r="B503" s="62" t="s">
        <v>307</v>
      </c>
      <c r="C503" s="62">
        <v>1460.65</v>
      </c>
      <c r="D503" s="40">
        <v>1457.1500000000003</v>
      </c>
      <c r="E503" s="40">
        <v>1450.6000000000006</v>
      </c>
      <c r="F503" s="40">
        <v>1440.5500000000002</v>
      </c>
      <c r="G503" s="40">
        <v>1434.0000000000005</v>
      </c>
      <c r="H503" s="40">
        <v>1467.2000000000007</v>
      </c>
      <c r="I503" s="40">
        <v>1473.7500000000005</v>
      </c>
      <c r="J503" s="40">
        <v>1483.8000000000009</v>
      </c>
      <c r="K503" s="31">
        <v>1463.7</v>
      </c>
      <c r="L503" s="31">
        <v>1447.1</v>
      </c>
      <c r="M503" s="31">
        <v>0.22176999999999999</v>
      </c>
      <c r="N503" s="1"/>
      <c r="O503" s="1"/>
    </row>
    <row r="504" spans="1:15" ht="12.75" customHeight="1">
      <c r="A504" s="33">
        <v>494</v>
      </c>
      <c r="B504" s="62" t="s">
        <v>242</v>
      </c>
      <c r="C504" s="62">
        <v>382.6</v>
      </c>
      <c r="D504" s="40">
        <v>382.7833333333333</v>
      </c>
      <c r="E504" s="40">
        <v>381.31666666666661</v>
      </c>
      <c r="F504" s="40">
        <v>380.0333333333333</v>
      </c>
      <c r="G504" s="40">
        <v>378.56666666666661</v>
      </c>
      <c r="H504" s="40">
        <v>384.06666666666661</v>
      </c>
      <c r="I504" s="40">
        <v>385.5333333333333</v>
      </c>
      <c r="J504" s="40">
        <v>386.81666666666661</v>
      </c>
      <c r="K504" s="31">
        <v>384.25</v>
      </c>
      <c r="L504" s="31">
        <v>381.5</v>
      </c>
      <c r="M504" s="31">
        <v>29.403749999999999</v>
      </c>
      <c r="N504" s="1"/>
      <c r="O504" s="1"/>
    </row>
    <row r="505" spans="1:15" ht="12.75" customHeight="1">
      <c r="A505" s="33">
        <v>495</v>
      </c>
      <c r="B505" s="62" t="s">
        <v>308</v>
      </c>
      <c r="C505" s="40">
        <v>16.05</v>
      </c>
      <c r="D505" s="40">
        <v>16.099999999999998</v>
      </c>
      <c r="E505" s="40">
        <v>15.949999999999996</v>
      </c>
      <c r="F505" s="40">
        <v>15.849999999999998</v>
      </c>
      <c r="G505" s="40">
        <v>15.699999999999996</v>
      </c>
      <c r="H505" s="40">
        <v>16.199999999999996</v>
      </c>
      <c r="I505" s="40">
        <v>16.349999999999994</v>
      </c>
      <c r="J505" s="31">
        <v>16.449999999999996</v>
      </c>
      <c r="K505" s="31">
        <v>16.25</v>
      </c>
      <c r="L505" s="31">
        <v>16</v>
      </c>
      <c r="M505" s="62">
        <v>351.14512000000002</v>
      </c>
      <c r="N505" s="1"/>
      <c r="O505" s="1"/>
    </row>
    <row r="506" spans="1:15" ht="12.75" customHeight="1">
      <c r="A506" s="33">
        <v>496</v>
      </c>
      <c r="B506" s="62" t="s">
        <v>243</v>
      </c>
      <c r="C506" s="40">
        <v>179</v>
      </c>
      <c r="D506" s="40">
        <v>179.53333333333333</v>
      </c>
      <c r="E506" s="40">
        <v>177.01666666666665</v>
      </c>
      <c r="F506" s="40">
        <v>175.03333333333333</v>
      </c>
      <c r="G506" s="40">
        <v>172.51666666666665</v>
      </c>
      <c r="H506" s="40">
        <v>181.51666666666665</v>
      </c>
      <c r="I506" s="40">
        <v>184.03333333333336</v>
      </c>
      <c r="J506" s="31">
        <v>186.01666666666665</v>
      </c>
      <c r="K506" s="31">
        <v>182.05</v>
      </c>
      <c r="L506" s="31">
        <v>177.55</v>
      </c>
      <c r="M506" s="62">
        <v>79.809060000000002</v>
      </c>
      <c r="N506" s="1"/>
      <c r="O506" s="1"/>
    </row>
    <row r="507" spans="1:15" ht="12.75" customHeight="1">
      <c r="A507" s="33">
        <v>497</v>
      </c>
      <c r="B507" s="62" t="s">
        <v>564</v>
      </c>
      <c r="C507" s="62">
        <v>383.4</v>
      </c>
      <c r="D507" s="40">
        <v>382.95</v>
      </c>
      <c r="E507" s="40">
        <v>380.7</v>
      </c>
      <c r="F507" s="40">
        <v>378</v>
      </c>
      <c r="G507" s="40">
        <v>375.75</v>
      </c>
      <c r="H507" s="40">
        <v>385.65</v>
      </c>
      <c r="I507" s="40">
        <v>387.9</v>
      </c>
      <c r="J507" s="40">
        <v>390.59999999999997</v>
      </c>
      <c r="K507" s="31">
        <v>385.2</v>
      </c>
      <c r="L507" s="31">
        <v>380.25</v>
      </c>
      <c r="M507" s="31">
        <v>9.95946</v>
      </c>
      <c r="N507" s="1"/>
      <c r="O507" s="1"/>
    </row>
    <row r="508" spans="1:15" ht="12.75" customHeight="1">
      <c r="A508" s="33">
        <v>498</v>
      </c>
      <c r="B508" s="62" t="s">
        <v>563</v>
      </c>
      <c r="C508" s="62">
        <v>11992.15</v>
      </c>
      <c r="D508" s="40">
        <v>12025.75</v>
      </c>
      <c r="E508" s="40">
        <v>11856.9</v>
      </c>
      <c r="F508" s="40">
        <v>11721.65</v>
      </c>
      <c r="G508" s="40">
        <v>11552.8</v>
      </c>
      <c r="H508" s="40">
        <v>12161</v>
      </c>
      <c r="I508" s="40">
        <v>12329.849999999999</v>
      </c>
      <c r="J508" s="40">
        <v>12465.1</v>
      </c>
      <c r="K508" s="31">
        <v>12194.6</v>
      </c>
      <c r="L508" s="31">
        <v>11890.5</v>
      </c>
      <c r="M508" s="31">
        <v>0.11179</v>
      </c>
      <c r="N508" s="1"/>
      <c r="O508" s="1"/>
    </row>
    <row r="509" spans="1:15" ht="12.75" customHeight="1">
      <c r="A509" s="33">
        <v>499</v>
      </c>
      <c r="B509" s="62" t="s">
        <v>309</v>
      </c>
      <c r="C509" s="40">
        <v>76.150000000000006</v>
      </c>
      <c r="D509" s="40">
        <v>75.983333333333334</v>
      </c>
      <c r="E509" s="40">
        <v>75.016666666666666</v>
      </c>
      <c r="F509" s="40">
        <v>73.883333333333326</v>
      </c>
      <c r="G509" s="40">
        <v>72.916666666666657</v>
      </c>
      <c r="H509" s="40">
        <v>77.116666666666674</v>
      </c>
      <c r="I509" s="40">
        <v>78.083333333333343</v>
      </c>
      <c r="J509" s="31">
        <v>79.216666666666683</v>
      </c>
      <c r="K509" s="31">
        <v>76.95</v>
      </c>
      <c r="L509" s="31">
        <v>74.849999999999994</v>
      </c>
      <c r="M509" s="62">
        <v>590.78137000000004</v>
      </c>
      <c r="N509" s="1"/>
      <c r="O509" s="1"/>
    </row>
    <row r="510" spans="1:15" ht="12.75" customHeight="1">
      <c r="A510" s="33">
        <v>500</v>
      </c>
      <c r="B510" s="62" t="s">
        <v>244</v>
      </c>
      <c r="C510" s="62">
        <v>570.70000000000005</v>
      </c>
      <c r="D510" s="40">
        <v>568.7833333333333</v>
      </c>
      <c r="E510" s="40">
        <v>562.91666666666663</v>
      </c>
      <c r="F510" s="40">
        <v>555.13333333333333</v>
      </c>
      <c r="G510" s="40">
        <v>549.26666666666665</v>
      </c>
      <c r="H510" s="40">
        <v>576.56666666666661</v>
      </c>
      <c r="I510" s="40">
        <v>582.43333333333339</v>
      </c>
      <c r="J510" s="40">
        <v>590.21666666666658</v>
      </c>
      <c r="K510" s="31">
        <v>574.65</v>
      </c>
      <c r="L510" s="31">
        <v>561</v>
      </c>
      <c r="M510" s="31">
        <v>12.469429999999999</v>
      </c>
      <c r="N510" s="1"/>
      <c r="O510" s="1"/>
    </row>
    <row r="511" spans="1:15" ht="12.75" customHeight="1">
      <c r="B511" s="1" t="s">
        <v>565</v>
      </c>
      <c r="C511" s="1">
        <v>1486.95</v>
      </c>
      <c r="D511" s="1">
        <v>1488.6166666666668</v>
      </c>
      <c r="E511" s="1">
        <v>1476.7333333333336</v>
      </c>
      <c r="F511" s="1">
        <v>1466.5166666666669</v>
      </c>
      <c r="G511" s="1">
        <v>1454.6333333333337</v>
      </c>
      <c r="H511" s="1">
        <v>1498.8333333333335</v>
      </c>
      <c r="I511" s="1">
        <v>1510.7166666666667</v>
      </c>
      <c r="J511" s="1">
        <v>1520.9333333333334</v>
      </c>
      <c r="K511" s="1">
        <v>1500.5</v>
      </c>
      <c r="L511" s="1">
        <v>1478.4</v>
      </c>
      <c r="M511" s="1">
        <v>0.26829999999999998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73" t="s">
        <v>567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3" t="s">
        <v>245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3" t="s">
        <v>246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3" t="s">
        <v>247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3" t="s">
        <v>248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3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7" t="s">
        <v>251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7" t="s">
        <v>252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7" t="s">
        <v>253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7" t="s">
        <v>254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7" t="s">
        <v>255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7" t="s">
        <v>256</v>
      </c>
      <c r="N528" s="1"/>
      <c r="O528" s="1"/>
    </row>
    <row r="529" spans="1:15" ht="12.75" customHeight="1">
      <c r="A529" s="77" t="s">
        <v>257</v>
      </c>
      <c r="N529" s="1"/>
      <c r="O529" s="1"/>
    </row>
    <row r="530" spans="1:15" ht="12.75" customHeight="1">
      <c r="A530" s="77" t="s">
        <v>258</v>
      </c>
      <c r="N530" s="1"/>
      <c r="O530" s="1"/>
    </row>
    <row r="531" spans="1:15" ht="12.75" customHeight="1">
      <c r="A531" s="77" t="s">
        <v>259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2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81" t="s">
        <v>314</v>
      </c>
      <c r="B1" s="82"/>
      <c r="C1" s="83"/>
      <c r="D1" s="84"/>
      <c r="E1" s="82"/>
      <c r="F1" s="82"/>
      <c r="G1" s="82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</row>
    <row r="2" spans="1:28" ht="12.75" customHeight="1">
      <c r="A2" s="86"/>
      <c r="B2" s="87"/>
      <c r="C2" s="88"/>
      <c r="D2" s="89"/>
      <c r="E2" s="87"/>
      <c r="F2" s="87"/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1:28" ht="12.75" customHeight="1">
      <c r="A3" s="86"/>
      <c r="B3" s="87"/>
      <c r="C3" s="88"/>
      <c r="D3" s="89"/>
      <c r="E3" s="87"/>
      <c r="F3" s="87"/>
      <c r="G3" s="87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</row>
    <row r="4" spans="1:28" ht="12.75" customHeight="1">
      <c r="A4" s="86"/>
      <c r="B4" s="87"/>
      <c r="C4" s="88"/>
      <c r="D4" s="89"/>
      <c r="E4" s="87"/>
      <c r="F4" s="87"/>
      <c r="G4" s="87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</row>
    <row r="5" spans="1:28" ht="6" customHeight="1">
      <c r="A5" s="435"/>
      <c r="B5" s="436"/>
      <c r="C5" s="435"/>
      <c r="D5" s="436"/>
      <c r="E5" s="82"/>
      <c r="F5" s="82"/>
      <c r="G5" s="82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</row>
    <row r="6" spans="1:28" ht="26.25" customHeight="1">
      <c r="A6" s="85"/>
      <c r="B6" s="90"/>
      <c r="C6" s="78"/>
      <c r="D6" s="78"/>
      <c r="E6" s="23" t="s">
        <v>313</v>
      </c>
      <c r="F6" s="82"/>
      <c r="G6" s="82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</row>
    <row r="7" spans="1:28" ht="16.5" customHeight="1">
      <c r="A7" s="91" t="s">
        <v>568</v>
      </c>
      <c r="B7" s="437" t="s">
        <v>569</v>
      </c>
      <c r="C7" s="436"/>
      <c r="D7" s="7">
        <f>Main!B10</f>
        <v>45105</v>
      </c>
      <c r="E7" s="92"/>
      <c r="F7" s="82"/>
      <c r="G7" s="93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</row>
    <row r="8" spans="1:28" ht="12.75" customHeight="1">
      <c r="A8" s="81"/>
      <c r="B8" s="82"/>
      <c r="C8" s="83"/>
      <c r="D8" s="84"/>
      <c r="E8" s="92"/>
      <c r="F8" s="92"/>
      <c r="G8" s="92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</row>
    <row r="9" spans="1:28" ht="51">
      <c r="A9" s="94" t="s">
        <v>570</v>
      </c>
      <c r="B9" s="95" t="s">
        <v>571</v>
      </c>
      <c r="C9" s="95" t="s">
        <v>572</v>
      </c>
      <c r="D9" s="95" t="s">
        <v>573</v>
      </c>
      <c r="E9" s="95" t="s">
        <v>574</v>
      </c>
      <c r="F9" s="95" t="s">
        <v>575</v>
      </c>
      <c r="G9" s="95" t="s">
        <v>576</v>
      </c>
      <c r="H9" s="95" t="s">
        <v>577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</row>
    <row r="10" spans="1:28" ht="12.75" customHeight="1">
      <c r="A10" s="96">
        <v>45104</v>
      </c>
      <c r="B10" s="32">
        <v>538465</v>
      </c>
      <c r="C10" s="31" t="s">
        <v>1159</v>
      </c>
      <c r="D10" s="31" t="s">
        <v>1160</v>
      </c>
      <c r="E10" s="31" t="s">
        <v>579</v>
      </c>
      <c r="F10" s="97">
        <v>16700</v>
      </c>
      <c r="G10" s="32">
        <v>28</v>
      </c>
      <c r="H10" s="32" t="s">
        <v>337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</row>
    <row r="11" spans="1:28" ht="12.75" customHeight="1">
      <c r="A11" s="96">
        <v>45104</v>
      </c>
      <c r="B11" s="32">
        <v>543920</v>
      </c>
      <c r="C11" s="31" t="s">
        <v>1161</v>
      </c>
      <c r="D11" s="31" t="s">
        <v>1162</v>
      </c>
      <c r="E11" s="31" t="s">
        <v>579</v>
      </c>
      <c r="F11" s="97">
        <v>104000</v>
      </c>
      <c r="G11" s="32">
        <v>184.29</v>
      </c>
      <c r="H11" s="32" t="s">
        <v>337</v>
      </c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</row>
    <row r="12" spans="1:28" ht="12.75" customHeight="1">
      <c r="A12" s="96">
        <v>45104</v>
      </c>
      <c r="B12" s="32">
        <v>543920</v>
      </c>
      <c r="C12" s="31" t="s">
        <v>1161</v>
      </c>
      <c r="D12" s="31" t="s">
        <v>1162</v>
      </c>
      <c r="E12" s="31" t="s">
        <v>578</v>
      </c>
      <c r="F12" s="97">
        <v>800</v>
      </c>
      <c r="G12" s="32">
        <v>182.45</v>
      </c>
      <c r="H12" s="32" t="s">
        <v>337</v>
      </c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</row>
    <row r="13" spans="1:28" ht="12.75" customHeight="1">
      <c r="A13" s="96">
        <v>45104</v>
      </c>
      <c r="B13" s="32">
        <v>538868</v>
      </c>
      <c r="C13" s="31" t="s">
        <v>1163</v>
      </c>
      <c r="D13" s="31" t="s">
        <v>1164</v>
      </c>
      <c r="E13" s="31" t="s">
        <v>579</v>
      </c>
      <c r="F13" s="97">
        <v>165000</v>
      </c>
      <c r="G13" s="32">
        <v>7.95</v>
      </c>
      <c r="H13" s="32" t="s">
        <v>337</v>
      </c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</row>
    <row r="14" spans="1:28" ht="12.75" customHeight="1">
      <c r="A14" s="96">
        <v>45104</v>
      </c>
      <c r="B14" s="32">
        <v>531380</v>
      </c>
      <c r="C14" s="31" t="s">
        <v>1165</v>
      </c>
      <c r="D14" s="31" t="s">
        <v>1166</v>
      </c>
      <c r="E14" s="31" t="s">
        <v>578</v>
      </c>
      <c r="F14" s="97">
        <v>51326</v>
      </c>
      <c r="G14" s="32">
        <v>64.150000000000006</v>
      </c>
      <c r="H14" s="32" t="s">
        <v>337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</row>
    <row r="15" spans="1:28" ht="12.75" customHeight="1">
      <c r="A15" s="96">
        <v>45104</v>
      </c>
      <c r="B15" s="32">
        <v>531380</v>
      </c>
      <c r="C15" s="31" t="s">
        <v>1165</v>
      </c>
      <c r="D15" s="31" t="s">
        <v>1167</v>
      </c>
      <c r="E15" s="31" t="s">
        <v>579</v>
      </c>
      <c r="F15" s="97">
        <v>28849</v>
      </c>
      <c r="G15" s="32">
        <v>64.150000000000006</v>
      </c>
      <c r="H15" s="32" t="s">
        <v>337</v>
      </c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</row>
    <row r="16" spans="1:28" ht="12.75" customHeight="1">
      <c r="A16" s="96">
        <v>45104</v>
      </c>
      <c r="B16" s="32">
        <v>516003</v>
      </c>
      <c r="C16" s="31" t="s">
        <v>1168</v>
      </c>
      <c r="D16" s="31" t="s">
        <v>1169</v>
      </c>
      <c r="E16" s="31" t="s">
        <v>578</v>
      </c>
      <c r="F16" s="97">
        <v>82550</v>
      </c>
      <c r="G16" s="32">
        <v>202.3</v>
      </c>
      <c r="H16" s="32" t="s">
        <v>337</v>
      </c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</row>
    <row r="17" spans="1:28" ht="12.75" customHeight="1">
      <c r="A17" s="96">
        <v>45104</v>
      </c>
      <c r="B17" s="32">
        <v>516003</v>
      </c>
      <c r="C17" s="31" t="s">
        <v>1168</v>
      </c>
      <c r="D17" s="31" t="s">
        <v>1170</v>
      </c>
      <c r="E17" s="31" t="s">
        <v>579</v>
      </c>
      <c r="F17" s="97">
        <v>90000</v>
      </c>
      <c r="G17" s="32">
        <v>202.52</v>
      </c>
      <c r="H17" s="32" t="s">
        <v>337</v>
      </c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</row>
    <row r="18" spans="1:28" ht="12.75" customHeight="1">
      <c r="A18" s="96">
        <v>45104</v>
      </c>
      <c r="B18" s="32">
        <v>542724</v>
      </c>
      <c r="C18" s="31" t="s">
        <v>1102</v>
      </c>
      <c r="D18" s="31" t="s">
        <v>1104</v>
      </c>
      <c r="E18" s="31" t="s">
        <v>578</v>
      </c>
      <c r="F18" s="97">
        <v>28313</v>
      </c>
      <c r="G18" s="32">
        <v>2.2799999999999998</v>
      </c>
      <c r="H18" s="32" t="s">
        <v>337</v>
      </c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</row>
    <row r="19" spans="1:28" ht="12.75" customHeight="1">
      <c r="A19" s="96">
        <v>45104</v>
      </c>
      <c r="B19" s="32">
        <v>542724</v>
      </c>
      <c r="C19" s="31" t="s">
        <v>1102</v>
      </c>
      <c r="D19" s="31" t="s">
        <v>1104</v>
      </c>
      <c r="E19" s="31" t="s">
        <v>579</v>
      </c>
      <c r="F19" s="97">
        <v>505313</v>
      </c>
      <c r="G19" s="32">
        <v>2.21</v>
      </c>
      <c r="H19" s="32" t="s">
        <v>337</v>
      </c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</row>
    <row r="20" spans="1:28" ht="12.75" customHeight="1">
      <c r="A20" s="96">
        <v>45104</v>
      </c>
      <c r="B20" s="32">
        <v>542724</v>
      </c>
      <c r="C20" s="31" t="s">
        <v>1102</v>
      </c>
      <c r="D20" s="31" t="s">
        <v>1103</v>
      </c>
      <c r="E20" s="31" t="s">
        <v>578</v>
      </c>
      <c r="F20" s="97">
        <v>609730</v>
      </c>
      <c r="G20" s="32">
        <v>2.37</v>
      </c>
      <c r="H20" s="32" t="s">
        <v>337</v>
      </c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</row>
    <row r="21" spans="1:28" ht="12.75" customHeight="1">
      <c r="A21" s="96">
        <v>45104</v>
      </c>
      <c r="B21" s="32">
        <v>542724</v>
      </c>
      <c r="C21" s="31" t="s">
        <v>1102</v>
      </c>
      <c r="D21" s="31" t="s">
        <v>1103</v>
      </c>
      <c r="E21" s="31" t="s">
        <v>579</v>
      </c>
      <c r="F21" s="97">
        <v>1379562</v>
      </c>
      <c r="G21" s="32">
        <v>2.2999999999999998</v>
      </c>
      <c r="H21" s="32" t="s">
        <v>337</v>
      </c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</row>
    <row r="22" spans="1:28" ht="12.75" customHeight="1">
      <c r="A22" s="96">
        <v>45104</v>
      </c>
      <c r="B22" s="32">
        <v>516110</v>
      </c>
      <c r="C22" s="31" t="s">
        <v>1171</v>
      </c>
      <c r="D22" s="31" t="s">
        <v>1172</v>
      </c>
      <c r="E22" s="31" t="s">
        <v>579</v>
      </c>
      <c r="F22" s="97">
        <v>446700</v>
      </c>
      <c r="G22" s="32">
        <v>6.91</v>
      </c>
      <c r="H22" s="32" t="s">
        <v>337</v>
      </c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</row>
    <row r="23" spans="1:28" ht="12.75" customHeight="1">
      <c r="A23" s="96">
        <v>45104</v>
      </c>
      <c r="B23" s="32">
        <v>516110</v>
      </c>
      <c r="C23" s="31" t="s">
        <v>1171</v>
      </c>
      <c r="D23" s="31" t="s">
        <v>1173</v>
      </c>
      <c r="E23" s="31" t="s">
        <v>579</v>
      </c>
      <c r="F23" s="97">
        <v>379667</v>
      </c>
      <c r="G23" s="32">
        <v>6.85</v>
      </c>
      <c r="H23" s="32" t="s">
        <v>337</v>
      </c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</row>
    <row r="24" spans="1:28" ht="12.75" customHeight="1">
      <c r="A24" s="96">
        <v>45104</v>
      </c>
      <c r="B24" s="32">
        <v>540267</v>
      </c>
      <c r="C24" s="31" t="s">
        <v>1174</v>
      </c>
      <c r="D24" s="31" t="s">
        <v>1175</v>
      </c>
      <c r="E24" s="31" t="s">
        <v>579</v>
      </c>
      <c r="F24" s="97">
        <v>2711</v>
      </c>
      <c r="G24" s="32">
        <v>14.07</v>
      </c>
      <c r="H24" s="32" t="s">
        <v>337</v>
      </c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</row>
    <row r="25" spans="1:28" ht="12.75" customHeight="1">
      <c r="A25" s="96">
        <v>45104</v>
      </c>
      <c r="B25" s="32">
        <v>540267</v>
      </c>
      <c r="C25" s="31" t="s">
        <v>1174</v>
      </c>
      <c r="D25" s="31" t="s">
        <v>1175</v>
      </c>
      <c r="E25" s="31" t="s">
        <v>578</v>
      </c>
      <c r="F25" s="97">
        <v>46979</v>
      </c>
      <c r="G25" s="32">
        <v>14.03</v>
      </c>
      <c r="H25" s="32" t="s">
        <v>337</v>
      </c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</row>
    <row r="26" spans="1:28" ht="12.75" customHeight="1">
      <c r="A26" s="96">
        <v>45104</v>
      </c>
      <c r="B26" s="32">
        <v>542918</v>
      </c>
      <c r="C26" s="31" t="s">
        <v>1176</v>
      </c>
      <c r="D26" s="31" t="s">
        <v>1177</v>
      </c>
      <c r="E26" s="31" t="s">
        <v>579</v>
      </c>
      <c r="F26" s="97">
        <v>54620</v>
      </c>
      <c r="G26" s="32">
        <v>22.1</v>
      </c>
      <c r="H26" s="32" t="s">
        <v>337</v>
      </c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</row>
    <row r="27" spans="1:28" ht="12.75" customHeight="1">
      <c r="A27" s="96">
        <v>45104</v>
      </c>
      <c r="B27" s="32">
        <v>530663</v>
      </c>
      <c r="C27" s="31" t="s">
        <v>1178</v>
      </c>
      <c r="D27" s="31" t="s">
        <v>1179</v>
      </c>
      <c r="E27" s="31" t="s">
        <v>578</v>
      </c>
      <c r="F27" s="97">
        <v>330880</v>
      </c>
      <c r="G27" s="32">
        <v>1.82</v>
      </c>
      <c r="H27" s="32" t="s">
        <v>337</v>
      </c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</row>
    <row r="28" spans="1:28" ht="12.75" customHeight="1">
      <c r="A28" s="96">
        <v>45104</v>
      </c>
      <c r="B28" s="32">
        <v>542924</v>
      </c>
      <c r="C28" s="31" t="s">
        <v>1029</v>
      </c>
      <c r="D28" s="31" t="s">
        <v>1105</v>
      </c>
      <c r="E28" s="31" t="s">
        <v>578</v>
      </c>
      <c r="F28" s="97">
        <v>91000</v>
      </c>
      <c r="G28" s="32">
        <v>5.29</v>
      </c>
      <c r="H28" s="32" t="s">
        <v>337</v>
      </c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</row>
    <row r="29" spans="1:28" ht="12.75" customHeight="1">
      <c r="A29" s="96">
        <v>45104</v>
      </c>
      <c r="B29" s="32">
        <v>542924</v>
      </c>
      <c r="C29" s="31" t="s">
        <v>1029</v>
      </c>
      <c r="D29" s="31" t="s">
        <v>1180</v>
      </c>
      <c r="E29" s="31" t="s">
        <v>578</v>
      </c>
      <c r="F29" s="97">
        <v>133000</v>
      </c>
      <c r="G29" s="32">
        <v>4.97</v>
      </c>
      <c r="H29" s="32" t="s">
        <v>337</v>
      </c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</row>
    <row r="30" spans="1:28" ht="12.75" customHeight="1">
      <c r="A30" s="96">
        <v>45104</v>
      </c>
      <c r="B30" s="32">
        <v>542924</v>
      </c>
      <c r="C30" s="31" t="s">
        <v>1029</v>
      </c>
      <c r="D30" s="31" t="s">
        <v>1180</v>
      </c>
      <c r="E30" s="31" t="s">
        <v>579</v>
      </c>
      <c r="F30" s="97">
        <v>56000</v>
      </c>
      <c r="G30" s="32">
        <v>5.0199999999999996</v>
      </c>
      <c r="H30" s="32" t="s">
        <v>337</v>
      </c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</row>
    <row r="31" spans="1:28" ht="12.75" customHeight="1">
      <c r="A31" s="96">
        <v>45104</v>
      </c>
      <c r="B31" s="32">
        <v>542924</v>
      </c>
      <c r="C31" s="31" t="s">
        <v>1029</v>
      </c>
      <c r="D31" s="31" t="s">
        <v>1030</v>
      </c>
      <c r="E31" s="31" t="s">
        <v>578</v>
      </c>
      <c r="F31" s="97">
        <v>59500</v>
      </c>
      <c r="G31" s="32">
        <v>5.12</v>
      </c>
      <c r="H31" s="32" t="s">
        <v>337</v>
      </c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</row>
    <row r="32" spans="1:28" ht="12.75" customHeight="1">
      <c r="A32" s="96">
        <v>45104</v>
      </c>
      <c r="B32" s="32">
        <v>542924</v>
      </c>
      <c r="C32" s="31" t="s">
        <v>1029</v>
      </c>
      <c r="D32" s="31" t="s">
        <v>1030</v>
      </c>
      <c r="E32" s="31" t="s">
        <v>579</v>
      </c>
      <c r="F32" s="97">
        <v>563500</v>
      </c>
      <c r="G32" s="32">
        <v>5.0599999999999996</v>
      </c>
      <c r="H32" s="32" t="s">
        <v>337</v>
      </c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</row>
    <row r="33" spans="1:28" ht="12.75" customHeight="1">
      <c r="A33" s="96">
        <v>45104</v>
      </c>
      <c r="B33" s="32">
        <v>503669</v>
      </c>
      <c r="C33" s="31" t="s">
        <v>1181</v>
      </c>
      <c r="D33" s="31" t="s">
        <v>1182</v>
      </c>
      <c r="E33" s="31" t="s">
        <v>579</v>
      </c>
      <c r="F33" s="97">
        <v>40000</v>
      </c>
      <c r="G33" s="32">
        <v>19.420000000000002</v>
      </c>
      <c r="H33" s="32" t="s">
        <v>337</v>
      </c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</row>
    <row r="34" spans="1:28" ht="12.75" customHeight="1">
      <c r="A34" s="96">
        <v>45104</v>
      </c>
      <c r="B34" s="32">
        <v>503669</v>
      </c>
      <c r="C34" s="31" t="s">
        <v>1181</v>
      </c>
      <c r="D34" s="31" t="s">
        <v>1183</v>
      </c>
      <c r="E34" s="31" t="s">
        <v>578</v>
      </c>
      <c r="F34" s="97">
        <v>45027</v>
      </c>
      <c r="G34" s="32">
        <v>19.420000000000002</v>
      </c>
      <c r="H34" s="32" t="s">
        <v>337</v>
      </c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</row>
    <row r="35" spans="1:28" ht="12.75" customHeight="1">
      <c r="A35" s="96">
        <v>45104</v>
      </c>
      <c r="B35" s="32">
        <v>543624</v>
      </c>
      <c r="C35" s="31" t="s">
        <v>1184</v>
      </c>
      <c r="D35" s="31" t="s">
        <v>1120</v>
      </c>
      <c r="E35" s="31" t="s">
        <v>578</v>
      </c>
      <c r="F35" s="97">
        <v>12000</v>
      </c>
      <c r="G35" s="32">
        <v>40.39</v>
      </c>
      <c r="H35" s="32" t="s">
        <v>337</v>
      </c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</row>
    <row r="36" spans="1:28" ht="12.75" customHeight="1">
      <c r="A36" s="96">
        <v>45104</v>
      </c>
      <c r="B36" s="32">
        <v>543624</v>
      </c>
      <c r="C36" s="31" t="s">
        <v>1184</v>
      </c>
      <c r="D36" s="31" t="s">
        <v>1120</v>
      </c>
      <c r="E36" s="31" t="s">
        <v>579</v>
      </c>
      <c r="F36" s="97">
        <v>18000</v>
      </c>
      <c r="G36" s="32">
        <v>40.39</v>
      </c>
      <c r="H36" s="32" t="s">
        <v>337</v>
      </c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</row>
    <row r="37" spans="1:28" ht="12.75" customHeight="1">
      <c r="A37" s="96">
        <v>45104</v>
      </c>
      <c r="B37" s="32">
        <v>543207</v>
      </c>
      <c r="C37" s="31" t="s">
        <v>1107</v>
      </c>
      <c r="D37" s="31" t="s">
        <v>1185</v>
      </c>
      <c r="E37" s="31" t="s">
        <v>578</v>
      </c>
      <c r="F37" s="97">
        <v>64500</v>
      </c>
      <c r="G37" s="32">
        <v>6.4</v>
      </c>
      <c r="H37" s="32" t="s">
        <v>337</v>
      </c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</row>
    <row r="38" spans="1:28" ht="12.75" customHeight="1">
      <c r="A38" s="96">
        <v>45104</v>
      </c>
      <c r="B38" s="32">
        <v>543207</v>
      </c>
      <c r="C38" s="31" t="s">
        <v>1107</v>
      </c>
      <c r="D38" s="31" t="s">
        <v>1186</v>
      </c>
      <c r="E38" s="31" t="s">
        <v>579</v>
      </c>
      <c r="F38" s="97">
        <v>67441</v>
      </c>
      <c r="G38" s="32">
        <v>6.34</v>
      </c>
      <c r="H38" s="32" t="s">
        <v>337</v>
      </c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</row>
    <row r="39" spans="1:28" ht="12.75" customHeight="1">
      <c r="A39" s="96">
        <v>45104</v>
      </c>
      <c r="B39" s="32">
        <v>543207</v>
      </c>
      <c r="C39" s="31" t="s">
        <v>1107</v>
      </c>
      <c r="D39" s="31" t="s">
        <v>1187</v>
      </c>
      <c r="E39" s="31" t="s">
        <v>578</v>
      </c>
      <c r="F39" s="97">
        <v>58620</v>
      </c>
      <c r="G39" s="32">
        <v>6.34</v>
      </c>
      <c r="H39" s="32" t="s">
        <v>337</v>
      </c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</row>
    <row r="40" spans="1:28" ht="12.75" customHeight="1">
      <c r="A40" s="96">
        <v>45104</v>
      </c>
      <c r="B40" s="32">
        <v>543207</v>
      </c>
      <c r="C40" s="31" t="s">
        <v>1107</v>
      </c>
      <c r="D40" s="31" t="s">
        <v>1188</v>
      </c>
      <c r="E40" s="31" t="s">
        <v>578</v>
      </c>
      <c r="F40" s="97">
        <v>57645</v>
      </c>
      <c r="G40" s="32">
        <v>6.39</v>
      </c>
      <c r="H40" s="32" t="s">
        <v>337</v>
      </c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</row>
    <row r="41" spans="1:28" ht="12.75" customHeight="1">
      <c r="A41" s="96">
        <v>45104</v>
      </c>
      <c r="B41" s="32">
        <v>543207</v>
      </c>
      <c r="C41" s="31" t="s">
        <v>1107</v>
      </c>
      <c r="D41" s="31" t="s">
        <v>1189</v>
      </c>
      <c r="E41" s="31" t="s">
        <v>579</v>
      </c>
      <c r="F41" s="97">
        <v>166810</v>
      </c>
      <c r="G41" s="32">
        <v>6.34</v>
      </c>
      <c r="H41" s="32" t="s">
        <v>337</v>
      </c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</row>
    <row r="42" spans="1:28" ht="12.75" customHeight="1">
      <c r="A42" s="96">
        <v>45104</v>
      </c>
      <c r="B42" s="32">
        <v>543207</v>
      </c>
      <c r="C42" s="31" t="s">
        <v>1107</v>
      </c>
      <c r="D42" s="31" t="s">
        <v>1188</v>
      </c>
      <c r="E42" s="31" t="s">
        <v>579</v>
      </c>
      <c r="F42" s="97">
        <v>30600</v>
      </c>
      <c r="G42" s="32">
        <v>6.4</v>
      </c>
      <c r="H42" s="32" t="s">
        <v>337</v>
      </c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</row>
    <row r="43" spans="1:28" ht="12.75" customHeight="1">
      <c r="A43" s="96">
        <v>45104</v>
      </c>
      <c r="B43" s="32">
        <v>543207</v>
      </c>
      <c r="C43" s="31" t="s">
        <v>1107</v>
      </c>
      <c r="D43" s="31" t="s">
        <v>1106</v>
      </c>
      <c r="E43" s="31" t="s">
        <v>578</v>
      </c>
      <c r="F43" s="97">
        <v>120000</v>
      </c>
      <c r="G43" s="32">
        <v>6.29</v>
      </c>
      <c r="H43" s="32" t="s">
        <v>337</v>
      </c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</row>
    <row r="44" spans="1:28" ht="12.75" customHeight="1">
      <c r="A44" s="96">
        <v>45104</v>
      </c>
      <c r="B44" s="32">
        <v>506122</v>
      </c>
      <c r="C44" s="31" t="s">
        <v>1190</v>
      </c>
      <c r="D44" s="31" t="s">
        <v>1191</v>
      </c>
      <c r="E44" s="31" t="s">
        <v>578</v>
      </c>
      <c r="F44" s="97">
        <v>2677</v>
      </c>
      <c r="G44" s="32">
        <v>104.46</v>
      </c>
      <c r="H44" s="32" t="s">
        <v>337</v>
      </c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</row>
    <row r="45" spans="1:28" ht="12.75" customHeight="1">
      <c r="A45" s="96">
        <v>45104</v>
      </c>
      <c r="B45" s="32">
        <v>540703</v>
      </c>
      <c r="C45" s="31" t="s">
        <v>1192</v>
      </c>
      <c r="D45" s="31" t="s">
        <v>1193</v>
      </c>
      <c r="E45" s="31" t="s">
        <v>578</v>
      </c>
      <c r="F45" s="97">
        <v>27687</v>
      </c>
      <c r="G45" s="32">
        <v>6.19</v>
      </c>
      <c r="H45" s="32" t="s">
        <v>337</v>
      </c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</row>
    <row r="46" spans="1:28" ht="12.75" customHeight="1">
      <c r="A46" s="96">
        <v>45104</v>
      </c>
      <c r="B46" s="32">
        <v>542145</v>
      </c>
      <c r="C46" s="31" t="s">
        <v>1108</v>
      </c>
      <c r="D46" s="31" t="s">
        <v>1194</v>
      </c>
      <c r="E46" s="31" t="s">
        <v>579</v>
      </c>
      <c r="F46" s="97">
        <v>52200</v>
      </c>
      <c r="G46" s="32">
        <v>36</v>
      </c>
      <c r="H46" s="32" t="s">
        <v>337</v>
      </c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</row>
    <row r="47" spans="1:28" ht="12.75" customHeight="1">
      <c r="A47" s="96">
        <v>45104</v>
      </c>
      <c r="B47" s="32">
        <v>542145</v>
      </c>
      <c r="C47" s="31" t="s">
        <v>1108</v>
      </c>
      <c r="D47" s="31" t="s">
        <v>1195</v>
      </c>
      <c r="E47" s="31" t="s">
        <v>579</v>
      </c>
      <c r="F47" s="97">
        <v>46800</v>
      </c>
      <c r="G47" s="32">
        <v>36</v>
      </c>
      <c r="H47" s="32" t="s">
        <v>337</v>
      </c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</row>
    <row r="48" spans="1:28" ht="12.75" customHeight="1">
      <c r="A48" s="96">
        <v>45104</v>
      </c>
      <c r="B48" s="32">
        <v>542145</v>
      </c>
      <c r="C48" s="31" t="s">
        <v>1108</v>
      </c>
      <c r="D48" s="31" t="s">
        <v>1109</v>
      </c>
      <c r="E48" s="31" t="s">
        <v>578</v>
      </c>
      <c r="F48" s="97">
        <v>100800</v>
      </c>
      <c r="G48" s="32">
        <v>36</v>
      </c>
      <c r="H48" s="32" t="s">
        <v>337</v>
      </c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</row>
    <row r="49" spans="1:28" ht="12.75" customHeight="1">
      <c r="A49" s="96">
        <v>45104</v>
      </c>
      <c r="B49" s="32">
        <v>538212</v>
      </c>
      <c r="C49" s="31" t="s">
        <v>1083</v>
      </c>
      <c r="D49" s="31" t="s">
        <v>1084</v>
      </c>
      <c r="E49" s="31" t="s">
        <v>579</v>
      </c>
      <c r="F49" s="97">
        <v>3553415</v>
      </c>
      <c r="G49" s="32">
        <v>0.72</v>
      </c>
      <c r="H49" s="32" t="s">
        <v>337</v>
      </c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</row>
    <row r="50" spans="1:28" ht="12.75" customHeight="1">
      <c r="A50" s="96">
        <v>45104</v>
      </c>
      <c r="B50" s="32">
        <v>530525</v>
      </c>
      <c r="C50" s="31" t="s">
        <v>1110</v>
      </c>
      <c r="D50" s="31" t="s">
        <v>1196</v>
      </c>
      <c r="E50" s="31" t="s">
        <v>579</v>
      </c>
      <c r="F50" s="97">
        <v>89360</v>
      </c>
      <c r="G50" s="32">
        <v>18.760000000000002</v>
      </c>
      <c r="H50" s="32" t="s">
        <v>337</v>
      </c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</row>
    <row r="51" spans="1:28" ht="12.75" customHeight="1">
      <c r="A51" s="96">
        <v>45104</v>
      </c>
      <c r="B51" s="32">
        <v>530525</v>
      </c>
      <c r="C51" s="31" t="s">
        <v>1110</v>
      </c>
      <c r="D51" s="31" t="s">
        <v>1197</v>
      </c>
      <c r="E51" s="31" t="s">
        <v>578</v>
      </c>
      <c r="F51" s="97">
        <v>60001</v>
      </c>
      <c r="G51" s="32">
        <v>19.010000000000002</v>
      </c>
      <c r="H51" s="32" t="s">
        <v>337</v>
      </c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</row>
    <row r="52" spans="1:28" ht="12.75" customHeight="1">
      <c r="A52" s="96">
        <v>45104</v>
      </c>
      <c r="B52" s="32">
        <v>530525</v>
      </c>
      <c r="C52" s="31" t="s">
        <v>1110</v>
      </c>
      <c r="D52" s="31" t="s">
        <v>1198</v>
      </c>
      <c r="E52" s="31" t="s">
        <v>579</v>
      </c>
      <c r="F52" s="97">
        <v>54000</v>
      </c>
      <c r="G52" s="32">
        <v>19.010000000000002</v>
      </c>
      <c r="H52" s="32" t="s">
        <v>337</v>
      </c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</row>
    <row r="53" spans="1:28" ht="12.75" customHeight="1">
      <c r="A53" s="96">
        <v>45104</v>
      </c>
      <c r="B53" s="32">
        <v>538923</v>
      </c>
      <c r="C53" s="31" t="s">
        <v>1111</v>
      </c>
      <c r="D53" s="31" t="s">
        <v>1112</v>
      </c>
      <c r="E53" s="31" t="s">
        <v>578</v>
      </c>
      <c r="F53" s="97">
        <v>49000</v>
      </c>
      <c r="G53" s="32">
        <v>53.86</v>
      </c>
      <c r="H53" s="32" t="s">
        <v>337</v>
      </c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</row>
    <row r="54" spans="1:28" ht="12.75" customHeight="1">
      <c r="A54" s="96">
        <v>45104</v>
      </c>
      <c r="B54" s="32">
        <v>543924</v>
      </c>
      <c r="C54" s="31" t="s">
        <v>1010</v>
      </c>
      <c r="D54" s="31" t="s">
        <v>1199</v>
      </c>
      <c r="E54" s="31" t="s">
        <v>579</v>
      </c>
      <c r="F54" s="97">
        <v>16000</v>
      </c>
      <c r="G54" s="32">
        <v>43.75</v>
      </c>
      <c r="H54" s="32" t="s">
        <v>337</v>
      </c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</row>
    <row r="55" spans="1:28" ht="12.75" customHeight="1">
      <c r="A55" s="96">
        <v>45104</v>
      </c>
      <c r="B55" s="32">
        <v>543924</v>
      </c>
      <c r="C55" s="31" t="s">
        <v>1010</v>
      </c>
      <c r="D55" s="31" t="s">
        <v>1200</v>
      </c>
      <c r="E55" s="31" t="s">
        <v>579</v>
      </c>
      <c r="F55" s="97">
        <v>12000</v>
      </c>
      <c r="G55" s="32">
        <v>43.75</v>
      </c>
      <c r="H55" s="32" t="s">
        <v>337</v>
      </c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</row>
    <row r="56" spans="1:28" ht="12.75" customHeight="1">
      <c r="A56" s="96">
        <v>45104</v>
      </c>
      <c r="B56" s="32">
        <v>540914</v>
      </c>
      <c r="C56" s="31" t="s">
        <v>1113</v>
      </c>
      <c r="D56" s="31" t="s">
        <v>1114</v>
      </c>
      <c r="E56" s="31" t="s">
        <v>579</v>
      </c>
      <c r="F56" s="97">
        <v>176669</v>
      </c>
      <c r="G56" s="32">
        <v>26.12</v>
      </c>
      <c r="H56" s="32" t="s">
        <v>337</v>
      </c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</row>
    <row r="57" spans="1:28" ht="12.75" customHeight="1">
      <c r="A57" s="96">
        <v>45104</v>
      </c>
      <c r="B57" s="32">
        <v>540914</v>
      </c>
      <c r="C57" s="31" t="s">
        <v>1113</v>
      </c>
      <c r="D57" s="31" t="s">
        <v>1201</v>
      </c>
      <c r="E57" s="31" t="s">
        <v>579</v>
      </c>
      <c r="F57" s="97">
        <v>260691</v>
      </c>
      <c r="G57" s="32">
        <v>26.14</v>
      </c>
      <c r="H57" s="32" t="s">
        <v>337</v>
      </c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</row>
    <row r="58" spans="1:28" ht="12.75" customHeight="1">
      <c r="A58" s="96">
        <v>45104</v>
      </c>
      <c r="B58" s="32">
        <v>540914</v>
      </c>
      <c r="C58" s="31" t="s">
        <v>1113</v>
      </c>
      <c r="D58" s="31" t="s">
        <v>1114</v>
      </c>
      <c r="E58" s="31" t="s">
        <v>578</v>
      </c>
      <c r="F58" s="97">
        <v>54896</v>
      </c>
      <c r="G58" s="32">
        <v>25.98</v>
      </c>
      <c r="H58" s="32" t="s">
        <v>337</v>
      </c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</row>
    <row r="59" spans="1:28" ht="12.75" customHeight="1">
      <c r="A59" s="96">
        <v>45104</v>
      </c>
      <c r="B59" s="32">
        <v>540914</v>
      </c>
      <c r="C59" s="31" t="s">
        <v>1113</v>
      </c>
      <c r="D59" s="31" t="s">
        <v>1201</v>
      </c>
      <c r="E59" s="31" t="s">
        <v>578</v>
      </c>
      <c r="F59" s="97">
        <v>51513</v>
      </c>
      <c r="G59" s="32">
        <v>26.14</v>
      </c>
      <c r="H59" s="32" t="s">
        <v>337</v>
      </c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</row>
    <row r="60" spans="1:28" ht="12.75" customHeight="1">
      <c r="A60" s="96">
        <v>45104</v>
      </c>
      <c r="B60" s="32">
        <v>540914</v>
      </c>
      <c r="C60" s="31" t="s">
        <v>1113</v>
      </c>
      <c r="D60" s="31" t="s">
        <v>1115</v>
      </c>
      <c r="E60" s="31" t="s">
        <v>579</v>
      </c>
      <c r="F60" s="97">
        <v>92365</v>
      </c>
      <c r="G60" s="32">
        <v>26.15</v>
      </c>
      <c r="H60" s="32" t="s">
        <v>337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</row>
    <row r="61" spans="1:28" ht="12.75" customHeight="1">
      <c r="A61" s="96">
        <v>45104</v>
      </c>
      <c r="B61" s="32">
        <v>540914</v>
      </c>
      <c r="C61" s="31" t="s">
        <v>1113</v>
      </c>
      <c r="D61" s="31" t="s">
        <v>1116</v>
      </c>
      <c r="E61" s="31" t="s">
        <v>579</v>
      </c>
      <c r="F61" s="97">
        <v>106699</v>
      </c>
      <c r="G61" s="32">
        <v>26.15</v>
      </c>
      <c r="H61" s="32" t="s">
        <v>337</v>
      </c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</row>
    <row r="62" spans="1:28" ht="12.75" customHeight="1">
      <c r="A62" s="96">
        <v>45104</v>
      </c>
      <c r="B62" s="32">
        <v>543799</v>
      </c>
      <c r="C62" s="31" t="s">
        <v>1064</v>
      </c>
      <c r="D62" s="31" t="s">
        <v>1202</v>
      </c>
      <c r="E62" s="31" t="s">
        <v>578</v>
      </c>
      <c r="F62" s="97">
        <v>33000</v>
      </c>
      <c r="G62" s="32">
        <v>55.17</v>
      </c>
      <c r="H62" s="32" t="s">
        <v>337</v>
      </c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</row>
    <row r="63" spans="1:28" ht="12.75" customHeight="1">
      <c r="A63" s="96">
        <v>45104</v>
      </c>
      <c r="B63" s="32">
        <v>543799</v>
      </c>
      <c r="C63" s="31" t="s">
        <v>1064</v>
      </c>
      <c r="D63" s="31" t="s">
        <v>1202</v>
      </c>
      <c r="E63" s="31" t="s">
        <v>579</v>
      </c>
      <c r="F63" s="97">
        <v>15000</v>
      </c>
      <c r="G63" s="32">
        <v>55.77</v>
      </c>
      <c r="H63" s="32" t="s">
        <v>337</v>
      </c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</row>
    <row r="64" spans="1:28" ht="12.75" customHeight="1">
      <c r="A64" s="96">
        <v>45104</v>
      </c>
      <c r="B64" s="32">
        <v>539406</v>
      </c>
      <c r="C64" s="31" t="s">
        <v>1203</v>
      </c>
      <c r="D64" s="31" t="s">
        <v>1204</v>
      </c>
      <c r="E64" s="31" t="s">
        <v>579</v>
      </c>
      <c r="F64" s="97">
        <v>50000</v>
      </c>
      <c r="G64" s="32">
        <v>55.04</v>
      </c>
      <c r="H64" s="32" t="s">
        <v>337</v>
      </c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</row>
    <row r="65" spans="1:28" ht="12.75" customHeight="1">
      <c r="A65" s="96">
        <v>45104</v>
      </c>
      <c r="B65" s="32">
        <v>539406</v>
      </c>
      <c r="C65" s="31" t="s">
        <v>1203</v>
      </c>
      <c r="D65" s="31" t="s">
        <v>582</v>
      </c>
      <c r="E65" s="31" t="s">
        <v>578</v>
      </c>
      <c r="F65" s="97">
        <v>50000</v>
      </c>
      <c r="G65" s="32">
        <v>54.96</v>
      </c>
      <c r="H65" s="32" t="s">
        <v>337</v>
      </c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</row>
    <row r="66" spans="1:28" ht="12.75" customHeight="1">
      <c r="A66" s="96">
        <v>45104</v>
      </c>
      <c r="B66" s="32">
        <v>531628</v>
      </c>
      <c r="C66" s="31" t="s">
        <v>1205</v>
      </c>
      <c r="D66" s="31" t="s">
        <v>1206</v>
      </c>
      <c r="E66" s="31" t="s">
        <v>579</v>
      </c>
      <c r="F66" s="97">
        <v>58469</v>
      </c>
      <c r="G66" s="32">
        <v>15.08</v>
      </c>
      <c r="H66" s="32" t="s">
        <v>337</v>
      </c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</row>
    <row r="67" spans="1:28" ht="12.75" customHeight="1">
      <c r="A67" s="96">
        <v>45104</v>
      </c>
      <c r="B67" s="32">
        <v>531628</v>
      </c>
      <c r="C67" s="31" t="s">
        <v>1205</v>
      </c>
      <c r="D67" s="31" t="s">
        <v>1207</v>
      </c>
      <c r="E67" s="31" t="s">
        <v>578</v>
      </c>
      <c r="F67" s="97">
        <v>50000</v>
      </c>
      <c r="G67" s="32">
        <v>15.08</v>
      </c>
      <c r="H67" s="32" t="s">
        <v>337</v>
      </c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</row>
    <row r="68" spans="1:28" ht="12.75" customHeight="1">
      <c r="A68" s="96">
        <v>45104</v>
      </c>
      <c r="B68" s="32">
        <v>532159</v>
      </c>
      <c r="C68" s="31" t="s">
        <v>1208</v>
      </c>
      <c r="D68" s="31" t="s">
        <v>1209</v>
      </c>
      <c r="E68" s="31" t="s">
        <v>578</v>
      </c>
      <c r="F68" s="97">
        <v>400000</v>
      </c>
      <c r="G68" s="32">
        <v>12.99</v>
      </c>
      <c r="H68" s="32" t="s">
        <v>337</v>
      </c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</row>
    <row r="69" spans="1:28" ht="12.75" customHeight="1">
      <c r="A69" s="96">
        <v>45104</v>
      </c>
      <c r="B69" s="32">
        <v>532159</v>
      </c>
      <c r="C69" s="31" t="s">
        <v>1208</v>
      </c>
      <c r="D69" s="31" t="s">
        <v>1210</v>
      </c>
      <c r="E69" s="31" t="s">
        <v>578</v>
      </c>
      <c r="F69" s="97">
        <v>369800</v>
      </c>
      <c r="G69" s="32">
        <v>12.99</v>
      </c>
      <c r="H69" s="32" t="s">
        <v>337</v>
      </c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</row>
    <row r="70" spans="1:28" ht="12.75" customHeight="1">
      <c r="A70" s="96">
        <v>45104</v>
      </c>
      <c r="B70" s="32">
        <v>532159</v>
      </c>
      <c r="C70" s="31" t="s">
        <v>1208</v>
      </c>
      <c r="D70" s="31" t="s">
        <v>1211</v>
      </c>
      <c r="E70" s="31" t="s">
        <v>578</v>
      </c>
      <c r="F70" s="97">
        <v>894394</v>
      </c>
      <c r="G70" s="32">
        <v>12.99</v>
      </c>
      <c r="H70" s="32" t="s">
        <v>337</v>
      </c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</row>
    <row r="71" spans="1:28" ht="12.75" customHeight="1">
      <c r="A71" s="96">
        <v>45104</v>
      </c>
      <c r="B71" s="32">
        <v>532159</v>
      </c>
      <c r="C71" s="31" t="s">
        <v>1208</v>
      </c>
      <c r="D71" s="31" t="s">
        <v>1212</v>
      </c>
      <c r="E71" s="31" t="s">
        <v>579</v>
      </c>
      <c r="F71" s="97">
        <v>1732000</v>
      </c>
      <c r="G71" s="32">
        <v>12.99</v>
      </c>
      <c r="H71" s="32" t="s">
        <v>337</v>
      </c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</row>
    <row r="72" spans="1:28" ht="12.75" customHeight="1">
      <c r="A72" s="96">
        <v>45104</v>
      </c>
      <c r="B72" s="32">
        <v>503657</v>
      </c>
      <c r="C72" s="31" t="s">
        <v>1213</v>
      </c>
      <c r="D72" s="31" t="s">
        <v>1214</v>
      </c>
      <c r="E72" s="31" t="s">
        <v>579</v>
      </c>
      <c r="F72" s="97">
        <v>100000</v>
      </c>
      <c r="G72" s="32">
        <v>11.54</v>
      </c>
      <c r="H72" s="32" t="s">
        <v>337</v>
      </c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</row>
    <row r="73" spans="1:28" ht="12.75" customHeight="1">
      <c r="A73" s="96">
        <v>45104</v>
      </c>
      <c r="B73" s="32" t="s">
        <v>1215</v>
      </c>
      <c r="C73" s="31" t="s">
        <v>1216</v>
      </c>
      <c r="D73" s="31" t="s">
        <v>1217</v>
      </c>
      <c r="E73" s="31" t="s">
        <v>578</v>
      </c>
      <c r="F73" s="97">
        <v>170000</v>
      </c>
      <c r="G73" s="32">
        <v>30.84</v>
      </c>
      <c r="H73" s="32" t="s">
        <v>580</v>
      </c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</row>
    <row r="74" spans="1:28" ht="12.75" customHeight="1">
      <c r="A74" s="96">
        <v>45104</v>
      </c>
      <c r="B74" s="32" t="s">
        <v>328</v>
      </c>
      <c r="C74" s="31" t="s">
        <v>1218</v>
      </c>
      <c r="D74" s="31" t="s">
        <v>1219</v>
      </c>
      <c r="E74" s="31" t="s">
        <v>578</v>
      </c>
      <c r="F74" s="97">
        <v>177870</v>
      </c>
      <c r="G74" s="32">
        <v>2254.71</v>
      </c>
      <c r="H74" s="32" t="s">
        <v>580</v>
      </c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</row>
    <row r="75" spans="1:28" ht="12.75" customHeight="1">
      <c r="A75" s="96">
        <v>45104</v>
      </c>
      <c r="B75" s="32" t="s">
        <v>1220</v>
      </c>
      <c r="C75" s="31" t="s">
        <v>1221</v>
      </c>
      <c r="D75" s="31" t="s">
        <v>1222</v>
      </c>
      <c r="E75" s="31" t="s">
        <v>578</v>
      </c>
      <c r="F75" s="97">
        <v>110190</v>
      </c>
      <c r="G75" s="32">
        <v>120.17</v>
      </c>
      <c r="H75" s="32" t="s">
        <v>580</v>
      </c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</row>
    <row r="76" spans="1:28" ht="12.75" customHeight="1">
      <c r="A76" s="96">
        <v>45104</v>
      </c>
      <c r="B76" s="32" t="s">
        <v>1129</v>
      </c>
      <c r="C76" s="31" t="s">
        <v>1130</v>
      </c>
      <c r="D76" s="31" t="s">
        <v>1047</v>
      </c>
      <c r="E76" s="31" t="s">
        <v>578</v>
      </c>
      <c r="F76" s="97">
        <v>988860</v>
      </c>
      <c r="G76" s="32">
        <v>40.700000000000003</v>
      </c>
      <c r="H76" s="32" t="s">
        <v>580</v>
      </c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</row>
    <row r="77" spans="1:28" ht="12.75" customHeight="1">
      <c r="A77" s="96">
        <v>45104</v>
      </c>
      <c r="B77" s="32" t="s">
        <v>1223</v>
      </c>
      <c r="C77" s="31" t="s">
        <v>1224</v>
      </c>
      <c r="D77" s="31" t="s">
        <v>1225</v>
      </c>
      <c r="E77" s="31" t="s">
        <v>578</v>
      </c>
      <c r="F77" s="97">
        <v>257300</v>
      </c>
      <c r="G77" s="32">
        <v>40.229999999999997</v>
      </c>
      <c r="H77" s="32" t="s">
        <v>580</v>
      </c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</row>
    <row r="78" spans="1:28" ht="12.75" customHeight="1">
      <c r="A78" s="96">
        <v>45104</v>
      </c>
      <c r="B78" s="32" t="s">
        <v>1117</v>
      </c>
      <c r="C78" s="31" t="s">
        <v>1118</v>
      </c>
      <c r="D78" s="31" t="s">
        <v>582</v>
      </c>
      <c r="E78" s="31" t="s">
        <v>578</v>
      </c>
      <c r="F78" s="97">
        <v>3591610</v>
      </c>
      <c r="G78" s="32">
        <v>17.38</v>
      </c>
      <c r="H78" s="32" t="s">
        <v>580</v>
      </c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</row>
    <row r="79" spans="1:28" ht="12.75" customHeight="1">
      <c r="A79" s="96">
        <v>45104</v>
      </c>
      <c r="B79" s="32" t="s">
        <v>1117</v>
      </c>
      <c r="C79" s="31" t="s">
        <v>1118</v>
      </c>
      <c r="D79" s="31" t="s">
        <v>1065</v>
      </c>
      <c r="E79" s="31" t="s">
        <v>578</v>
      </c>
      <c r="F79" s="97">
        <v>756765</v>
      </c>
      <c r="G79" s="32">
        <v>17.41</v>
      </c>
      <c r="H79" s="32" t="s">
        <v>580</v>
      </c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</row>
    <row r="80" spans="1:28" ht="12.75" customHeight="1">
      <c r="A80" s="96">
        <v>45104</v>
      </c>
      <c r="B80" s="32" t="s">
        <v>1117</v>
      </c>
      <c r="C80" s="31" t="s">
        <v>1118</v>
      </c>
      <c r="D80" s="31" t="s">
        <v>1226</v>
      </c>
      <c r="E80" s="31" t="s">
        <v>578</v>
      </c>
      <c r="F80" s="97">
        <v>1109392</v>
      </c>
      <c r="G80" s="32">
        <v>16.47</v>
      </c>
      <c r="H80" s="32" t="s">
        <v>580</v>
      </c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</row>
    <row r="81" spans="1:28" ht="12.75" customHeight="1">
      <c r="A81" s="96">
        <v>45104</v>
      </c>
      <c r="B81" s="32" t="s">
        <v>1117</v>
      </c>
      <c r="C81" s="31" t="s">
        <v>1118</v>
      </c>
      <c r="D81" s="31" t="s">
        <v>1227</v>
      </c>
      <c r="E81" s="31" t="s">
        <v>578</v>
      </c>
      <c r="F81" s="97">
        <v>400000</v>
      </c>
      <c r="G81" s="32">
        <v>16.5</v>
      </c>
      <c r="H81" s="32" t="s">
        <v>580</v>
      </c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</row>
    <row r="82" spans="1:28" ht="12.75" customHeight="1">
      <c r="A82" s="96">
        <v>45104</v>
      </c>
      <c r="B82" s="32" t="s">
        <v>1117</v>
      </c>
      <c r="C82" s="31" t="s">
        <v>1118</v>
      </c>
      <c r="D82" s="31" t="s">
        <v>1119</v>
      </c>
      <c r="E82" s="31" t="s">
        <v>578</v>
      </c>
      <c r="F82" s="97">
        <v>747408</v>
      </c>
      <c r="G82" s="32">
        <v>16.420000000000002</v>
      </c>
      <c r="H82" s="32" t="s">
        <v>580</v>
      </c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</row>
    <row r="83" spans="1:28" ht="12.75" customHeight="1">
      <c r="A83" s="96">
        <v>45104</v>
      </c>
      <c r="B83" s="32" t="s">
        <v>1082</v>
      </c>
      <c r="C83" s="31" t="s">
        <v>1085</v>
      </c>
      <c r="D83" s="31" t="s">
        <v>1066</v>
      </c>
      <c r="E83" s="31" t="s">
        <v>578</v>
      </c>
      <c r="F83" s="97">
        <v>434129</v>
      </c>
      <c r="G83" s="32">
        <v>20.47</v>
      </c>
      <c r="H83" s="32" t="s">
        <v>580</v>
      </c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</row>
    <row r="84" spans="1:28" ht="12.75" customHeight="1">
      <c r="A84" s="96">
        <v>45104</v>
      </c>
      <c r="B84" s="32" t="s">
        <v>132</v>
      </c>
      <c r="C84" s="31" t="s">
        <v>1228</v>
      </c>
      <c r="D84" s="31" t="s">
        <v>1229</v>
      </c>
      <c r="E84" s="31" t="s">
        <v>578</v>
      </c>
      <c r="F84" s="97">
        <v>14880000</v>
      </c>
      <c r="G84" s="32">
        <v>667.1</v>
      </c>
      <c r="H84" s="32" t="s">
        <v>580</v>
      </c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</row>
    <row r="85" spans="1:28" ht="12.75" customHeight="1">
      <c r="A85" s="96">
        <v>45104</v>
      </c>
      <c r="B85" s="32" t="s">
        <v>1230</v>
      </c>
      <c r="C85" s="31" t="s">
        <v>1231</v>
      </c>
      <c r="D85" s="31" t="s">
        <v>1232</v>
      </c>
      <c r="E85" s="31" t="s">
        <v>578</v>
      </c>
      <c r="F85" s="97">
        <v>100000</v>
      </c>
      <c r="G85" s="32">
        <v>0.25</v>
      </c>
      <c r="H85" s="32" t="s">
        <v>580</v>
      </c>
      <c r="I85" s="85"/>
      <c r="J85" s="98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</row>
    <row r="86" spans="1:28" ht="12.75" customHeight="1">
      <c r="A86" s="96">
        <v>45104</v>
      </c>
      <c r="B86" s="32" t="s">
        <v>1086</v>
      </c>
      <c r="C86" s="31" t="s">
        <v>1087</v>
      </c>
      <c r="D86" s="31" t="s">
        <v>581</v>
      </c>
      <c r="E86" s="31" t="s">
        <v>578</v>
      </c>
      <c r="F86" s="97">
        <v>812235</v>
      </c>
      <c r="G86" s="32">
        <v>136.72</v>
      </c>
      <c r="H86" s="32" t="s">
        <v>580</v>
      </c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</row>
    <row r="87" spans="1:28" ht="12.75" customHeight="1">
      <c r="A87" s="96">
        <v>45104</v>
      </c>
      <c r="B87" s="32" t="s">
        <v>1233</v>
      </c>
      <c r="C87" s="31" t="s">
        <v>1234</v>
      </c>
      <c r="D87" s="31" t="s">
        <v>1235</v>
      </c>
      <c r="E87" s="31" t="s">
        <v>578</v>
      </c>
      <c r="F87" s="97">
        <v>2000</v>
      </c>
      <c r="G87" s="32">
        <v>61.65</v>
      </c>
      <c r="H87" s="32" t="s">
        <v>580</v>
      </c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</row>
    <row r="88" spans="1:28" ht="12.75" customHeight="1">
      <c r="A88" s="96">
        <v>45104</v>
      </c>
      <c r="B88" s="32" t="s">
        <v>1236</v>
      </c>
      <c r="C88" s="31" t="s">
        <v>1237</v>
      </c>
      <c r="D88" s="31" t="s">
        <v>581</v>
      </c>
      <c r="E88" s="31" t="s">
        <v>578</v>
      </c>
      <c r="F88" s="97">
        <v>74976</v>
      </c>
      <c r="G88" s="32">
        <v>849.4</v>
      </c>
      <c r="H88" s="32" t="s">
        <v>580</v>
      </c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</row>
    <row r="89" spans="1:28" ht="12.75" customHeight="1">
      <c r="A89" s="96">
        <v>45104</v>
      </c>
      <c r="B89" s="32" t="s">
        <v>1121</v>
      </c>
      <c r="C89" s="31" t="s">
        <v>1122</v>
      </c>
      <c r="D89" s="31" t="s">
        <v>1238</v>
      </c>
      <c r="E89" s="31" t="s">
        <v>578</v>
      </c>
      <c r="F89" s="97">
        <v>28322295</v>
      </c>
      <c r="G89" s="32">
        <v>5.81</v>
      </c>
      <c r="H89" s="32" t="s">
        <v>580</v>
      </c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</row>
    <row r="90" spans="1:28" ht="12.75" customHeight="1">
      <c r="A90" s="96">
        <v>45104</v>
      </c>
      <c r="B90" s="32" t="s">
        <v>1239</v>
      </c>
      <c r="C90" s="31" t="s">
        <v>1240</v>
      </c>
      <c r="D90" s="31" t="s">
        <v>1241</v>
      </c>
      <c r="E90" s="31" t="s">
        <v>578</v>
      </c>
      <c r="F90" s="97">
        <v>100162</v>
      </c>
      <c r="G90" s="32">
        <v>18.23</v>
      </c>
      <c r="H90" s="32" t="s">
        <v>580</v>
      </c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</row>
    <row r="91" spans="1:28" ht="12.75" customHeight="1">
      <c r="A91" s="96">
        <v>45104</v>
      </c>
      <c r="B91" s="32" t="s">
        <v>510</v>
      </c>
      <c r="C91" s="31" t="s">
        <v>1242</v>
      </c>
      <c r="D91" s="31" t="s">
        <v>1243</v>
      </c>
      <c r="E91" s="31" t="s">
        <v>578</v>
      </c>
      <c r="F91" s="97">
        <v>342000</v>
      </c>
      <c r="G91" s="32">
        <v>1377.1</v>
      </c>
      <c r="H91" s="32" t="s">
        <v>580</v>
      </c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</row>
    <row r="92" spans="1:28" ht="12.75" customHeight="1">
      <c r="A92" s="96">
        <v>45104</v>
      </c>
      <c r="B92" s="32" t="s">
        <v>510</v>
      </c>
      <c r="C92" s="31" t="s">
        <v>1242</v>
      </c>
      <c r="D92" s="31" t="s">
        <v>1244</v>
      </c>
      <c r="E92" s="31" t="s">
        <v>578</v>
      </c>
      <c r="F92" s="97">
        <v>473000</v>
      </c>
      <c r="G92" s="32">
        <v>1377.1</v>
      </c>
      <c r="H92" s="32" t="s">
        <v>580</v>
      </c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</row>
    <row r="93" spans="1:28" ht="12.75" customHeight="1">
      <c r="A93" s="96">
        <v>45104</v>
      </c>
      <c r="B93" s="32" t="s">
        <v>510</v>
      </c>
      <c r="C93" s="31" t="s">
        <v>1242</v>
      </c>
      <c r="D93" s="31" t="s">
        <v>1245</v>
      </c>
      <c r="E93" s="31" t="s">
        <v>578</v>
      </c>
      <c r="F93" s="97">
        <v>438705</v>
      </c>
      <c r="G93" s="32">
        <v>1377.1</v>
      </c>
      <c r="H93" s="32" t="s">
        <v>580</v>
      </c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</row>
    <row r="94" spans="1:28" ht="12.75" customHeight="1">
      <c r="A94" s="96">
        <v>45104</v>
      </c>
      <c r="B94" s="32" t="s">
        <v>1246</v>
      </c>
      <c r="C94" s="31" t="s">
        <v>1247</v>
      </c>
      <c r="D94" s="31" t="s">
        <v>1081</v>
      </c>
      <c r="E94" s="31" t="s">
        <v>578</v>
      </c>
      <c r="F94" s="97">
        <v>650000</v>
      </c>
      <c r="G94" s="32">
        <v>16.77</v>
      </c>
      <c r="H94" s="32" t="s">
        <v>580</v>
      </c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</row>
    <row r="95" spans="1:28" ht="12.75" customHeight="1">
      <c r="A95" s="96">
        <v>45104</v>
      </c>
      <c r="B95" s="32" t="s">
        <v>1248</v>
      </c>
      <c r="C95" s="31" t="s">
        <v>1249</v>
      </c>
      <c r="D95" s="31" t="s">
        <v>1250</v>
      </c>
      <c r="E95" s="31" t="s">
        <v>578</v>
      </c>
      <c r="F95" s="97">
        <v>900000</v>
      </c>
      <c r="G95" s="32">
        <v>24</v>
      </c>
      <c r="H95" s="32" t="s">
        <v>580</v>
      </c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</row>
    <row r="96" spans="1:28" ht="12.75" customHeight="1">
      <c r="A96" s="96">
        <v>45104</v>
      </c>
      <c r="B96" s="32" t="s">
        <v>1251</v>
      </c>
      <c r="C96" s="31" t="s">
        <v>1252</v>
      </c>
      <c r="D96" s="31" t="s">
        <v>1253</v>
      </c>
      <c r="E96" s="31" t="s">
        <v>578</v>
      </c>
      <c r="F96" s="97">
        <v>285200</v>
      </c>
      <c r="G96" s="32">
        <v>49</v>
      </c>
      <c r="H96" s="32" t="s">
        <v>580</v>
      </c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</row>
    <row r="97" spans="1:28" ht="12.75" customHeight="1">
      <c r="A97" s="96">
        <v>45104</v>
      </c>
      <c r="B97" s="32" t="s">
        <v>1088</v>
      </c>
      <c r="C97" s="31" t="s">
        <v>1254</v>
      </c>
      <c r="D97" s="31" t="s">
        <v>1089</v>
      </c>
      <c r="E97" s="31" t="s">
        <v>578</v>
      </c>
      <c r="F97" s="97">
        <v>200000</v>
      </c>
      <c r="G97" s="32">
        <v>371.54</v>
      </c>
      <c r="H97" s="32" t="s">
        <v>580</v>
      </c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</row>
    <row r="98" spans="1:28" ht="12.75" customHeight="1">
      <c r="A98" s="96">
        <v>45104</v>
      </c>
      <c r="B98" s="32" t="s">
        <v>1255</v>
      </c>
      <c r="C98" s="31" t="s">
        <v>1256</v>
      </c>
      <c r="D98" s="31" t="s">
        <v>1257</v>
      </c>
      <c r="E98" s="31" t="s">
        <v>578</v>
      </c>
      <c r="F98" s="97">
        <v>2358931</v>
      </c>
      <c r="G98" s="32">
        <v>123.5</v>
      </c>
      <c r="H98" s="32" t="s">
        <v>580</v>
      </c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</row>
    <row r="99" spans="1:28" ht="12.75" customHeight="1">
      <c r="A99" s="96">
        <v>45104</v>
      </c>
      <c r="B99" s="32" t="s">
        <v>1123</v>
      </c>
      <c r="C99" s="31" t="s">
        <v>1124</v>
      </c>
      <c r="D99" s="31" t="s">
        <v>1125</v>
      </c>
      <c r="E99" s="31" t="s">
        <v>578</v>
      </c>
      <c r="F99" s="97">
        <v>104727</v>
      </c>
      <c r="G99" s="32">
        <v>111.39</v>
      </c>
      <c r="H99" s="32" t="s">
        <v>580</v>
      </c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</row>
    <row r="100" spans="1:28" ht="12.75" customHeight="1">
      <c r="A100" s="96">
        <v>45104</v>
      </c>
      <c r="B100" s="32" t="s">
        <v>1090</v>
      </c>
      <c r="C100" s="31" t="s">
        <v>1091</v>
      </c>
      <c r="D100" s="31" t="s">
        <v>1092</v>
      </c>
      <c r="E100" s="31" t="s">
        <v>578</v>
      </c>
      <c r="F100" s="97">
        <v>40000</v>
      </c>
      <c r="G100" s="32">
        <v>57.45</v>
      </c>
      <c r="H100" s="32" t="s">
        <v>580</v>
      </c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</row>
    <row r="101" spans="1:28" ht="12.75" customHeight="1">
      <c r="A101" s="96">
        <v>45104</v>
      </c>
      <c r="B101" s="32" t="s">
        <v>1048</v>
      </c>
      <c r="C101" s="31" t="s">
        <v>1049</v>
      </c>
      <c r="D101" s="31" t="s">
        <v>1131</v>
      </c>
      <c r="E101" s="31" t="s">
        <v>578</v>
      </c>
      <c r="F101" s="97">
        <v>30000</v>
      </c>
      <c r="G101" s="32">
        <v>15.95</v>
      </c>
      <c r="H101" s="32" t="s">
        <v>580</v>
      </c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</row>
    <row r="102" spans="1:28" ht="12.75" customHeight="1">
      <c r="A102" s="96">
        <v>45104</v>
      </c>
      <c r="B102" s="32" t="s">
        <v>1048</v>
      </c>
      <c r="C102" s="31" t="s">
        <v>1049</v>
      </c>
      <c r="D102" s="31" t="s">
        <v>582</v>
      </c>
      <c r="E102" s="31" t="s">
        <v>578</v>
      </c>
      <c r="F102" s="97">
        <v>4279091</v>
      </c>
      <c r="G102" s="32">
        <v>16.32</v>
      </c>
      <c r="H102" s="32" t="s">
        <v>580</v>
      </c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</row>
    <row r="103" spans="1:28" ht="12.75" customHeight="1">
      <c r="A103" s="96">
        <v>45104</v>
      </c>
      <c r="B103" s="32" t="s">
        <v>328</v>
      </c>
      <c r="C103" s="31" t="s">
        <v>1218</v>
      </c>
      <c r="D103" s="31" t="s">
        <v>1219</v>
      </c>
      <c r="E103" s="31" t="s">
        <v>579</v>
      </c>
      <c r="F103" s="97">
        <v>292</v>
      </c>
      <c r="G103" s="32">
        <v>2290.11</v>
      </c>
      <c r="H103" s="32" t="s">
        <v>580</v>
      </c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</row>
    <row r="104" spans="1:28" ht="12.75" customHeight="1">
      <c r="A104" s="96">
        <v>45104</v>
      </c>
      <c r="B104" s="32" t="s">
        <v>1220</v>
      </c>
      <c r="C104" s="31" t="s">
        <v>1221</v>
      </c>
      <c r="D104" s="31" t="s">
        <v>1258</v>
      </c>
      <c r="E104" s="31" t="s">
        <v>579</v>
      </c>
      <c r="F104" s="97">
        <v>174724</v>
      </c>
      <c r="G104" s="32">
        <v>120.08</v>
      </c>
      <c r="H104" s="32" t="s">
        <v>580</v>
      </c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</row>
    <row r="105" spans="1:28" ht="12.75" customHeight="1">
      <c r="A105" s="96">
        <v>45104</v>
      </c>
      <c r="B105" s="32" t="s">
        <v>1129</v>
      </c>
      <c r="C105" s="31" t="s">
        <v>1130</v>
      </c>
      <c r="D105" s="31" t="s">
        <v>1047</v>
      </c>
      <c r="E105" s="31" t="s">
        <v>579</v>
      </c>
      <c r="F105" s="97">
        <v>1215967</v>
      </c>
      <c r="G105" s="32">
        <v>40.799999999999997</v>
      </c>
      <c r="H105" s="32" t="s">
        <v>580</v>
      </c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</row>
    <row r="106" spans="1:28" ht="12.75" customHeight="1">
      <c r="A106" s="96">
        <v>45104</v>
      </c>
      <c r="B106" s="32" t="s">
        <v>1223</v>
      </c>
      <c r="C106" s="31" t="s">
        <v>1224</v>
      </c>
      <c r="D106" s="31" t="s">
        <v>1225</v>
      </c>
      <c r="E106" s="31" t="s">
        <v>579</v>
      </c>
      <c r="F106" s="97">
        <v>343320</v>
      </c>
      <c r="G106" s="32">
        <v>39.75</v>
      </c>
      <c r="H106" s="32" t="s">
        <v>580</v>
      </c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</row>
    <row r="107" spans="1:28" ht="12.75" customHeight="1">
      <c r="A107" s="96">
        <v>45104</v>
      </c>
      <c r="B107" s="32" t="s">
        <v>1117</v>
      </c>
      <c r="C107" s="31" t="s">
        <v>1118</v>
      </c>
      <c r="D107" s="31" t="s">
        <v>1119</v>
      </c>
      <c r="E107" s="31" t="s">
        <v>579</v>
      </c>
      <c r="F107" s="97">
        <v>747408</v>
      </c>
      <c r="G107" s="32">
        <v>16.420000000000002</v>
      </c>
      <c r="H107" s="32" t="s">
        <v>580</v>
      </c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</row>
    <row r="108" spans="1:28" ht="12.75" customHeight="1">
      <c r="A108" s="96">
        <v>45104</v>
      </c>
      <c r="B108" s="32" t="s">
        <v>1117</v>
      </c>
      <c r="C108" s="31" t="s">
        <v>1118</v>
      </c>
      <c r="D108" s="31" t="s">
        <v>582</v>
      </c>
      <c r="E108" s="31" t="s">
        <v>579</v>
      </c>
      <c r="F108" s="97">
        <v>3591610</v>
      </c>
      <c r="G108" s="32">
        <v>17</v>
      </c>
      <c r="H108" s="32" t="s">
        <v>580</v>
      </c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</row>
    <row r="109" spans="1:28" ht="12.75" customHeight="1">
      <c r="A109" s="96">
        <v>45104</v>
      </c>
      <c r="B109" s="32" t="s">
        <v>1117</v>
      </c>
      <c r="C109" s="31" t="s">
        <v>1118</v>
      </c>
      <c r="D109" s="31" t="s">
        <v>1227</v>
      </c>
      <c r="E109" s="31" t="s">
        <v>579</v>
      </c>
      <c r="F109" s="97">
        <v>286237</v>
      </c>
      <c r="G109" s="32">
        <v>17.25</v>
      </c>
      <c r="H109" s="32" t="s">
        <v>580</v>
      </c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</row>
    <row r="110" spans="1:28" ht="12.75" customHeight="1">
      <c r="A110" s="96">
        <v>45104</v>
      </c>
      <c r="B110" s="32" t="s">
        <v>1117</v>
      </c>
      <c r="C110" s="31" t="s">
        <v>1118</v>
      </c>
      <c r="D110" s="31" t="s">
        <v>1226</v>
      </c>
      <c r="E110" s="31" t="s">
        <v>579</v>
      </c>
      <c r="F110" s="97">
        <v>1109392</v>
      </c>
      <c r="G110" s="32">
        <v>16.47</v>
      </c>
      <c r="H110" s="32" t="s">
        <v>580</v>
      </c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</row>
    <row r="111" spans="1:28" ht="12.75" customHeight="1">
      <c r="A111" s="96">
        <v>45104</v>
      </c>
      <c r="B111" s="32" t="s">
        <v>1117</v>
      </c>
      <c r="C111" s="31" t="s">
        <v>1118</v>
      </c>
      <c r="D111" s="31" t="s">
        <v>1065</v>
      </c>
      <c r="E111" s="31" t="s">
        <v>579</v>
      </c>
      <c r="F111" s="97">
        <v>756765</v>
      </c>
      <c r="G111" s="32">
        <v>16.93</v>
      </c>
      <c r="H111" s="32" t="s">
        <v>580</v>
      </c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</row>
    <row r="112" spans="1:28" ht="12.75" customHeight="1">
      <c r="A112" s="96">
        <v>45104</v>
      </c>
      <c r="B112" s="32" t="s">
        <v>1082</v>
      </c>
      <c r="C112" s="31" t="s">
        <v>1085</v>
      </c>
      <c r="D112" s="31" t="s">
        <v>1066</v>
      </c>
      <c r="E112" s="31" t="s">
        <v>579</v>
      </c>
      <c r="F112" s="97">
        <v>504086</v>
      </c>
      <c r="G112" s="32">
        <v>20.51</v>
      </c>
      <c r="H112" s="32" t="s">
        <v>580</v>
      </c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</row>
    <row r="113" spans="1:28" ht="12.75" customHeight="1">
      <c r="A113" s="96">
        <v>45104</v>
      </c>
      <c r="B113" s="32" t="s">
        <v>1259</v>
      </c>
      <c r="C113" s="31" t="s">
        <v>1260</v>
      </c>
      <c r="D113" s="31" t="s">
        <v>1128</v>
      </c>
      <c r="E113" s="31" t="s">
        <v>579</v>
      </c>
      <c r="F113" s="97">
        <v>678319</v>
      </c>
      <c r="G113" s="32">
        <v>11.3</v>
      </c>
      <c r="H113" s="32" t="s">
        <v>580</v>
      </c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</row>
    <row r="114" spans="1:28" ht="12.75" customHeight="1">
      <c r="A114" s="96">
        <v>45104</v>
      </c>
      <c r="B114" s="32" t="s">
        <v>1261</v>
      </c>
      <c r="C114" s="31" t="s">
        <v>1262</v>
      </c>
      <c r="D114" s="31" t="s">
        <v>1263</v>
      </c>
      <c r="E114" s="31" t="s">
        <v>579</v>
      </c>
      <c r="F114" s="97">
        <v>148787</v>
      </c>
      <c r="G114" s="32">
        <v>14.53</v>
      </c>
      <c r="H114" s="32" t="s">
        <v>580</v>
      </c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</row>
    <row r="115" spans="1:28" ht="12.75" customHeight="1">
      <c r="A115" s="96">
        <v>45104</v>
      </c>
      <c r="B115" s="32" t="s">
        <v>1230</v>
      </c>
      <c r="C115" s="31" t="s">
        <v>1231</v>
      </c>
      <c r="D115" s="31" t="s">
        <v>1232</v>
      </c>
      <c r="E115" s="31" t="s">
        <v>579</v>
      </c>
      <c r="F115" s="97">
        <v>261515</v>
      </c>
      <c r="G115" s="32">
        <v>0.3</v>
      </c>
      <c r="H115" s="32" t="s">
        <v>580</v>
      </c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</row>
    <row r="116" spans="1:28" ht="12.75" customHeight="1">
      <c r="A116" s="96">
        <v>45104</v>
      </c>
      <c r="B116" s="32" t="s">
        <v>1086</v>
      </c>
      <c r="C116" s="31" t="s">
        <v>1087</v>
      </c>
      <c r="D116" s="31" t="s">
        <v>581</v>
      </c>
      <c r="E116" s="31" t="s">
        <v>579</v>
      </c>
      <c r="F116" s="97">
        <v>812235</v>
      </c>
      <c r="G116" s="32">
        <v>136.83000000000001</v>
      </c>
      <c r="H116" s="32" t="s">
        <v>580</v>
      </c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</row>
    <row r="117" spans="1:28" ht="12.75" customHeight="1">
      <c r="A117" s="96">
        <v>45104</v>
      </c>
      <c r="B117" s="32" t="s">
        <v>1233</v>
      </c>
      <c r="C117" s="31" t="s">
        <v>1234</v>
      </c>
      <c r="D117" s="31" t="s">
        <v>1235</v>
      </c>
      <c r="E117" s="31" t="s">
        <v>579</v>
      </c>
      <c r="F117" s="97">
        <v>92000</v>
      </c>
      <c r="G117" s="32">
        <v>60.72</v>
      </c>
      <c r="H117" s="32" t="s">
        <v>580</v>
      </c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</row>
    <row r="118" spans="1:28" ht="12.75" customHeight="1">
      <c r="A118" s="96">
        <v>45104</v>
      </c>
      <c r="B118" s="32" t="s">
        <v>1264</v>
      </c>
      <c r="C118" s="31" t="s">
        <v>1265</v>
      </c>
      <c r="D118" s="31" t="s">
        <v>1266</v>
      </c>
      <c r="E118" s="31" t="s">
        <v>579</v>
      </c>
      <c r="F118" s="97">
        <v>96894</v>
      </c>
      <c r="G118" s="32">
        <v>46.7</v>
      </c>
      <c r="H118" s="32" t="s">
        <v>580</v>
      </c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</row>
    <row r="119" spans="1:28" ht="12.75" customHeight="1">
      <c r="A119" s="96">
        <v>45104</v>
      </c>
      <c r="B119" s="32" t="s">
        <v>1236</v>
      </c>
      <c r="C119" s="31" t="s">
        <v>1237</v>
      </c>
      <c r="D119" s="31" t="s">
        <v>581</v>
      </c>
      <c r="E119" s="31" t="s">
        <v>579</v>
      </c>
      <c r="F119" s="97">
        <v>74976</v>
      </c>
      <c r="G119" s="32">
        <v>850.13</v>
      </c>
      <c r="H119" s="32" t="s">
        <v>580</v>
      </c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</row>
    <row r="120" spans="1:28" ht="12.75" customHeight="1">
      <c r="A120" s="96">
        <v>45104</v>
      </c>
      <c r="B120" s="32" t="s">
        <v>1121</v>
      </c>
      <c r="C120" s="31" t="s">
        <v>1122</v>
      </c>
      <c r="D120" s="31" t="s">
        <v>1238</v>
      </c>
      <c r="E120" s="31" t="s">
        <v>579</v>
      </c>
      <c r="F120" s="97">
        <v>29255002</v>
      </c>
      <c r="G120" s="32">
        <v>5.82</v>
      </c>
      <c r="H120" s="32" t="s">
        <v>580</v>
      </c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</row>
    <row r="121" spans="1:28" ht="12.75" customHeight="1">
      <c r="A121" s="96">
        <v>45104</v>
      </c>
      <c r="B121" s="32" t="s">
        <v>510</v>
      </c>
      <c r="C121" s="31" t="s">
        <v>1242</v>
      </c>
      <c r="D121" s="31" t="s">
        <v>1267</v>
      </c>
      <c r="E121" s="31" t="s">
        <v>579</v>
      </c>
      <c r="F121" s="97">
        <v>3030215</v>
      </c>
      <c r="G121" s="32">
        <v>1377.1</v>
      </c>
      <c r="H121" s="32" t="s">
        <v>580</v>
      </c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</row>
    <row r="122" spans="1:28" ht="12.75" customHeight="1">
      <c r="A122" s="96">
        <v>45104</v>
      </c>
      <c r="B122" s="32" t="s">
        <v>1246</v>
      </c>
      <c r="C122" s="31" t="s">
        <v>1247</v>
      </c>
      <c r="D122" s="31" t="s">
        <v>1268</v>
      </c>
      <c r="E122" s="31" t="s">
        <v>579</v>
      </c>
      <c r="F122" s="97">
        <v>767797</v>
      </c>
      <c r="G122" s="32">
        <v>16.61</v>
      </c>
      <c r="H122" s="32" t="s">
        <v>580</v>
      </c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</row>
    <row r="123" spans="1:28" ht="12.75" customHeight="1">
      <c r="A123" s="96">
        <v>45104</v>
      </c>
      <c r="B123" s="32" t="s">
        <v>1251</v>
      </c>
      <c r="C123" s="31" t="s">
        <v>1252</v>
      </c>
      <c r="D123" s="31" t="s">
        <v>1269</v>
      </c>
      <c r="E123" s="31" t="s">
        <v>579</v>
      </c>
      <c r="F123" s="97">
        <v>285200</v>
      </c>
      <c r="G123" s="32">
        <v>49</v>
      </c>
      <c r="H123" s="32" t="s">
        <v>580</v>
      </c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</row>
    <row r="124" spans="1:28" ht="12.75" customHeight="1">
      <c r="A124" s="96">
        <v>45104</v>
      </c>
      <c r="B124" s="32" t="s">
        <v>1088</v>
      </c>
      <c r="C124" s="31" t="s">
        <v>1254</v>
      </c>
      <c r="D124" s="31" t="s">
        <v>1093</v>
      </c>
      <c r="E124" s="31" t="s">
        <v>579</v>
      </c>
      <c r="F124" s="97">
        <v>200000</v>
      </c>
      <c r="G124" s="32">
        <v>371.53</v>
      </c>
      <c r="H124" s="32" t="s">
        <v>580</v>
      </c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</row>
    <row r="125" spans="1:28" ht="12.75" customHeight="1">
      <c r="A125" s="96">
        <v>45104</v>
      </c>
      <c r="B125" s="32" t="s">
        <v>1255</v>
      </c>
      <c r="C125" s="31" t="s">
        <v>1256</v>
      </c>
      <c r="D125" s="31" t="s">
        <v>1257</v>
      </c>
      <c r="E125" s="31" t="s">
        <v>579</v>
      </c>
      <c r="F125" s="97">
        <v>1727014</v>
      </c>
      <c r="G125" s="32">
        <v>123.57</v>
      </c>
      <c r="H125" s="32" t="s">
        <v>580</v>
      </c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</row>
    <row r="126" spans="1:28" ht="12.75" customHeight="1">
      <c r="A126" s="96">
        <v>45104</v>
      </c>
      <c r="B126" s="32" t="s">
        <v>1123</v>
      </c>
      <c r="C126" s="31" t="s">
        <v>1124</v>
      </c>
      <c r="D126" s="31" t="s">
        <v>1125</v>
      </c>
      <c r="E126" s="31" t="s">
        <v>579</v>
      </c>
      <c r="F126" s="97">
        <v>104727</v>
      </c>
      <c r="G126" s="32">
        <v>106.15</v>
      </c>
      <c r="H126" s="32" t="s">
        <v>580</v>
      </c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</row>
    <row r="127" spans="1:28" ht="12.75" customHeight="1">
      <c r="A127" s="96">
        <v>45104</v>
      </c>
      <c r="B127" s="32" t="s">
        <v>1126</v>
      </c>
      <c r="C127" s="31" t="s">
        <v>1127</v>
      </c>
      <c r="D127" s="31" t="s">
        <v>1128</v>
      </c>
      <c r="E127" s="31" t="s">
        <v>579</v>
      </c>
      <c r="F127" s="97">
        <v>22800</v>
      </c>
      <c r="G127" s="32">
        <v>140.30000000000001</v>
      </c>
      <c r="H127" s="32" t="s">
        <v>580</v>
      </c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</row>
    <row r="128" spans="1:28" ht="12.75" customHeight="1">
      <c r="A128" s="96">
        <v>45104</v>
      </c>
      <c r="B128" s="32" t="s">
        <v>1048</v>
      </c>
      <c r="C128" s="31" t="s">
        <v>1049</v>
      </c>
      <c r="D128" s="31" t="s">
        <v>1131</v>
      </c>
      <c r="E128" s="31" t="s">
        <v>579</v>
      </c>
      <c r="F128" s="97">
        <v>993812</v>
      </c>
      <c r="G128" s="32">
        <v>16.809999999999999</v>
      </c>
      <c r="H128" s="32" t="s">
        <v>580</v>
      </c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</row>
    <row r="129" spans="1:28" ht="12.75" customHeight="1">
      <c r="A129" s="96">
        <v>45104</v>
      </c>
      <c r="B129" s="32" t="s">
        <v>1048</v>
      </c>
      <c r="C129" s="31" t="s">
        <v>1049</v>
      </c>
      <c r="D129" s="31" t="s">
        <v>582</v>
      </c>
      <c r="E129" s="31" t="s">
        <v>579</v>
      </c>
      <c r="F129" s="97">
        <v>4279091</v>
      </c>
      <c r="G129" s="32">
        <v>16.29</v>
      </c>
      <c r="H129" s="32" t="s">
        <v>580</v>
      </c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</row>
    <row r="130" spans="1:28" ht="12.75" customHeight="1">
      <c r="A130" s="96"/>
      <c r="B130" s="32"/>
      <c r="C130" s="31"/>
      <c r="D130" s="31"/>
      <c r="E130" s="31"/>
      <c r="F130" s="97"/>
      <c r="G130" s="32"/>
      <c r="H130" s="32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</row>
    <row r="131" spans="1:28" ht="12.75" customHeight="1">
      <c r="A131" s="96"/>
      <c r="B131" s="32"/>
      <c r="C131" s="31"/>
      <c r="D131" s="31"/>
      <c r="E131" s="31"/>
      <c r="F131" s="97"/>
      <c r="G131" s="32"/>
      <c r="H131" s="32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</row>
    <row r="132" spans="1:28" ht="12.75" customHeight="1">
      <c r="A132" s="96"/>
      <c r="B132" s="32"/>
      <c r="C132" s="31"/>
      <c r="D132" s="31"/>
      <c r="E132" s="31"/>
      <c r="F132" s="97"/>
      <c r="G132" s="32"/>
      <c r="H132" s="32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</row>
    <row r="133" spans="1:28" ht="12.75" customHeight="1">
      <c r="A133" s="96"/>
      <c r="B133" s="32"/>
      <c r="C133" s="31"/>
      <c r="D133" s="31"/>
      <c r="E133" s="31"/>
      <c r="F133" s="97"/>
      <c r="G133" s="32"/>
      <c r="H133" s="32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</row>
    <row r="134" spans="1:28" ht="12.75" customHeight="1">
      <c r="A134" s="96"/>
      <c r="B134" s="32"/>
      <c r="C134" s="31"/>
      <c r="D134" s="31"/>
      <c r="E134" s="31"/>
      <c r="F134" s="97"/>
      <c r="G134" s="32"/>
      <c r="H134" s="32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</row>
    <row r="135" spans="1:28" ht="12.75" customHeight="1">
      <c r="A135" s="96"/>
      <c r="B135" s="32"/>
      <c r="C135" s="31"/>
      <c r="D135" s="31"/>
      <c r="E135" s="31"/>
      <c r="F135" s="97"/>
      <c r="G135" s="32"/>
      <c r="H135" s="32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</row>
    <row r="136" spans="1:28" ht="12.75" customHeight="1">
      <c r="A136" s="96"/>
      <c r="B136" s="32"/>
      <c r="C136" s="31"/>
      <c r="D136" s="31"/>
      <c r="E136" s="31"/>
      <c r="F136" s="97"/>
      <c r="G136" s="32"/>
      <c r="H136" s="32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</row>
    <row r="137" spans="1:28" ht="12.75" customHeight="1">
      <c r="A137" s="96"/>
      <c r="B137" s="32"/>
      <c r="C137" s="31"/>
      <c r="D137" s="31"/>
      <c r="E137" s="31"/>
      <c r="F137" s="97"/>
      <c r="G137" s="32"/>
      <c r="H137" s="32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</row>
    <row r="138" spans="1:28" ht="12.75" customHeight="1">
      <c r="A138" s="96"/>
      <c r="B138" s="32"/>
      <c r="C138" s="31"/>
      <c r="D138" s="31"/>
      <c r="E138" s="31"/>
      <c r="F138" s="97"/>
      <c r="G138" s="32"/>
      <c r="H138" s="32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</row>
    <row r="139" spans="1:28" ht="12.75" customHeight="1">
      <c r="A139" s="96"/>
      <c r="B139" s="32"/>
      <c r="C139" s="31"/>
      <c r="D139" s="31"/>
      <c r="E139" s="31"/>
      <c r="F139" s="97"/>
      <c r="G139" s="32"/>
      <c r="H139" s="32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</row>
    <row r="140" spans="1:28" ht="12.75" customHeight="1">
      <c r="A140" s="96"/>
      <c r="B140" s="32"/>
      <c r="C140" s="31"/>
      <c r="D140" s="31"/>
      <c r="E140" s="31"/>
      <c r="F140" s="97"/>
      <c r="G140" s="32"/>
      <c r="H140" s="32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</row>
    <row r="141" spans="1:28" ht="12.75" customHeight="1">
      <c r="A141" s="96"/>
      <c r="B141" s="32"/>
      <c r="C141" s="31"/>
      <c r="D141" s="31"/>
      <c r="E141" s="31"/>
      <c r="F141" s="97"/>
      <c r="G141" s="32"/>
      <c r="H141" s="32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</row>
    <row r="142" spans="1:28" ht="12.75" customHeight="1">
      <c r="A142" s="96"/>
      <c r="B142" s="32"/>
      <c r="C142" s="31"/>
      <c r="D142" s="31"/>
      <c r="E142" s="31"/>
      <c r="F142" s="97"/>
      <c r="G142" s="32"/>
      <c r="H142" s="32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</row>
    <row r="143" spans="1:28" ht="12.75" customHeight="1">
      <c r="A143" s="96"/>
      <c r="B143" s="32"/>
      <c r="C143" s="31"/>
      <c r="D143" s="31"/>
      <c r="E143" s="31"/>
      <c r="F143" s="97"/>
      <c r="G143" s="32"/>
      <c r="H143" s="32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</row>
    <row r="144" spans="1:28" ht="12.75" customHeight="1">
      <c r="A144" s="96"/>
      <c r="B144" s="32"/>
      <c r="C144" s="31"/>
      <c r="D144" s="31"/>
      <c r="E144" s="31"/>
      <c r="F144" s="97"/>
      <c r="G144" s="32"/>
      <c r="H144" s="32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</row>
    <row r="145" spans="1:28" ht="12.75" customHeight="1">
      <c r="A145" s="96"/>
      <c r="B145" s="32"/>
      <c r="C145" s="31"/>
      <c r="D145" s="31"/>
      <c r="E145" s="31"/>
      <c r="F145" s="97"/>
      <c r="G145" s="32"/>
      <c r="H145" s="32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</row>
    <row r="146" spans="1:28" ht="12.75" customHeight="1">
      <c r="A146" s="96"/>
      <c r="B146" s="32"/>
      <c r="C146" s="31"/>
      <c r="D146" s="31"/>
      <c r="E146" s="31"/>
      <c r="F146" s="97"/>
      <c r="G146" s="32"/>
      <c r="H146" s="32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</row>
    <row r="147" spans="1:28" ht="12.75" customHeight="1">
      <c r="A147" s="96"/>
      <c r="B147" s="32"/>
      <c r="C147" s="31"/>
      <c r="D147" s="31"/>
      <c r="E147" s="31"/>
      <c r="F147" s="97"/>
      <c r="G147" s="32"/>
      <c r="H147" s="32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</row>
    <row r="148" spans="1:28" ht="12.75" customHeight="1">
      <c r="A148" s="96"/>
      <c r="B148" s="32"/>
      <c r="C148" s="31"/>
      <c r="D148" s="31"/>
      <c r="E148" s="31"/>
      <c r="F148" s="97"/>
      <c r="G148" s="32"/>
      <c r="H148" s="32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</row>
    <row r="149" spans="1:28" ht="12.75" customHeight="1">
      <c r="A149" s="96"/>
      <c r="B149" s="32"/>
      <c r="C149" s="31"/>
      <c r="D149" s="31"/>
      <c r="E149" s="31"/>
      <c r="F149" s="97"/>
      <c r="G149" s="32"/>
      <c r="H149" s="32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</row>
    <row r="150" spans="1:28" ht="12.75" customHeight="1">
      <c r="A150" s="96"/>
      <c r="B150" s="32"/>
      <c r="C150" s="31"/>
      <c r="D150" s="31"/>
      <c r="E150" s="31"/>
      <c r="F150" s="97"/>
      <c r="G150" s="32"/>
      <c r="H150" s="32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</row>
    <row r="151" spans="1:28" ht="12.75" customHeight="1">
      <c r="A151" s="96"/>
      <c r="B151" s="32"/>
      <c r="C151" s="31"/>
      <c r="D151" s="31"/>
      <c r="E151" s="31"/>
      <c r="F151" s="97"/>
      <c r="G151" s="32"/>
      <c r="H151" s="32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</row>
    <row r="152" spans="1:28" ht="12.75" customHeight="1">
      <c r="A152" s="96"/>
      <c r="B152" s="32"/>
      <c r="C152" s="31"/>
      <c r="D152" s="31"/>
      <c r="E152" s="31"/>
      <c r="F152" s="97"/>
      <c r="G152" s="32"/>
      <c r="H152" s="32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</row>
    <row r="153" spans="1:28" ht="12.75" customHeight="1">
      <c r="A153" s="96"/>
      <c r="B153" s="32"/>
      <c r="C153" s="31"/>
      <c r="D153" s="31"/>
      <c r="E153" s="31"/>
      <c r="F153" s="97"/>
      <c r="G153" s="32"/>
      <c r="H153" s="32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</row>
    <row r="154" spans="1:28" ht="12.75" customHeight="1">
      <c r="A154" s="96"/>
      <c r="B154" s="32"/>
      <c r="C154" s="31"/>
      <c r="D154" s="31"/>
      <c r="E154" s="31"/>
      <c r="F154" s="97"/>
      <c r="G154" s="32"/>
      <c r="H154" s="32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</row>
    <row r="155" spans="1:28" ht="12.75" customHeight="1">
      <c r="A155" s="96"/>
      <c r="B155" s="32"/>
      <c r="C155" s="31"/>
      <c r="D155" s="31"/>
      <c r="E155" s="31"/>
      <c r="F155" s="97"/>
      <c r="G155" s="32"/>
      <c r="H155" s="32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</row>
    <row r="156" spans="1:28" ht="12.75" customHeight="1">
      <c r="A156" s="96"/>
      <c r="B156" s="32"/>
      <c r="C156" s="31"/>
      <c r="D156" s="31"/>
      <c r="E156" s="31"/>
      <c r="F156" s="97"/>
      <c r="G156" s="32"/>
      <c r="H156" s="32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</row>
    <row r="157" spans="1:28" ht="12.75" customHeight="1">
      <c r="A157" s="96"/>
      <c r="B157" s="32"/>
      <c r="C157" s="31"/>
      <c r="D157" s="31"/>
      <c r="E157" s="31"/>
      <c r="F157" s="97"/>
      <c r="G157" s="32"/>
      <c r="H157" s="32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</row>
    <row r="158" spans="1:28" ht="12.75" customHeight="1">
      <c r="A158" s="96"/>
      <c r="B158" s="32"/>
      <c r="C158" s="31"/>
      <c r="D158" s="31"/>
      <c r="E158" s="31"/>
      <c r="F158" s="97"/>
      <c r="G158" s="32"/>
      <c r="H158" s="32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</row>
    <row r="159" spans="1:28" ht="12.75" customHeight="1">
      <c r="A159" s="96"/>
      <c r="B159" s="32"/>
      <c r="C159" s="31"/>
      <c r="D159" s="31"/>
      <c r="E159" s="31"/>
      <c r="F159" s="97"/>
      <c r="G159" s="32"/>
      <c r="H159" s="32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</row>
    <row r="160" spans="1:28" ht="12.75" customHeight="1">
      <c r="A160" s="96"/>
      <c r="B160" s="32"/>
      <c r="C160" s="31"/>
      <c r="D160" s="31"/>
      <c r="E160" s="31"/>
      <c r="F160" s="97"/>
      <c r="G160" s="32"/>
      <c r="H160" s="32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</row>
    <row r="161" spans="1:28" ht="12.75" customHeight="1">
      <c r="A161" s="96"/>
      <c r="B161" s="32"/>
      <c r="C161" s="31"/>
      <c r="D161" s="31"/>
      <c r="E161" s="31"/>
      <c r="F161" s="97"/>
      <c r="G161" s="32"/>
      <c r="H161" s="32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</row>
    <row r="162" spans="1:28" ht="12.75" customHeight="1">
      <c r="A162" s="96"/>
      <c r="B162" s="32"/>
      <c r="C162" s="31"/>
      <c r="D162" s="31"/>
      <c r="E162" s="31"/>
      <c r="F162" s="97"/>
      <c r="G162" s="32"/>
      <c r="H162" s="32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</row>
    <row r="163" spans="1:28" ht="12.75" customHeight="1">
      <c r="A163" s="96"/>
      <c r="B163" s="32"/>
      <c r="C163" s="31"/>
      <c r="D163" s="31"/>
      <c r="E163" s="31"/>
      <c r="F163" s="97"/>
      <c r="G163" s="32"/>
      <c r="H163" s="32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</row>
    <row r="164" spans="1:28" ht="12.75" customHeight="1">
      <c r="A164" s="96"/>
      <c r="B164" s="32"/>
      <c r="C164" s="31"/>
      <c r="D164" s="31"/>
      <c r="E164" s="31"/>
      <c r="F164" s="97"/>
      <c r="G164" s="32"/>
      <c r="H164" s="32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</row>
    <row r="165" spans="1:28" ht="12.75" customHeight="1">
      <c r="A165" s="96"/>
      <c r="B165" s="32"/>
      <c r="C165" s="31"/>
      <c r="D165" s="31"/>
      <c r="E165" s="31"/>
      <c r="F165" s="97"/>
      <c r="G165" s="32"/>
      <c r="H165" s="32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</row>
    <row r="166" spans="1:28" ht="12.75" customHeight="1">
      <c r="A166" s="96"/>
      <c r="B166" s="32"/>
      <c r="C166" s="31"/>
      <c r="D166" s="31"/>
      <c r="E166" s="31"/>
      <c r="F166" s="97"/>
      <c r="G166" s="32"/>
      <c r="H166" s="32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</row>
    <row r="167" spans="1:28" ht="12.75" customHeight="1">
      <c r="A167" s="96"/>
      <c r="B167" s="32"/>
      <c r="C167" s="31"/>
      <c r="D167" s="31"/>
      <c r="E167" s="31"/>
      <c r="F167" s="97"/>
      <c r="G167" s="32"/>
      <c r="H167" s="32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</row>
    <row r="168" spans="1:28" ht="12.75" customHeight="1">
      <c r="A168" s="96"/>
      <c r="B168" s="32"/>
      <c r="C168" s="31"/>
      <c r="D168" s="31"/>
      <c r="E168" s="31"/>
      <c r="F168" s="97"/>
      <c r="G168" s="32"/>
      <c r="H168" s="32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</row>
    <row r="169" spans="1:28" ht="12.75" customHeight="1">
      <c r="A169" s="96"/>
      <c r="B169" s="32"/>
      <c r="C169" s="31"/>
      <c r="D169" s="31"/>
      <c r="E169" s="31"/>
      <c r="F169" s="97"/>
      <c r="G169" s="32"/>
      <c r="H169" s="32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</row>
    <row r="170" spans="1:28" ht="12.75" customHeight="1">
      <c r="A170" s="96"/>
      <c r="B170" s="32"/>
      <c r="C170" s="31"/>
      <c r="D170" s="31"/>
      <c r="E170" s="31"/>
      <c r="F170" s="97"/>
      <c r="G170" s="32"/>
      <c r="H170" s="32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</row>
    <row r="171" spans="1:28" ht="12.75" customHeight="1">
      <c r="A171" s="96"/>
      <c r="B171" s="32"/>
      <c r="C171" s="31"/>
      <c r="D171" s="31"/>
      <c r="E171" s="31"/>
      <c r="F171" s="97"/>
      <c r="G171" s="32"/>
      <c r="H171" s="32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</row>
    <row r="172" spans="1:28" ht="12.75" customHeight="1">
      <c r="A172" s="96"/>
      <c r="B172" s="32"/>
      <c r="C172" s="31"/>
      <c r="D172" s="31"/>
      <c r="E172" s="31"/>
      <c r="F172" s="97"/>
      <c r="G172" s="32"/>
      <c r="H172" s="32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</row>
    <row r="173" spans="1:28" ht="12.75" customHeight="1">
      <c r="A173" s="96"/>
      <c r="B173" s="32"/>
      <c r="C173" s="31"/>
      <c r="D173" s="31"/>
      <c r="E173" s="31"/>
      <c r="F173" s="97"/>
      <c r="G173" s="32"/>
      <c r="H173" s="32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</row>
    <row r="174" spans="1:28" ht="12.75" customHeight="1">
      <c r="A174" s="96"/>
      <c r="B174" s="32"/>
      <c r="C174" s="31"/>
      <c r="D174" s="31"/>
      <c r="E174" s="31"/>
      <c r="F174" s="97"/>
      <c r="G174" s="32"/>
      <c r="H174" s="32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</row>
    <row r="175" spans="1:28" ht="12.75" customHeight="1">
      <c r="A175" s="96"/>
      <c r="B175" s="32"/>
      <c r="C175" s="31"/>
      <c r="D175" s="31"/>
      <c r="E175" s="31"/>
      <c r="F175" s="97"/>
      <c r="G175" s="32"/>
      <c r="H175" s="32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</row>
    <row r="176" spans="1:28" ht="12.75" customHeight="1">
      <c r="A176" s="96"/>
      <c r="B176" s="32"/>
      <c r="C176" s="31"/>
      <c r="D176" s="31"/>
      <c r="E176" s="31"/>
      <c r="F176" s="97"/>
      <c r="G176" s="32"/>
      <c r="H176" s="32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</row>
    <row r="177" spans="1:28" ht="12.75" customHeight="1">
      <c r="A177" s="96"/>
      <c r="B177" s="32"/>
      <c r="C177" s="31"/>
      <c r="D177" s="31"/>
      <c r="E177" s="31"/>
      <c r="F177" s="97"/>
      <c r="G177" s="32"/>
      <c r="H177" s="32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</row>
    <row r="178" spans="1:28" ht="12.75" customHeight="1">
      <c r="A178" s="96"/>
      <c r="B178" s="32"/>
      <c r="C178" s="31"/>
      <c r="D178" s="31"/>
      <c r="E178" s="31"/>
      <c r="F178" s="97"/>
      <c r="G178" s="32"/>
      <c r="H178" s="32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</row>
    <row r="179" spans="1:28" ht="12.75" customHeight="1">
      <c r="A179" s="96"/>
      <c r="B179" s="32"/>
      <c r="C179" s="31"/>
      <c r="D179" s="31"/>
      <c r="E179" s="31"/>
      <c r="F179" s="97"/>
      <c r="G179" s="32"/>
      <c r="H179" s="32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</row>
    <row r="180" spans="1:28" ht="12.75" customHeight="1">
      <c r="A180" s="96"/>
      <c r="B180" s="32"/>
      <c r="C180" s="31"/>
      <c r="D180" s="31"/>
      <c r="E180" s="31"/>
      <c r="F180" s="97"/>
      <c r="G180" s="32"/>
      <c r="H180" s="32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</row>
    <row r="181" spans="1:28" ht="12.75" customHeight="1">
      <c r="A181" s="96"/>
      <c r="B181" s="32"/>
      <c r="C181" s="31"/>
      <c r="D181" s="31"/>
      <c r="E181" s="31"/>
      <c r="F181" s="97"/>
      <c r="G181" s="32"/>
      <c r="H181" s="32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</row>
    <row r="182" spans="1:28" ht="12.75" customHeight="1">
      <c r="A182" s="96"/>
      <c r="B182" s="32"/>
      <c r="C182" s="31"/>
      <c r="D182" s="31"/>
      <c r="E182" s="31"/>
      <c r="F182" s="97"/>
      <c r="G182" s="32"/>
      <c r="H182" s="32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</row>
    <row r="183" spans="1:28" ht="12.75" customHeight="1">
      <c r="A183" s="96"/>
      <c r="B183" s="32"/>
      <c r="C183" s="31"/>
      <c r="D183" s="31"/>
      <c r="E183" s="31"/>
      <c r="F183" s="97"/>
      <c r="G183" s="32"/>
      <c r="H183" s="32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</row>
    <row r="184" spans="1:28" ht="12.75" customHeight="1">
      <c r="A184" s="96"/>
      <c r="B184" s="32"/>
      <c r="C184" s="31"/>
      <c r="D184" s="31"/>
      <c r="E184" s="31"/>
      <c r="F184" s="97"/>
      <c r="G184" s="32"/>
      <c r="H184" s="32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</row>
    <row r="185" spans="1:28" ht="12.75" customHeight="1">
      <c r="A185" s="96"/>
      <c r="B185" s="32"/>
      <c r="C185" s="31"/>
      <c r="D185" s="31"/>
      <c r="E185" s="31"/>
      <c r="F185" s="97"/>
      <c r="G185" s="32"/>
      <c r="H185" s="32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</row>
    <row r="186" spans="1:28" ht="12.75" customHeight="1">
      <c r="A186" s="96"/>
      <c r="B186" s="32"/>
      <c r="C186" s="31"/>
      <c r="D186" s="31"/>
      <c r="E186" s="31"/>
      <c r="F186" s="97"/>
      <c r="G186" s="32"/>
      <c r="H186" s="32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</row>
    <row r="187" spans="1:28" ht="12.75" customHeight="1">
      <c r="A187" s="96"/>
      <c r="B187" s="32"/>
      <c r="C187" s="31"/>
      <c r="D187" s="31"/>
      <c r="E187" s="31"/>
      <c r="F187" s="97"/>
      <c r="G187" s="32"/>
      <c r="H187" s="32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</row>
    <row r="188" spans="1:28" ht="12.75" customHeight="1">
      <c r="A188" s="96"/>
      <c r="B188" s="32"/>
      <c r="C188" s="31"/>
      <c r="D188" s="31"/>
      <c r="E188" s="31"/>
      <c r="F188" s="97"/>
      <c r="G188" s="32"/>
      <c r="H188" s="32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</row>
    <row r="189" spans="1:28" ht="12.75" customHeight="1">
      <c r="A189" s="96"/>
      <c r="B189" s="32"/>
      <c r="C189" s="31"/>
      <c r="D189" s="31"/>
      <c r="E189" s="31"/>
      <c r="F189" s="97"/>
      <c r="G189" s="32"/>
      <c r="H189" s="32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</row>
    <row r="190" spans="1:28" ht="12.75" customHeight="1">
      <c r="A190" s="96"/>
      <c r="B190" s="32"/>
      <c r="C190" s="31"/>
      <c r="D190" s="31"/>
      <c r="E190" s="31"/>
      <c r="F190" s="97"/>
      <c r="G190" s="32"/>
      <c r="H190" s="32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</row>
    <row r="191" spans="1:28" ht="12.75" customHeight="1">
      <c r="A191" s="96"/>
      <c r="B191" s="32"/>
      <c r="C191" s="31"/>
      <c r="D191" s="31"/>
      <c r="E191" s="31"/>
      <c r="F191" s="97"/>
      <c r="G191" s="32"/>
      <c r="H191" s="32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</row>
    <row r="192" spans="1:28" ht="12.75" customHeight="1">
      <c r="A192" s="96"/>
      <c r="B192" s="32"/>
      <c r="C192" s="31"/>
      <c r="D192" s="31"/>
      <c r="E192" s="31"/>
      <c r="F192" s="97"/>
      <c r="G192" s="32"/>
      <c r="H192" s="32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</row>
    <row r="193" spans="1:28" ht="12.75" customHeight="1">
      <c r="A193" s="96"/>
      <c r="B193" s="32"/>
      <c r="C193" s="31"/>
      <c r="D193" s="31"/>
      <c r="E193" s="31"/>
      <c r="F193" s="97"/>
      <c r="G193" s="32"/>
      <c r="H193" s="32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</row>
    <row r="194" spans="1:28" ht="12.75" customHeight="1">
      <c r="A194" s="96"/>
      <c r="B194" s="32"/>
      <c r="C194" s="31"/>
      <c r="D194" s="31"/>
      <c r="E194" s="31"/>
      <c r="F194" s="97"/>
      <c r="G194" s="32"/>
      <c r="H194" s="32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</row>
    <row r="195" spans="1:28" ht="12.75" customHeight="1">
      <c r="A195" s="96"/>
      <c r="B195" s="32"/>
      <c r="C195" s="31"/>
      <c r="D195" s="31"/>
      <c r="E195" s="31"/>
      <c r="F195" s="97"/>
      <c r="G195" s="32"/>
      <c r="H195" s="32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</row>
    <row r="196" spans="1:28" ht="12.75" customHeight="1">
      <c r="A196" s="96"/>
      <c r="B196" s="32"/>
      <c r="C196" s="31"/>
      <c r="D196" s="31"/>
      <c r="E196" s="31"/>
      <c r="F196" s="97"/>
      <c r="G196" s="32"/>
      <c r="H196" s="32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</row>
    <row r="197" spans="1:28" ht="12.75" customHeight="1">
      <c r="A197" s="96"/>
      <c r="B197" s="32"/>
      <c r="C197" s="31"/>
      <c r="D197" s="31"/>
      <c r="E197" s="31"/>
      <c r="F197" s="97"/>
      <c r="G197" s="32"/>
      <c r="H197" s="32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</row>
    <row r="198" spans="1:28" ht="12.75" customHeight="1">
      <c r="A198" s="96"/>
      <c r="B198" s="32"/>
      <c r="C198" s="31"/>
      <c r="D198" s="31"/>
      <c r="E198" s="31"/>
      <c r="F198" s="97"/>
      <c r="G198" s="32"/>
      <c r="H198" s="32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</row>
    <row r="199" spans="1:28" ht="12.75" customHeight="1">
      <c r="A199" s="96"/>
      <c r="B199" s="32"/>
      <c r="C199" s="31"/>
      <c r="D199" s="31"/>
      <c r="E199" s="31"/>
      <c r="F199" s="97"/>
      <c r="G199" s="32"/>
      <c r="H199" s="32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</row>
    <row r="200" spans="1:28" ht="12.75" customHeight="1">
      <c r="A200" s="96"/>
      <c r="B200" s="32"/>
      <c r="C200" s="31"/>
      <c r="D200" s="31"/>
      <c r="E200" s="31"/>
      <c r="F200" s="97"/>
      <c r="G200" s="32"/>
      <c r="H200" s="32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</row>
    <row r="201" spans="1:28" ht="12.75" customHeight="1">
      <c r="A201" s="96"/>
      <c r="B201" s="32"/>
      <c r="C201" s="31"/>
      <c r="D201" s="31"/>
      <c r="E201" s="31"/>
      <c r="F201" s="97"/>
      <c r="G201" s="32"/>
      <c r="H201" s="32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</row>
    <row r="202" spans="1:28" ht="12.75" customHeight="1">
      <c r="A202" s="96"/>
      <c r="B202" s="32"/>
      <c r="C202" s="31"/>
      <c r="D202" s="31"/>
      <c r="E202" s="31"/>
      <c r="F202" s="97"/>
      <c r="G202" s="32"/>
      <c r="H202" s="32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</row>
    <row r="203" spans="1:28" ht="12.75" customHeight="1">
      <c r="A203" s="96"/>
      <c r="B203" s="32"/>
      <c r="C203" s="31"/>
      <c r="D203" s="31"/>
      <c r="E203" s="31"/>
      <c r="F203" s="97"/>
      <c r="G203" s="32"/>
      <c r="H203" s="32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</row>
    <row r="204" spans="1:28" ht="12.75" customHeight="1">
      <c r="A204" s="96"/>
      <c r="B204" s="32"/>
      <c r="C204" s="31"/>
      <c r="D204" s="31"/>
      <c r="E204" s="31"/>
      <c r="F204" s="97"/>
      <c r="G204" s="32"/>
      <c r="H204" s="32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</row>
    <row r="205" spans="1:28" ht="12.75" customHeight="1">
      <c r="A205" s="96"/>
      <c r="B205" s="32"/>
      <c r="C205" s="31"/>
      <c r="D205" s="31"/>
      <c r="E205" s="31"/>
      <c r="F205" s="97"/>
      <c r="G205" s="32"/>
      <c r="H205" s="32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</row>
    <row r="206" spans="1:28" ht="12.75" customHeight="1">
      <c r="A206" s="96"/>
      <c r="B206" s="32"/>
      <c r="C206" s="31"/>
      <c r="D206" s="31"/>
      <c r="E206" s="31"/>
      <c r="F206" s="97"/>
      <c r="G206" s="32"/>
      <c r="H206" s="32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</row>
    <row r="207" spans="1:28" ht="12.75" customHeight="1">
      <c r="A207" s="96"/>
      <c r="B207" s="32"/>
      <c r="C207" s="31"/>
      <c r="D207" s="31"/>
      <c r="E207" s="31"/>
      <c r="F207" s="97"/>
      <c r="G207" s="32"/>
      <c r="H207" s="32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</row>
    <row r="208" spans="1:28" ht="12.75" customHeight="1">
      <c r="A208" s="96"/>
      <c r="B208" s="32"/>
      <c r="C208" s="31"/>
      <c r="D208" s="31"/>
      <c r="E208" s="31"/>
      <c r="F208" s="97"/>
      <c r="G208" s="32"/>
      <c r="H208" s="32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</row>
    <row r="209" spans="1:28" ht="12.75" customHeight="1">
      <c r="A209" s="96"/>
      <c r="B209" s="32"/>
      <c r="C209" s="31"/>
      <c r="D209" s="31"/>
      <c r="E209" s="31"/>
      <c r="F209" s="97"/>
      <c r="G209" s="32"/>
      <c r="H209" s="32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</row>
    <row r="210" spans="1:28" ht="12.75" customHeight="1">
      <c r="A210" s="96"/>
      <c r="B210" s="32"/>
      <c r="C210" s="31"/>
      <c r="D210" s="31"/>
      <c r="E210" s="31"/>
      <c r="F210" s="97"/>
      <c r="G210" s="32"/>
      <c r="H210" s="32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</row>
    <row r="211" spans="1:28" ht="12.75" customHeight="1">
      <c r="A211" s="96"/>
      <c r="B211" s="32"/>
      <c r="C211" s="31"/>
      <c r="D211" s="31"/>
      <c r="E211" s="31"/>
      <c r="F211" s="97"/>
      <c r="G211" s="32"/>
      <c r="H211" s="32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</row>
    <row r="212" spans="1:28" ht="12.75" customHeight="1">
      <c r="A212" s="96"/>
      <c r="B212" s="32"/>
      <c r="C212" s="31"/>
      <c r="D212" s="31"/>
      <c r="E212" s="31"/>
      <c r="F212" s="97"/>
      <c r="G212" s="32"/>
      <c r="H212" s="32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</row>
    <row r="213" spans="1:28" ht="12.75" customHeight="1">
      <c r="A213" s="96"/>
      <c r="B213" s="32"/>
      <c r="C213" s="31"/>
      <c r="D213" s="31"/>
      <c r="E213" s="31"/>
      <c r="F213" s="97"/>
      <c r="G213" s="32"/>
      <c r="H213" s="32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</row>
    <row r="214" spans="1:28" ht="12.75" customHeight="1">
      <c r="A214" s="96"/>
      <c r="B214" s="32"/>
      <c r="C214" s="31"/>
      <c r="D214" s="31"/>
      <c r="E214" s="31"/>
      <c r="F214" s="97"/>
      <c r="G214" s="32"/>
      <c r="H214" s="32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</row>
    <row r="215" spans="1:28" ht="12.75" customHeight="1">
      <c r="A215" s="96"/>
      <c r="B215" s="32"/>
      <c r="C215" s="31"/>
      <c r="D215" s="31"/>
      <c r="E215" s="31"/>
      <c r="F215" s="97"/>
      <c r="G215" s="32"/>
      <c r="H215" s="32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</row>
    <row r="216" spans="1:28" ht="12.75" customHeight="1">
      <c r="A216" s="96"/>
      <c r="B216" s="32"/>
      <c r="C216" s="31"/>
      <c r="D216" s="31"/>
      <c r="E216" s="31"/>
      <c r="F216" s="97"/>
      <c r="G216" s="32"/>
      <c r="H216" s="32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</row>
    <row r="217" spans="1:28" ht="12.75" customHeight="1">
      <c r="A217" s="96"/>
      <c r="B217" s="32"/>
      <c r="C217" s="31"/>
      <c r="D217" s="31"/>
      <c r="E217" s="31"/>
      <c r="F217" s="97"/>
      <c r="G217" s="32"/>
      <c r="H217" s="32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</row>
    <row r="218" spans="1:28" ht="12.75" customHeight="1">
      <c r="A218" s="96"/>
      <c r="B218" s="32"/>
      <c r="C218" s="31"/>
      <c r="D218" s="31"/>
      <c r="E218" s="31"/>
      <c r="F218" s="97"/>
      <c r="G218" s="32"/>
      <c r="H218" s="32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</row>
    <row r="219" spans="1:28" ht="12.75" customHeight="1">
      <c r="A219" s="96"/>
      <c r="B219" s="32"/>
      <c r="C219" s="31"/>
      <c r="D219" s="31"/>
      <c r="E219" s="31"/>
      <c r="F219" s="97"/>
      <c r="G219" s="32"/>
      <c r="H219" s="32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</row>
    <row r="220" spans="1:28" ht="12.75" customHeight="1">
      <c r="A220" s="96"/>
      <c r="B220" s="32"/>
      <c r="C220" s="31"/>
      <c r="D220" s="31"/>
      <c r="E220" s="31"/>
      <c r="F220" s="97"/>
      <c r="G220" s="32"/>
      <c r="H220" s="32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</row>
    <row r="221" spans="1:28" ht="12.75" customHeight="1">
      <c r="A221" s="96"/>
      <c r="B221" s="32"/>
      <c r="C221" s="31"/>
      <c r="D221" s="31"/>
      <c r="E221" s="31"/>
      <c r="F221" s="97"/>
      <c r="G221" s="32"/>
      <c r="H221" s="32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</row>
    <row r="222" spans="1:28" ht="12.75" customHeight="1">
      <c r="A222" s="96"/>
      <c r="B222" s="32"/>
      <c r="C222" s="31"/>
      <c r="D222" s="31"/>
      <c r="E222" s="31"/>
      <c r="F222" s="97"/>
      <c r="G222" s="32"/>
      <c r="H222" s="32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</row>
    <row r="223" spans="1:28" ht="12.75" customHeight="1">
      <c r="A223" s="96"/>
      <c r="B223" s="32"/>
      <c r="C223" s="31"/>
      <c r="D223" s="31"/>
      <c r="E223" s="31"/>
      <c r="F223" s="97"/>
      <c r="G223" s="32"/>
      <c r="H223" s="32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</row>
    <row r="224" spans="1:28" ht="12.75" customHeight="1">
      <c r="A224" s="96"/>
      <c r="B224" s="32"/>
      <c r="C224" s="31"/>
      <c r="D224" s="31"/>
      <c r="E224" s="31"/>
      <c r="F224" s="97"/>
      <c r="G224" s="32"/>
      <c r="H224" s="32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</row>
    <row r="225" spans="1:28" ht="12.75" customHeight="1">
      <c r="A225" s="96"/>
      <c r="B225" s="32"/>
      <c r="C225" s="31"/>
      <c r="D225" s="31"/>
      <c r="E225" s="31"/>
      <c r="F225" s="97"/>
      <c r="G225" s="32"/>
      <c r="H225" s="32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</row>
    <row r="226" spans="1:28" ht="12.75" customHeight="1">
      <c r="A226" s="96"/>
      <c r="B226" s="32"/>
      <c r="C226" s="31"/>
      <c r="D226" s="31"/>
      <c r="E226" s="31"/>
      <c r="F226" s="97"/>
      <c r="G226" s="32"/>
      <c r="H226" s="32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</row>
    <row r="227" spans="1:28" ht="12.75" customHeight="1">
      <c r="A227" s="96"/>
      <c r="B227" s="32"/>
      <c r="C227" s="31"/>
      <c r="D227" s="31"/>
      <c r="E227" s="31"/>
      <c r="F227" s="97"/>
      <c r="G227" s="32"/>
      <c r="H227" s="32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</row>
    <row r="228" spans="1:28" ht="12.75" customHeight="1">
      <c r="A228" s="96"/>
      <c r="B228" s="32"/>
      <c r="C228" s="31"/>
      <c r="D228" s="31"/>
      <c r="E228" s="31"/>
      <c r="F228" s="97"/>
      <c r="G228" s="32"/>
      <c r="H228" s="32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</row>
    <row r="229" spans="1:28" ht="12.75" customHeight="1">
      <c r="A229" s="96"/>
      <c r="B229" s="32"/>
      <c r="C229" s="31"/>
      <c r="D229" s="31"/>
      <c r="E229" s="31"/>
      <c r="F229" s="97"/>
      <c r="G229" s="32"/>
      <c r="H229" s="32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</row>
    <row r="230" spans="1:28" ht="12.75" customHeight="1">
      <c r="A230" s="96"/>
      <c r="B230" s="32"/>
      <c r="C230" s="31"/>
      <c r="D230" s="31"/>
      <c r="E230" s="31"/>
      <c r="F230" s="97"/>
      <c r="G230" s="32"/>
      <c r="H230" s="32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</row>
    <row r="231" spans="1:28" ht="12.75" customHeight="1">
      <c r="A231" s="96"/>
      <c r="B231" s="32"/>
      <c r="C231" s="31"/>
      <c r="D231" s="31"/>
      <c r="E231" s="31"/>
      <c r="F231" s="97"/>
      <c r="G231" s="32"/>
      <c r="H231" s="32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</row>
    <row r="232" spans="1:28" ht="12.75" customHeight="1">
      <c r="A232" s="96"/>
      <c r="B232" s="32"/>
      <c r="C232" s="31"/>
      <c r="D232" s="31"/>
      <c r="E232" s="31"/>
      <c r="F232" s="97"/>
      <c r="G232" s="32"/>
      <c r="H232" s="32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</row>
    <row r="233" spans="1:28" ht="12.75" customHeight="1">
      <c r="A233" s="96"/>
      <c r="B233" s="32"/>
      <c r="C233" s="31"/>
      <c r="D233" s="31"/>
      <c r="E233" s="31"/>
      <c r="F233" s="97"/>
      <c r="G233" s="32"/>
      <c r="H233" s="32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</row>
    <row r="234" spans="1:28" ht="12.75" customHeight="1">
      <c r="A234" s="96"/>
      <c r="B234" s="32"/>
      <c r="C234" s="31"/>
      <c r="D234" s="31"/>
      <c r="E234" s="31"/>
      <c r="F234" s="97"/>
      <c r="G234" s="32"/>
      <c r="H234" s="32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  <c r="AB234" s="85"/>
    </row>
    <row r="235" spans="1:28" ht="12.75" customHeight="1">
      <c r="A235" s="96"/>
      <c r="B235" s="32"/>
      <c r="C235" s="31"/>
      <c r="D235" s="31"/>
      <c r="E235" s="31"/>
      <c r="F235" s="97"/>
      <c r="G235" s="32"/>
      <c r="H235" s="32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  <c r="AB235" s="85"/>
    </row>
    <row r="236" spans="1:28" ht="12.75" customHeight="1">
      <c r="A236" s="96"/>
      <c r="B236" s="32"/>
      <c r="C236" s="31"/>
      <c r="D236" s="31"/>
      <c r="E236" s="31"/>
      <c r="F236" s="97"/>
      <c r="G236" s="32"/>
      <c r="H236" s="32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</row>
    <row r="237" spans="1:28" ht="12.75" customHeight="1">
      <c r="A237" s="96"/>
      <c r="B237" s="32"/>
      <c r="C237" s="31"/>
      <c r="D237" s="31"/>
      <c r="E237" s="31"/>
      <c r="F237" s="97"/>
      <c r="G237" s="32"/>
      <c r="H237" s="32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</row>
    <row r="238" spans="1:28" ht="12.75" customHeight="1">
      <c r="A238" s="96"/>
      <c r="B238" s="32"/>
      <c r="C238" s="31"/>
      <c r="D238" s="31"/>
      <c r="E238" s="31"/>
      <c r="F238" s="97"/>
      <c r="G238" s="32"/>
      <c r="H238" s="32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  <c r="AB238" s="85"/>
    </row>
    <row r="239" spans="1:28" ht="12.75" customHeight="1">
      <c r="A239" s="96"/>
      <c r="B239" s="32"/>
      <c r="C239" s="31"/>
      <c r="D239" s="31"/>
      <c r="E239" s="31"/>
      <c r="F239" s="97"/>
      <c r="G239" s="32"/>
      <c r="H239" s="32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</row>
    <row r="240" spans="1:28" ht="12.75" customHeight="1">
      <c r="A240" s="96"/>
      <c r="B240" s="32"/>
      <c r="C240" s="31"/>
      <c r="D240" s="31"/>
      <c r="E240" s="31"/>
      <c r="F240" s="97"/>
      <c r="G240" s="32"/>
      <c r="H240" s="32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</row>
    <row r="241" spans="1:28" ht="12.75" customHeight="1">
      <c r="A241" s="96"/>
      <c r="B241" s="32"/>
      <c r="C241" s="31"/>
      <c r="D241" s="31"/>
      <c r="E241" s="31"/>
      <c r="F241" s="97"/>
      <c r="G241" s="32"/>
      <c r="H241" s="32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</row>
    <row r="242" spans="1:28" ht="12.75" customHeight="1">
      <c r="A242" s="96"/>
      <c r="B242" s="32"/>
      <c r="C242" s="31"/>
      <c r="D242" s="31"/>
      <c r="E242" s="31"/>
      <c r="F242" s="97"/>
      <c r="G242" s="32"/>
      <c r="H242" s="32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</row>
    <row r="243" spans="1:28" ht="12.75" customHeight="1">
      <c r="A243" s="96"/>
      <c r="B243" s="32"/>
      <c r="C243" s="31"/>
      <c r="D243" s="31"/>
      <c r="E243" s="31"/>
      <c r="F243" s="97"/>
      <c r="G243" s="32"/>
      <c r="H243" s="32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</row>
    <row r="244" spans="1:28" ht="12.75" customHeight="1">
      <c r="A244" s="96"/>
      <c r="B244" s="32"/>
      <c r="C244" s="31"/>
      <c r="D244" s="31"/>
      <c r="E244" s="31"/>
      <c r="F244" s="97"/>
      <c r="G244" s="32"/>
      <c r="H244" s="32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</row>
    <row r="245" spans="1:28" ht="12.75" customHeight="1">
      <c r="A245" s="96"/>
      <c r="B245" s="32"/>
      <c r="C245" s="31"/>
      <c r="D245" s="31"/>
      <c r="E245" s="31"/>
      <c r="F245" s="97"/>
      <c r="G245" s="32"/>
      <c r="H245" s="32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</row>
    <row r="246" spans="1:28" ht="12.75" customHeight="1">
      <c r="A246" s="96"/>
      <c r="B246" s="32"/>
      <c r="C246" s="31"/>
      <c r="D246" s="31"/>
      <c r="E246" s="31"/>
      <c r="F246" s="97"/>
      <c r="G246" s="32"/>
      <c r="H246" s="32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</row>
    <row r="247" spans="1:28" ht="12.75" customHeight="1">
      <c r="A247" s="96"/>
      <c r="B247" s="32"/>
      <c r="C247" s="31"/>
      <c r="D247" s="31"/>
      <c r="E247" s="31"/>
      <c r="F247" s="97"/>
      <c r="G247" s="32"/>
      <c r="H247" s="32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</row>
    <row r="248" spans="1:28" ht="12.75" customHeight="1">
      <c r="A248" s="96"/>
      <c r="B248" s="32"/>
      <c r="C248" s="31"/>
      <c r="D248" s="31"/>
      <c r="E248" s="31"/>
      <c r="F248" s="97"/>
      <c r="G248" s="32"/>
      <c r="H248" s="32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</row>
    <row r="249" spans="1:28" ht="12.75" customHeight="1">
      <c r="A249" s="96"/>
      <c r="B249" s="32"/>
      <c r="C249" s="31"/>
      <c r="D249" s="31"/>
      <c r="E249" s="31"/>
      <c r="F249" s="97"/>
      <c r="G249" s="32"/>
      <c r="H249" s="32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</row>
    <row r="250" spans="1:28" ht="12.75" customHeight="1">
      <c r="A250" s="96"/>
      <c r="B250" s="32"/>
      <c r="C250" s="31"/>
      <c r="D250" s="31"/>
      <c r="E250" s="31"/>
      <c r="F250" s="97"/>
      <c r="G250" s="32"/>
      <c r="H250" s="32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</row>
    <row r="251" spans="1:28" ht="12.75" customHeight="1">
      <c r="A251" s="96"/>
      <c r="B251" s="32"/>
      <c r="C251" s="31"/>
      <c r="D251" s="31"/>
      <c r="E251" s="31"/>
      <c r="F251" s="97"/>
      <c r="G251" s="32"/>
      <c r="H251" s="32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</row>
    <row r="252" spans="1:28" ht="12.75" customHeight="1">
      <c r="A252" s="96"/>
      <c r="B252" s="32"/>
      <c r="C252" s="31"/>
      <c r="D252" s="31"/>
      <c r="E252" s="31"/>
      <c r="F252" s="97"/>
      <c r="G252" s="32"/>
      <c r="H252" s="32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</row>
    <row r="253" spans="1:28" ht="12.75" customHeight="1">
      <c r="A253" s="96"/>
      <c r="B253" s="32"/>
      <c r="C253" s="31"/>
      <c r="D253" s="31"/>
      <c r="E253" s="31"/>
      <c r="F253" s="97"/>
      <c r="G253" s="32"/>
      <c r="H253" s="32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</row>
    <row r="254" spans="1:28" ht="12.75" customHeight="1">
      <c r="A254" s="96"/>
      <c r="B254" s="32"/>
      <c r="C254" s="31"/>
      <c r="D254" s="31"/>
      <c r="E254" s="31"/>
      <c r="F254" s="97"/>
      <c r="G254" s="32"/>
      <c r="H254" s="32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</row>
    <row r="255" spans="1:28" ht="12.75" customHeight="1">
      <c r="A255" s="96"/>
      <c r="B255" s="32"/>
      <c r="C255" s="31"/>
      <c r="D255" s="31"/>
      <c r="E255" s="31"/>
      <c r="F255" s="97"/>
      <c r="G255" s="32"/>
      <c r="H255" s="32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</row>
    <row r="256" spans="1:28" ht="12.75" customHeight="1">
      <c r="A256" s="96"/>
      <c r="B256" s="32"/>
      <c r="C256" s="31"/>
      <c r="D256" s="31"/>
      <c r="E256" s="31"/>
      <c r="F256" s="97"/>
      <c r="G256" s="32"/>
      <c r="H256" s="32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  <c r="AB256" s="85"/>
    </row>
    <row r="257" spans="1:28" ht="12.75" customHeight="1">
      <c r="A257" s="96"/>
      <c r="B257" s="32"/>
      <c r="C257" s="31"/>
      <c r="D257" s="31"/>
      <c r="E257" s="31"/>
      <c r="F257" s="97"/>
      <c r="G257" s="32"/>
      <c r="H257" s="32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  <c r="AB257" s="85"/>
    </row>
    <row r="258" spans="1:28" ht="12.75" customHeight="1">
      <c r="A258" s="96"/>
      <c r="B258" s="32"/>
      <c r="C258" s="31"/>
      <c r="D258" s="31"/>
      <c r="E258" s="31"/>
      <c r="F258" s="97"/>
      <c r="G258" s="32"/>
      <c r="H258" s="32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  <c r="AB258" s="85"/>
    </row>
    <row r="259" spans="1:28" ht="12.75" customHeight="1">
      <c r="A259" s="96"/>
      <c r="B259" s="32"/>
      <c r="C259" s="31"/>
      <c r="D259" s="31"/>
      <c r="E259" s="31"/>
      <c r="F259" s="97"/>
      <c r="G259" s="32"/>
      <c r="H259" s="32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</row>
    <row r="260" spans="1:28" ht="12.75" customHeight="1">
      <c r="A260" s="96"/>
      <c r="B260" s="32"/>
      <c r="C260" s="31"/>
      <c r="D260" s="31"/>
      <c r="E260" s="31"/>
      <c r="F260" s="97"/>
      <c r="G260" s="32"/>
      <c r="H260" s="32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  <c r="AB260" s="85"/>
    </row>
    <row r="261" spans="1:28" ht="12.75" customHeight="1">
      <c r="A261" s="96"/>
      <c r="B261" s="32"/>
      <c r="C261" s="31"/>
      <c r="D261" s="31"/>
      <c r="E261" s="31"/>
      <c r="F261" s="97"/>
      <c r="G261" s="32"/>
      <c r="H261" s="32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85"/>
    </row>
    <row r="262" spans="1:28" ht="12.75" customHeight="1">
      <c r="A262" s="96"/>
      <c r="B262" s="32"/>
      <c r="C262" s="31"/>
      <c r="D262" s="31"/>
      <c r="E262" s="31"/>
      <c r="F262" s="97"/>
      <c r="G262" s="32"/>
      <c r="H262" s="32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  <c r="AB262" s="85"/>
    </row>
    <row r="263" spans="1:28" ht="12.75" customHeight="1">
      <c r="A263" s="96"/>
      <c r="B263" s="32"/>
      <c r="C263" s="31"/>
      <c r="D263" s="31"/>
      <c r="E263" s="31"/>
      <c r="F263" s="97"/>
      <c r="G263" s="32"/>
      <c r="H263" s="32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85"/>
    </row>
    <row r="264" spans="1:28" ht="12.75" customHeight="1">
      <c r="A264" s="96"/>
      <c r="B264" s="32"/>
      <c r="C264" s="31"/>
      <c r="D264" s="31"/>
      <c r="E264" s="31"/>
      <c r="F264" s="97"/>
      <c r="G264" s="32"/>
      <c r="H264" s="32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  <c r="AB264" s="85"/>
    </row>
    <row r="265" spans="1:28" ht="12.75" customHeight="1">
      <c r="A265" s="96"/>
      <c r="B265" s="32"/>
      <c r="C265" s="31"/>
      <c r="D265" s="31"/>
      <c r="E265" s="31"/>
      <c r="F265" s="97"/>
      <c r="G265" s="32"/>
      <c r="H265" s="32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  <c r="AB265" s="85"/>
    </row>
    <row r="266" spans="1:28" ht="12.75" customHeight="1">
      <c r="A266" s="96"/>
      <c r="B266" s="32"/>
      <c r="C266" s="31"/>
      <c r="D266" s="31"/>
      <c r="E266" s="31"/>
      <c r="F266" s="97"/>
      <c r="G266" s="32"/>
      <c r="H266" s="32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  <c r="AB266" s="85"/>
    </row>
    <row r="267" spans="1:28" ht="12.75" customHeight="1">
      <c r="A267" s="96"/>
      <c r="B267" s="32"/>
      <c r="C267" s="31"/>
      <c r="D267" s="31"/>
      <c r="E267" s="31"/>
      <c r="F267" s="97"/>
      <c r="G267" s="32"/>
      <c r="H267" s="32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  <c r="AB267" s="85"/>
    </row>
    <row r="268" spans="1:28" ht="12.75" customHeight="1">
      <c r="A268" s="96"/>
      <c r="B268" s="32"/>
      <c r="C268" s="31"/>
      <c r="D268" s="31"/>
      <c r="E268" s="31"/>
      <c r="F268" s="97"/>
      <c r="G268" s="32"/>
      <c r="H268" s="32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85"/>
    </row>
    <row r="269" spans="1:28" ht="12.75" customHeight="1">
      <c r="A269" s="96"/>
      <c r="B269" s="32"/>
      <c r="C269" s="31"/>
      <c r="D269" s="31"/>
      <c r="E269" s="31"/>
      <c r="F269" s="97"/>
      <c r="G269" s="32"/>
      <c r="H269" s="32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</row>
    <row r="270" spans="1:28" ht="12.75" customHeight="1">
      <c r="A270" s="96"/>
      <c r="B270" s="32"/>
      <c r="C270" s="31"/>
      <c r="D270" s="31"/>
      <c r="E270" s="31"/>
      <c r="F270" s="97"/>
      <c r="G270" s="32"/>
      <c r="H270" s="32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</row>
    <row r="271" spans="1:28" ht="12.75" customHeight="1">
      <c r="A271" s="96"/>
      <c r="B271" s="32"/>
      <c r="C271" s="31"/>
      <c r="D271" s="31"/>
      <c r="E271" s="31"/>
      <c r="F271" s="97"/>
      <c r="G271" s="32"/>
      <c r="H271" s="99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</row>
    <row r="272" spans="1:28" ht="12.75" customHeight="1">
      <c r="A272" s="96"/>
      <c r="B272" s="32"/>
      <c r="C272" s="31"/>
      <c r="D272" s="31"/>
      <c r="E272" s="31"/>
      <c r="F272" s="97"/>
      <c r="G272" s="32"/>
      <c r="H272" s="99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</row>
    <row r="273" spans="1:28" ht="12.75" customHeight="1">
      <c r="A273" s="96"/>
      <c r="B273" s="32"/>
      <c r="C273" s="31"/>
      <c r="D273" s="31"/>
      <c r="E273" s="31"/>
      <c r="F273" s="97"/>
      <c r="G273" s="32"/>
      <c r="H273" s="99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</row>
    <row r="274" spans="1:28" ht="12.75" customHeight="1">
      <c r="A274" s="96"/>
      <c r="B274" s="32"/>
      <c r="C274" s="31"/>
      <c r="D274" s="31"/>
      <c r="E274" s="31"/>
      <c r="F274" s="97"/>
      <c r="G274" s="32"/>
      <c r="H274" s="99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</row>
    <row r="275" spans="1:28" ht="12.75" customHeight="1">
      <c r="A275" s="96"/>
      <c r="B275" s="32"/>
      <c r="C275" s="31"/>
      <c r="D275" s="31"/>
      <c r="E275" s="31"/>
      <c r="F275" s="97"/>
      <c r="G275" s="32"/>
      <c r="H275" s="99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</row>
    <row r="276" spans="1:28" ht="12.75" customHeight="1">
      <c r="A276" s="96"/>
      <c r="B276" s="32"/>
      <c r="C276" s="31"/>
      <c r="D276" s="31"/>
      <c r="E276" s="31"/>
      <c r="F276" s="97"/>
      <c r="G276" s="32"/>
      <c r="H276" s="99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</row>
    <row r="277" spans="1:28" ht="12.75" customHeight="1">
      <c r="A277" s="96"/>
      <c r="B277" s="32"/>
      <c r="C277" s="31"/>
      <c r="D277" s="31"/>
      <c r="E277" s="31"/>
      <c r="F277" s="97"/>
      <c r="G277" s="32"/>
      <c r="H277" s="99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</row>
    <row r="278" spans="1:28" ht="12.75" customHeight="1">
      <c r="A278" s="96"/>
      <c r="B278" s="32"/>
      <c r="C278" s="31"/>
      <c r="D278" s="31"/>
      <c r="E278" s="31"/>
      <c r="F278" s="97"/>
      <c r="G278" s="32"/>
      <c r="H278" s="99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</row>
    <row r="279" spans="1:28" ht="12.75" customHeight="1">
      <c r="A279" s="96"/>
      <c r="B279" s="32"/>
      <c r="C279" s="31"/>
      <c r="D279" s="31"/>
      <c r="E279" s="31"/>
      <c r="F279" s="97"/>
      <c r="G279" s="32"/>
      <c r="H279" s="99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85"/>
    </row>
    <row r="280" spans="1:28" ht="12.75" customHeight="1">
      <c r="A280" s="96"/>
      <c r="B280" s="32"/>
      <c r="C280" s="31"/>
      <c r="D280" s="31"/>
      <c r="E280" s="31"/>
      <c r="F280" s="97"/>
      <c r="G280" s="32"/>
      <c r="H280" s="99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  <c r="AB280" s="85"/>
    </row>
    <row r="281" spans="1:28" ht="12.75" customHeight="1">
      <c r="A281" s="96"/>
      <c r="B281" s="32"/>
      <c r="C281" s="31"/>
      <c r="D281" s="31"/>
      <c r="E281" s="31"/>
      <c r="F281" s="97"/>
      <c r="G281" s="32"/>
      <c r="H281" s="99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  <c r="AB281" s="85"/>
    </row>
    <row r="282" spans="1:28" ht="12.75" customHeight="1">
      <c r="A282" s="96"/>
      <c r="B282" s="32"/>
      <c r="C282" s="31"/>
      <c r="D282" s="31"/>
      <c r="E282" s="31"/>
      <c r="F282" s="97"/>
      <c r="G282" s="32"/>
      <c r="H282" s="99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</row>
    <row r="283" spans="1:28" ht="12.75" customHeight="1">
      <c r="A283" s="96"/>
      <c r="B283" s="32"/>
      <c r="C283" s="31"/>
      <c r="D283" s="31"/>
      <c r="E283" s="31"/>
      <c r="F283" s="97"/>
      <c r="G283" s="32"/>
      <c r="H283" s="99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  <c r="AB283" s="85"/>
    </row>
    <row r="284" spans="1:28" ht="12.75" customHeight="1">
      <c r="A284" s="96"/>
      <c r="B284" s="32"/>
      <c r="C284" s="31"/>
      <c r="D284" s="31"/>
      <c r="E284" s="31"/>
      <c r="F284" s="97"/>
      <c r="G284" s="32"/>
      <c r="H284" s="99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  <c r="AB284" s="85"/>
    </row>
    <row r="285" spans="1:28" ht="12.75" customHeight="1">
      <c r="A285" s="96"/>
      <c r="B285" s="32"/>
      <c r="C285" s="31"/>
      <c r="D285" s="31"/>
      <c r="E285" s="31"/>
      <c r="F285" s="97"/>
      <c r="G285" s="32"/>
      <c r="H285" s="99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  <c r="AB285" s="85"/>
    </row>
    <row r="286" spans="1:28" ht="12.75" customHeight="1">
      <c r="A286" s="96"/>
      <c r="B286" s="32"/>
      <c r="C286" s="31"/>
      <c r="D286" s="31"/>
      <c r="E286" s="31"/>
      <c r="F286" s="97"/>
      <c r="G286" s="32"/>
      <c r="H286" s="99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  <c r="AB286" s="85"/>
    </row>
    <row r="287" spans="1:28" ht="12.75" customHeight="1">
      <c r="A287" s="96"/>
      <c r="B287" s="32"/>
      <c r="C287" s="31"/>
      <c r="D287" s="31"/>
      <c r="E287" s="31"/>
      <c r="F287" s="97"/>
      <c r="G287" s="32"/>
      <c r="H287" s="99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  <c r="AB287" s="85"/>
    </row>
    <row r="288" spans="1:28" ht="12.75" customHeight="1">
      <c r="A288" s="96"/>
      <c r="B288" s="32"/>
      <c r="C288" s="31"/>
      <c r="D288" s="31"/>
      <c r="E288" s="31"/>
      <c r="F288" s="97"/>
      <c r="G288" s="32"/>
      <c r="H288" s="99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  <c r="AB288" s="85"/>
    </row>
    <row r="289" spans="1:28" ht="12.75" customHeight="1">
      <c r="A289" s="96"/>
      <c r="B289" s="32"/>
      <c r="C289" s="31"/>
      <c r="D289" s="31"/>
      <c r="E289" s="31"/>
      <c r="F289" s="97"/>
      <c r="G289" s="32"/>
      <c r="H289" s="99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  <c r="AB289" s="85"/>
    </row>
    <row r="290" spans="1:28" ht="12.75" customHeight="1">
      <c r="A290" s="96"/>
      <c r="B290" s="32"/>
      <c r="C290" s="31"/>
      <c r="D290" s="31"/>
      <c r="E290" s="31"/>
      <c r="F290" s="97"/>
      <c r="G290" s="32"/>
      <c r="H290" s="99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  <c r="AB290" s="85"/>
    </row>
    <row r="291" spans="1:28" ht="12.75" customHeight="1">
      <c r="A291" s="96"/>
      <c r="B291" s="32"/>
      <c r="C291" s="31"/>
      <c r="D291" s="31"/>
      <c r="E291" s="31"/>
      <c r="F291" s="97"/>
      <c r="G291" s="32"/>
      <c r="H291" s="99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  <c r="AB291" s="85"/>
    </row>
    <row r="292" spans="1:28" ht="12.75" customHeight="1">
      <c r="A292" s="96"/>
      <c r="B292" s="32"/>
      <c r="C292" s="31"/>
      <c r="D292" s="31"/>
      <c r="E292" s="31"/>
      <c r="F292" s="97"/>
      <c r="G292" s="32"/>
      <c r="H292" s="99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  <c r="AB292" s="85"/>
    </row>
    <row r="293" spans="1:28" ht="12.75" customHeight="1">
      <c r="A293" s="96"/>
      <c r="B293" s="32"/>
      <c r="C293" s="31"/>
      <c r="D293" s="31"/>
      <c r="E293" s="31"/>
      <c r="F293" s="97"/>
      <c r="G293" s="32"/>
      <c r="H293" s="99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85"/>
    </row>
    <row r="294" spans="1:28" ht="12.75" customHeight="1">
      <c r="A294" s="96"/>
      <c r="B294" s="32"/>
      <c r="C294" s="31"/>
      <c r="D294" s="31"/>
      <c r="E294" s="31"/>
      <c r="F294" s="97"/>
      <c r="G294" s="32"/>
      <c r="H294" s="99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85"/>
    </row>
    <row r="295" spans="1:28" ht="12.75" customHeight="1">
      <c r="A295" s="96"/>
      <c r="B295" s="32"/>
      <c r="C295" s="31"/>
      <c r="D295" s="31"/>
      <c r="E295" s="31"/>
      <c r="F295" s="97"/>
      <c r="G295" s="32"/>
      <c r="H295" s="99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  <c r="AB295" s="85"/>
    </row>
    <row r="296" spans="1:28" ht="12.75" customHeight="1">
      <c r="A296" s="96"/>
      <c r="B296" s="32"/>
      <c r="C296" s="31"/>
      <c r="D296" s="31"/>
      <c r="E296" s="31"/>
      <c r="F296" s="97"/>
      <c r="G296" s="32"/>
      <c r="H296" s="99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</row>
    <row r="297" spans="1:28" ht="12.75" customHeight="1">
      <c r="A297" s="96"/>
      <c r="B297" s="32"/>
      <c r="C297" s="31"/>
      <c r="D297" s="31"/>
      <c r="E297" s="31"/>
      <c r="F297" s="97"/>
      <c r="G297" s="32"/>
      <c r="H297" s="99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  <c r="AB297" s="85"/>
    </row>
    <row r="298" spans="1:28" ht="12.75" customHeight="1">
      <c r="A298" s="96"/>
      <c r="B298" s="32"/>
      <c r="C298" s="31"/>
      <c r="D298" s="31"/>
      <c r="E298" s="31"/>
      <c r="F298" s="97"/>
      <c r="G298" s="32"/>
      <c r="H298" s="99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  <c r="AB298" s="85"/>
    </row>
    <row r="299" spans="1:28" ht="12.75" customHeight="1">
      <c r="A299" s="96"/>
      <c r="B299" s="32"/>
      <c r="C299" s="31"/>
      <c r="D299" s="31"/>
      <c r="E299" s="31"/>
      <c r="F299" s="97"/>
      <c r="G299" s="32"/>
      <c r="H299" s="99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  <c r="AB299" s="85"/>
    </row>
    <row r="300" spans="1:28" ht="12.75" customHeight="1">
      <c r="A300" s="96"/>
      <c r="B300" s="32"/>
      <c r="C300" s="31"/>
      <c r="D300" s="31"/>
      <c r="E300" s="31"/>
      <c r="F300" s="97"/>
      <c r="G300" s="32"/>
      <c r="H300" s="99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  <c r="AB300" s="85"/>
    </row>
    <row r="301" spans="1:28" ht="12.75" customHeight="1">
      <c r="A301" s="96"/>
      <c r="B301" s="32"/>
      <c r="C301" s="31"/>
      <c r="D301" s="31"/>
      <c r="E301" s="31"/>
      <c r="F301" s="97"/>
      <c r="G301" s="32"/>
      <c r="H301" s="99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  <c r="AB301" s="85"/>
    </row>
    <row r="302" spans="1:28" ht="12.75" customHeight="1">
      <c r="A302" s="96"/>
      <c r="B302" s="32"/>
      <c r="C302" s="31"/>
      <c r="D302" s="31"/>
      <c r="E302" s="31"/>
      <c r="F302" s="97"/>
      <c r="G302" s="32"/>
      <c r="H302" s="99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  <c r="AB302" s="85"/>
    </row>
    <row r="303" spans="1:28" ht="12.75" customHeight="1">
      <c r="A303" s="96"/>
      <c r="B303" s="32"/>
      <c r="C303" s="31"/>
      <c r="D303" s="31"/>
      <c r="E303" s="31"/>
      <c r="F303" s="97"/>
      <c r="G303" s="32"/>
      <c r="H303" s="99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  <c r="AB303" s="85"/>
    </row>
    <row r="304" spans="1:28" ht="12.75" customHeight="1">
      <c r="A304" s="96"/>
      <c r="B304" s="32"/>
      <c r="C304" s="31"/>
      <c r="D304" s="31"/>
      <c r="E304" s="31"/>
      <c r="F304" s="97"/>
      <c r="G304" s="32"/>
      <c r="H304" s="99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  <c r="AB304" s="85"/>
    </row>
    <row r="305" spans="1:28" ht="12.75" customHeight="1">
      <c r="A305" s="96"/>
      <c r="B305" s="32"/>
      <c r="C305" s="31"/>
      <c r="D305" s="31"/>
      <c r="E305" s="31"/>
      <c r="F305" s="97"/>
      <c r="G305" s="32"/>
      <c r="H305" s="99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85"/>
      <c r="AB305" s="85"/>
    </row>
    <row r="306" spans="1:28" ht="12.75" customHeight="1">
      <c r="A306" s="96"/>
      <c r="B306" s="32"/>
      <c r="C306" s="31"/>
      <c r="D306" s="31"/>
      <c r="E306" s="31"/>
      <c r="F306" s="97"/>
      <c r="G306" s="32"/>
      <c r="H306" s="99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85"/>
      <c r="AB306" s="85"/>
    </row>
    <row r="307" spans="1:28" ht="12.75" customHeight="1">
      <c r="A307" s="96"/>
      <c r="B307" s="32"/>
      <c r="C307" s="31"/>
      <c r="D307" s="31"/>
      <c r="E307" s="31"/>
      <c r="F307" s="97"/>
      <c r="G307" s="32"/>
      <c r="H307" s="99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  <c r="AB307" s="85"/>
    </row>
    <row r="308" spans="1:28" ht="12.75" customHeight="1">
      <c r="A308" s="96"/>
      <c r="B308" s="32"/>
      <c r="C308" s="31"/>
      <c r="D308" s="31"/>
      <c r="E308" s="31"/>
      <c r="F308" s="97"/>
      <c r="G308" s="32"/>
      <c r="H308" s="99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85"/>
      <c r="AB308" s="85"/>
    </row>
    <row r="309" spans="1:28" ht="12.75" customHeight="1">
      <c r="A309" s="96"/>
      <c r="B309" s="32"/>
      <c r="C309" s="31"/>
      <c r="D309" s="31"/>
      <c r="E309" s="31"/>
      <c r="F309" s="97"/>
      <c r="G309" s="32"/>
      <c r="H309" s="99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85"/>
      <c r="AB309" s="85"/>
    </row>
    <row r="310" spans="1:28" ht="12.75" customHeight="1">
      <c r="A310" s="96"/>
      <c r="B310" s="32"/>
      <c r="C310" s="31"/>
      <c r="D310" s="31"/>
      <c r="E310" s="31"/>
      <c r="F310" s="97"/>
      <c r="G310" s="32"/>
      <c r="H310" s="99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  <c r="AB310" s="85"/>
    </row>
    <row r="311" spans="1:28" ht="12.75" customHeight="1">
      <c r="A311" s="96"/>
      <c r="B311" s="32"/>
      <c r="C311" s="31"/>
      <c r="D311" s="31"/>
      <c r="E311" s="31"/>
      <c r="F311" s="97"/>
      <c r="G311" s="32"/>
      <c r="H311" s="99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85"/>
      <c r="AB311" s="85"/>
    </row>
    <row r="312" spans="1:28" ht="12.75" customHeight="1">
      <c r="A312" s="96"/>
      <c r="B312" s="32"/>
      <c r="C312" s="31"/>
      <c r="D312" s="31"/>
      <c r="E312" s="31"/>
      <c r="F312" s="97"/>
      <c r="G312" s="32"/>
      <c r="H312" s="99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85"/>
      <c r="AB312" s="85"/>
    </row>
    <row r="313" spans="1:28" ht="12.75" customHeight="1">
      <c r="A313" s="96"/>
      <c r="B313" s="32"/>
      <c r="C313" s="31"/>
      <c r="D313" s="31"/>
      <c r="E313" s="31"/>
      <c r="F313" s="97"/>
      <c r="G313" s="32"/>
      <c r="H313" s="99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  <c r="AB313" s="85"/>
    </row>
    <row r="314" spans="1:28" ht="12.75" customHeight="1">
      <c r="A314" s="96"/>
      <c r="B314" s="32"/>
      <c r="C314" s="31"/>
      <c r="D314" s="31"/>
      <c r="E314" s="31"/>
      <c r="F314" s="97"/>
      <c r="G314" s="32"/>
      <c r="H314" s="99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  <c r="AB314" s="85"/>
    </row>
    <row r="315" spans="1:28" ht="12.75" customHeight="1">
      <c r="A315" s="96"/>
      <c r="B315" s="32"/>
      <c r="C315" s="31"/>
      <c r="D315" s="31"/>
      <c r="E315" s="31"/>
      <c r="F315" s="97"/>
      <c r="G315" s="32"/>
      <c r="H315" s="99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</row>
    <row r="316" spans="1:28" ht="12.75" customHeight="1">
      <c r="A316" s="96"/>
      <c r="B316" s="32"/>
      <c r="C316" s="31"/>
      <c r="D316" s="31"/>
      <c r="E316" s="31"/>
      <c r="F316" s="97"/>
      <c r="G316" s="32"/>
      <c r="H316" s="99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</row>
    <row r="317" spans="1:28" ht="12.75" customHeight="1">
      <c r="A317" s="96"/>
      <c r="B317" s="32"/>
      <c r="C317" s="31"/>
      <c r="D317" s="31"/>
      <c r="E317" s="31"/>
      <c r="F317" s="97"/>
      <c r="G317" s="32"/>
      <c r="H317" s="99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  <c r="AB317" s="85"/>
    </row>
    <row r="318" spans="1:28" ht="12.75" customHeight="1">
      <c r="A318" s="96"/>
      <c r="B318" s="32"/>
      <c r="C318" s="31"/>
      <c r="D318" s="31"/>
      <c r="E318" s="31"/>
      <c r="F318" s="97"/>
      <c r="G318" s="32"/>
      <c r="H318" s="99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  <c r="AB318" s="85"/>
    </row>
    <row r="319" spans="1:28" ht="12.75" customHeight="1">
      <c r="A319" s="96"/>
      <c r="B319" s="32"/>
      <c r="C319" s="31"/>
      <c r="D319" s="31"/>
      <c r="E319" s="31"/>
      <c r="F319" s="97"/>
      <c r="G319" s="32"/>
      <c r="H319" s="99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</row>
    <row r="320" spans="1:28" ht="12.75" customHeight="1">
      <c r="A320" s="96"/>
      <c r="B320" s="32"/>
      <c r="C320" s="31"/>
      <c r="D320" s="31"/>
      <c r="E320" s="31"/>
      <c r="F320" s="97"/>
      <c r="G320" s="32"/>
      <c r="H320" s="99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  <c r="AB320" s="85"/>
    </row>
    <row r="321" spans="1:28" ht="12.75" customHeight="1">
      <c r="A321" s="96"/>
      <c r="B321" s="32"/>
      <c r="C321" s="31"/>
      <c r="D321" s="31"/>
      <c r="E321" s="31"/>
      <c r="F321" s="97"/>
      <c r="G321" s="32"/>
      <c r="H321" s="99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85"/>
    </row>
    <row r="322" spans="1:28" ht="12.75" customHeight="1">
      <c r="A322" s="96"/>
      <c r="B322" s="32"/>
      <c r="C322" s="31"/>
      <c r="D322" s="31"/>
      <c r="E322" s="31"/>
      <c r="F322" s="97"/>
      <c r="G322" s="32"/>
      <c r="H322" s="99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9"/>
  <sheetViews>
    <sheetView zoomScale="90" zoomScaleNormal="90" workbookViewId="0">
      <selection activeCell="F26" sqref="F26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100"/>
      <c r="G2" s="100"/>
      <c r="H2" s="100"/>
      <c r="I2" s="100"/>
      <c r="J2" s="22"/>
      <c r="K2" s="100"/>
      <c r="L2" s="100"/>
      <c r="M2" s="100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101"/>
      <c r="L3" s="100"/>
      <c r="M3" s="100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102"/>
      <c r="J4" s="3"/>
      <c r="K4" s="101"/>
      <c r="L4" s="100"/>
      <c r="M4" s="100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6"/>
      <c r="M5" s="103" t="s">
        <v>313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4" t="s">
        <v>583</v>
      </c>
      <c r="D6" s="1"/>
      <c r="E6" s="1"/>
      <c r="F6" s="6"/>
      <c r="G6" s="6"/>
      <c r="H6" s="6"/>
      <c r="I6" s="6"/>
      <c r="J6" s="1"/>
      <c r="K6" s="6"/>
      <c r="L6" s="6"/>
      <c r="M6" s="105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5">
        <f>Main!B10</f>
        <v>45105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6" t="s">
        <v>584</v>
      </c>
      <c r="C8" s="106"/>
      <c r="D8" s="106"/>
      <c r="E8" s="106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7" t="s">
        <v>16</v>
      </c>
      <c r="B9" s="108" t="s">
        <v>570</v>
      </c>
      <c r="C9" s="108"/>
      <c r="D9" s="109" t="s">
        <v>585</v>
      </c>
      <c r="E9" s="108" t="s">
        <v>586</v>
      </c>
      <c r="F9" s="108" t="s">
        <v>587</v>
      </c>
      <c r="G9" s="108" t="s">
        <v>588</v>
      </c>
      <c r="H9" s="108" t="s">
        <v>589</v>
      </c>
      <c r="I9" s="108" t="s">
        <v>590</v>
      </c>
      <c r="J9" s="107" t="s">
        <v>591</v>
      </c>
      <c r="K9" s="108" t="s">
        <v>592</v>
      </c>
      <c r="L9" s="110" t="s">
        <v>593</v>
      </c>
      <c r="M9" s="110" t="s">
        <v>594</v>
      </c>
      <c r="N9" s="108" t="s">
        <v>595</v>
      </c>
      <c r="O9" s="109" t="s">
        <v>596</v>
      </c>
      <c r="P9" s="108" t="s">
        <v>597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111">
        <v>1</v>
      </c>
      <c r="B10" s="112">
        <v>45058</v>
      </c>
      <c r="C10" s="113"/>
      <c r="D10" s="114" t="s">
        <v>217</v>
      </c>
      <c r="E10" s="115" t="s">
        <v>598</v>
      </c>
      <c r="F10" s="111" t="s">
        <v>599</v>
      </c>
      <c r="G10" s="111">
        <v>538</v>
      </c>
      <c r="H10" s="111"/>
      <c r="I10" s="116" t="s">
        <v>600</v>
      </c>
      <c r="J10" s="117" t="s">
        <v>601</v>
      </c>
      <c r="K10" s="117"/>
      <c r="L10" s="118"/>
      <c r="M10" s="119"/>
      <c r="N10" s="117"/>
      <c r="O10" s="120"/>
      <c r="P10" s="118">
        <f>VLOOKUP(D10,'MidCap Intra'!B39:C538,2,0)</f>
        <v>566.1</v>
      </c>
      <c r="Q10" s="45"/>
      <c r="R10" s="45" t="s">
        <v>602</v>
      </c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</row>
    <row r="11" spans="1:38" ht="13.5" customHeight="1">
      <c r="A11" s="121">
        <v>2</v>
      </c>
      <c r="B11" s="122">
        <v>45068</v>
      </c>
      <c r="C11" s="123"/>
      <c r="D11" s="124" t="s">
        <v>162</v>
      </c>
      <c r="E11" s="125" t="s">
        <v>598</v>
      </c>
      <c r="F11" s="121">
        <v>691</v>
      </c>
      <c r="G11" s="121">
        <v>637</v>
      </c>
      <c r="H11" s="121">
        <v>732</v>
      </c>
      <c r="I11" s="126" t="s">
        <v>603</v>
      </c>
      <c r="J11" s="127" t="s">
        <v>604</v>
      </c>
      <c r="K11" s="127">
        <f>H11-F11</f>
        <v>41</v>
      </c>
      <c r="L11" s="128">
        <f>(F11*-0.7)/100</f>
        <v>-4.8369999999999997</v>
      </c>
      <c r="M11" s="129">
        <f>(K11+L11)/F11</f>
        <v>5.233429811866859E-2</v>
      </c>
      <c r="N11" s="127" t="s">
        <v>605</v>
      </c>
      <c r="O11" s="130">
        <v>45084</v>
      </c>
      <c r="P11" s="131"/>
      <c r="Q11" s="45"/>
      <c r="R11" s="45" t="s">
        <v>602</v>
      </c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</row>
    <row r="12" spans="1:38" ht="13.5" customHeight="1">
      <c r="A12" s="317">
        <v>3</v>
      </c>
      <c r="B12" s="324">
        <v>45077</v>
      </c>
      <c r="C12" s="355"/>
      <c r="D12" s="378" t="s">
        <v>407</v>
      </c>
      <c r="E12" s="375" t="s">
        <v>598</v>
      </c>
      <c r="F12" s="317">
        <v>157</v>
      </c>
      <c r="G12" s="317">
        <v>144</v>
      </c>
      <c r="H12" s="317">
        <v>166.5</v>
      </c>
      <c r="I12" s="379" t="s">
        <v>607</v>
      </c>
      <c r="J12" s="127" t="s">
        <v>1044</v>
      </c>
      <c r="K12" s="127">
        <f>H12-F12</f>
        <v>9.5</v>
      </c>
      <c r="L12" s="128">
        <f>(F12*-0.7)/100</f>
        <v>-1.099</v>
      </c>
      <c r="M12" s="129">
        <f>(K12+L12)/F12</f>
        <v>5.350955414012739E-2</v>
      </c>
      <c r="N12" s="127" t="s">
        <v>605</v>
      </c>
      <c r="O12" s="130">
        <v>45098</v>
      </c>
      <c r="P12" s="131"/>
      <c r="Q12" s="45"/>
      <c r="R12" s="45" t="s">
        <v>602</v>
      </c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</row>
    <row r="13" spans="1:38" ht="13.5" customHeight="1">
      <c r="A13" s="121">
        <v>4</v>
      </c>
      <c r="B13" s="122">
        <v>45082</v>
      </c>
      <c r="C13" s="123"/>
      <c r="D13" s="124" t="s">
        <v>502</v>
      </c>
      <c r="E13" s="125" t="s">
        <v>598</v>
      </c>
      <c r="F13" s="121">
        <v>180.5</v>
      </c>
      <c r="G13" s="121">
        <v>164</v>
      </c>
      <c r="H13" s="121">
        <v>193.5</v>
      </c>
      <c r="I13" s="126" t="s">
        <v>608</v>
      </c>
      <c r="J13" s="127" t="s">
        <v>609</v>
      </c>
      <c r="K13" s="127">
        <f>H13-F13</f>
        <v>13</v>
      </c>
      <c r="L13" s="128">
        <f>(F13*-0.7)/100</f>
        <v>-1.2634999999999998</v>
      </c>
      <c r="M13" s="129">
        <f>(K13+L13)/F13</f>
        <v>6.5022160664819945E-2</v>
      </c>
      <c r="N13" s="127" t="s">
        <v>605</v>
      </c>
      <c r="O13" s="130">
        <v>45091</v>
      </c>
      <c r="P13" s="131"/>
      <c r="Q13" s="45"/>
      <c r="R13" s="45" t="s">
        <v>602</v>
      </c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</row>
    <row r="14" spans="1:38" ht="13.5" customHeight="1">
      <c r="A14" s="111">
        <v>5</v>
      </c>
      <c r="B14" s="112">
        <v>45084</v>
      </c>
      <c r="C14" s="113"/>
      <c r="D14" s="114" t="s">
        <v>237</v>
      </c>
      <c r="E14" s="115" t="s">
        <v>598</v>
      </c>
      <c r="F14" s="111" t="s">
        <v>610</v>
      </c>
      <c r="G14" s="111">
        <v>1385</v>
      </c>
      <c r="H14" s="111"/>
      <c r="I14" s="116" t="s">
        <v>611</v>
      </c>
      <c r="J14" s="117" t="s">
        <v>601</v>
      </c>
      <c r="K14" s="117"/>
      <c r="L14" s="118"/>
      <c r="M14" s="119"/>
      <c r="N14" s="117"/>
      <c r="O14" s="120"/>
      <c r="P14" s="132">
        <f>VLOOKUP(D14,'MidCap Intra'!B43:C542,2,0)</f>
        <v>1498.75</v>
      </c>
      <c r="Q14" s="45"/>
      <c r="R14" s="45" t="s">
        <v>602</v>
      </c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</row>
    <row r="15" spans="1:38" ht="13.5" customHeight="1">
      <c r="A15" s="121">
        <v>6</v>
      </c>
      <c r="B15" s="122">
        <v>45086</v>
      </c>
      <c r="C15" s="123"/>
      <c r="D15" s="124" t="s">
        <v>441</v>
      </c>
      <c r="E15" s="125" t="s">
        <v>598</v>
      </c>
      <c r="F15" s="121">
        <v>230</v>
      </c>
      <c r="G15" s="121">
        <v>200</v>
      </c>
      <c r="H15" s="121">
        <v>248</v>
      </c>
      <c r="I15" s="126" t="s">
        <v>612</v>
      </c>
      <c r="J15" s="127" t="s">
        <v>1027</v>
      </c>
      <c r="K15" s="127">
        <f>H15-F15</f>
        <v>18</v>
      </c>
      <c r="L15" s="128">
        <f>(F15*-0.7)/100</f>
        <v>-1.61</v>
      </c>
      <c r="M15" s="129">
        <f>(K15+L15)/F15</f>
        <v>7.1260869565217391E-2</v>
      </c>
      <c r="N15" s="127" t="s">
        <v>605</v>
      </c>
      <c r="O15" s="130">
        <v>45096</v>
      </c>
      <c r="P15" s="131"/>
      <c r="Q15" s="45"/>
      <c r="R15" s="45" t="s">
        <v>602</v>
      </c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</row>
    <row r="16" spans="1:38" ht="13.5" customHeight="1">
      <c r="A16" s="317">
        <v>7</v>
      </c>
      <c r="B16" s="324">
        <v>45089</v>
      </c>
      <c r="C16" s="355"/>
      <c r="D16" s="378" t="s">
        <v>522</v>
      </c>
      <c r="E16" s="375" t="s">
        <v>598</v>
      </c>
      <c r="F16" s="317">
        <v>401</v>
      </c>
      <c r="G16" s="317">
        <v>370</v>
      </c>
      <c r="H16" s="317">
        <v>423</v>
      </c>
      <c r="I16" s="379" t="s">
        <v>613</v>
      </c>
      <c r="J16" s="127" t="s">
        <v>1031</v>
      </c>
      <c r="K16" s="127">
        <f>H16-F16</f>
        <v>22</v>
      </c>
      <c r="L16" s="128">
        <f>(F16*-0.7)/100</f>
        <v>-2.8069999999999999</v>
      </c>
      <c r="M16" s="129">
        <f>(K16+L16)/F16</f>
        <v>4.7862842892768084E-2</v>
      </c>
      <c r="N16" s="127" t="s">
        <v>605</v>
      </c>
      <c r="O16" s="130">
        <v>45096</v>
      </c>
      <c r="P16" s="131"/>
      <c r="Q16" s="45"/>
      <c r="R16" s="45" t="s">
        <v>602</v>
      </c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</row>
    <row r="17" spans="1:38" ht="14.25" customHeight="1">
      <c r="A17" s="133">
        <v>8</v>
      </c>
      <c r="B17" s="134">
        <v>45090</v>
      </c>
      <c r="C17" s="135"/>
      <c r="D17" s="341" t="s">
        <v>340</v>
      </c>
      <c r="E17" s="338" t="s">
        <v>598</v>
      </c>
      <c r="F17" s="343" t="s">
        <v>1045</v>
      </c>
      <c r="G17" s="117">
        <v>3900</v>
      </c>
      <c r="H17" s="136"/>
      <c r="I17" s="137" t="s">
        <v>614</v>
      </c>
      <c r="J17" s="138" t="s">
        <v>601</v>
      </c>
      <c r="K17" s="139"/>
      <c r="L17" s="140"/>
      <c r="M17" s="141"/>
      <c r="N17" s="142"/>
      <c r="O17" s="143"/>
      <c r="P17" s="132">
        <f>VLOOKUP(D17,'MidCap Intra'!B46:C545,2,0)</f>
        <v>4325.75</v>
      </c>
      <c r="Q17" s="45"/>
      <c r="R17" s="45" t="s">
        <v>602</v>
      </c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</row>
    <row r="18" spans="1:38" ht="14.25" customHeight="1">
      <c r="A18" s="133">
        <v>9</v>
      </c>
      <c r="B18" s="134">
        <v>45092</v>
      </c>
      <c r="C18" s="135"/>
      <c r="D18" s="341" t="s">
        <v>63</v>
      </c>
      <c r="E18" s="338" t="s">
        <v>598</v>
      </c>
      <c r="F18" s="111" t="s">
        <v>972</v>
      </c>
      <c r="G18" s="117">
        <v>6400</v>
      </c>
      <c r="H18" s="136"/>
      <c r="I18" s="339" t="s">
        <v>973</v>
      </c>
      <c r="J18" s="340" t="s">
        <v>601</v>
      </c>
      <c r="K18" s="139"/>
      <c r="L18" s="140"/>
      <c r="M18" s="141"/>
      <c r="N18" s="142"/>
      <c r="O18" s="143"/>
      <c r="P18" s="132">
        <f>VLOOKUP(D18,'MidCap Intra'!B47:C546,2,0)</f>
        <v>6994.05</v>
      </c>
      <c r="Q18" s="45"/>
      <c r="R18" s="45" t="s">
        <v>602</v>
      </c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</row>
    <row r="19" spans="1:38" ht="14.25" customHeight="1">
      <c r="A19" s="133">
        <v>10</v>
      </c>
      <c r="B19" s="134">
        <v>45092</v>
      </c>
      <c r="C19" s="135"/>
      <c r="D19" s="342" t="s">
        <v>194</v>
      </c>
      <c r="E19" s="338" t="s">
        <v>598</v>
      </c>
      <c r="F19" s="111" t="s">
        <v>974</v>
      </c>
      <c r="G19" s="117">
        <v>930</v>
      </c>
      <c r="H19" s="136"/>
      <c r="I19" s="339" t="s">
        <v>975</v>
      </c>
      <c r="J19" s="340" t="s">
        <v>601</v>
      </c>
      <c r="K19" s="139"/>
      <c r="L19" s="140"/>
      <c r="M19" s="141"/>
      <c r="N19" s="142"/>
      <c r="O19" s="143"/>
      <c r="P19" s="132">
        <f>VLOOKUP(D19,'MidCap Intra'!B48:C547,2,0)</f>
        <v>984.15</v>
      </c>
      <c r="Q19" s="45"/>
      <c r="R19" s="45" t="s">
        <v>602</v>
      </c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</row>
    <row r="20" spans="1:38" ht="14.25" customHeight="1">
      <c r="A20" s="317">
        <v>11</v>
      </c>
      <c r="B20" s="324">
        <v>45093</v>
      </c>
      <c r="C20" s="355"/>
      <c r="D20" s="378" t="s">
        <v>147</v>
      </c>
      <c r="E20" s="375" t="s">
        <v>598</v>
      </c>
      <c r="F20" s="317">
        <v>465</v>
      </c>
      <c r="G20" s="317">
        <v>434</v>
      </c>
      <c r="H20" s="317">
        <v>490.5</v>
      </c>
      <c r="I20" s="379" t="s">
        <v>984</v>
      </c>
      <c r="J20" s="127" t="s">
        <v>1053</v>
      </c>
      <c r="K20" s="127">
        <f>H20-F20</f>
        <v>25.5</v>
      </c>
      <c r="L20" s="128">
        <f>(F20*-0.7)/100</f>
        <v>-3.2549999999999999</v>
      </c>
      <c r="M20" s="129">
        <f>(K20+L20)/F20</f>
        <v>4.7838709677419357E-2</v>
      </c>
      <c r="N20" s="127" t="s">
        <v>605</v>
      </c>
      <c r="O20" s="130">
        <v>45099</v>
      </c>
      <c r="P20" s="131"/>
      <c r="Q20" s="45"/>
      <c r="R20" s="45" t="s">
        <v>602</v>
      </c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</row>
    <row r="21" spans="1:38" ht="14.25" customHeight="1">
      <c r="A21" s="133">
        <v>12</v>
      </c>
      <c r="B21" s="134">
        <v>45096</v>
      </c>
      <c r="C21" s="135"/>
      <c r="D21" s="341" t="s">
        <v>512</v>
      </c>
      <c r="E21" s="360" t="s">
        <v>598</v>
      </c>
      <c r="F21" s="111" t="s">
        <v>1009</v>
      </c>
      <c r="G21" s="117">
        <v>489</v>
      </c>
      <c r="H21" s="136"/>
      <c r="I21" s="137" t="s">
        <v>1000</v>
      </c>
      <c r="J21" s="138" t="s">
        <v>601</v>
      </c>
      <c r="K21" s="139"/>
      <c r="L21" s="140"/>
      <c r="M21" s="141"/>
      <c r="N21" s="142"/>
      <c r="O21" s="143"/>
      <c r="P21" s="132">
        <f>VLOOKUP(D21,'MidCap Intra'!B50:C549,2,0)</f>
        <v>554.5</v>
      </c>
      <c r="Q21" s="45"/>
      <c r="R21" s="45" t="s">
        <v>602</v>
      </c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</row>
    <row r="22" spans="1:38" ht="14.25" customHeight="1">
      <c r="A22" s="380">
        <v>13</v>
      </c>
      <c r="B22" s="381">
        <v>45097</v>
      </c>
      <c r="C22" s="382"/>
      <c r="D22" s="383" t="s">
        <v>433</v>
      </c>
      <c r="E22" s="384" t="s">
        <v>598</v>
      </c>
      <c r="F22" s="317">
        <v>99.5</v>
      </c>
      <c r="G22" s="320">
        <v>89</v>
      </c>
      <c r="H22" s="317">
        <v>105.5</v>
      </c>
      <c r="I22" s="385" t="s">
        <v>1021</v>
      </c>
      <c r="J22" s="127" t="s">
        <v>682</v>
      </c>
      <c r="K22" s="127">
        <f>H22-F22</f>
        <v>6</v>
      </c>
      <c r="L22" s="128">
        <f>(F22*-0.7)/100</f>
        <v>-0.6964999999999999</v>
      </c>
      <c r="M22" s="129">
        <f>(K22+L22)/F22</f>
        <v>5.330150753768844E-2</v>
      </c>
      <c r="N22" s="127" t="s">
        <v>605</v>
      </c>
      <c r="O22" s="130">
        <v>45097</v>
      </c>
      <c r="P22" s="131"/>
      <c r="Q22" s="45"/>
      <c r="R22" s="45" t="s">
        <v>602</v>
      </c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</row>
    <row r="23" spans="1:38" ht="14.25" customHeight="1">
      <c r="A23" s="133">
        <v>14</v>
      </c>
      <c r="B23" s="134">
        <v>45097</v>
      </c>
      <c r="C23" s="135"/>
      <c r="D23" s="342" t="s">
        <v>479</v>
      </c>
      <c r="E23" s="360" t="s">
        <v>598</v>
      </c>
      <c r="F23" s="111" t="s">
        <v>606</v>
      </c>
      <c r="G23" s="117">
        <v>144</v>
      </c>
      <c r="H23" s="136"/>
      <c r="I23" s="137" t="s">
        <v>1022</v>
      </c>
      <c r="J23" s="138" t="s">
        <v>601</v>
      </c>
      <c r="K23" s="139"/>
      <c r="L23" s="140"/>
      <c r="M23" s="141"/>
      <c r="N23" s="142"/>
      <c r="O23" s="143"/>
      <c r="P23" s="132">
        <f>VLOOKUP(D23,'MidCap Intra'!B52:C551,2,0)</f>
        <v>157.94999999999999</v>
      </c>
      <c r="Q23" s="45"/>
      <c r="R23" s="45" t="s">
        <v>602</v>
      </c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</row>
    <row r="24" spans="1:38" ht="14.25" customHeight="1">
      <c r="A24" s="133">
        <v>15</v>
      </c>
      <c r="B24" s="134">
        <v>45098</v>
      </c>
      <c r="C24" s="135"/>
      <c r="D24" s="342" t="s">
        <v>433</v>
      </c>
      <c r="E24" s="360" t="s">
        <v>598</v>
      </c>
      <c r="F24" s="111" t="s">
        <v>1043</v>
      </c>
      <c r="G24" s="117">
        <v>94</v>
      </c>
      <c r="H24" s="136"/>
      <c r="I24" s="137" t="s">
        <v>1021</v>
      </c>
      <c r="J24" s="138" t="s">
        <v>601</v>
      </c>
      <c r="K24" s="139"/>
      <c r="L24" s="140"/>
      <c r="M24" s="141"/>
      <c r="N24" s="142"/>
      <c r="O24" s="143"/>
      <c r="P24" s="132">
        <f>VLOOKUP(D24,'MidCap Intra'!B53:C552,2,0)</f>
        <v>101.25</v>
      </c>
      <c r="Q24" s="45"/>
      <c r="R24" s="45" t="s">
        <v>602</v>
      </c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</row>
    <row r="25" spans="1:38" ht="14.25" customHeight="1">
      <c r="A25" s="133">
        <v>16</v>
      </c>
      <c r="B25" s="134">
        <v>45099</v>
      </c>
      <c r="C25" s="135"/>
      <c r="D25" s="342" t="s">
        <v>405</v>
      </c>
      <c r="E25" s="360" t="s">
        <v>598</v>
      </c>
      <c r="F25" s="111" t="s">
        <v>1057</v>
      </c>
      <c r="G25" s="117">
        <v>2840</v>
      </c>
      <c r="H25" s="136"/>
      <c r="I25" s="137" t="s">
        <v>1058</v>
      </c>
      <c r="J25" s="138" t="s">
        <v>601</v>
      </c>
      <c r="K25" s="139"/>
      <c r="L25" s="140"/>
      <c r="M25" s="141"/>
      <c r="N25" s="142"/>
      <c r="O25" s="143"/>
      <c r="P25" s="132">
        <f>VLOOKUP(D25,'MidCap Intra'!B54:C553,2,0)</f>
        <v>3009.05</v>
      </c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</row>
    <row r="26" spans="1:38" ht="14.25" customHeight="1">
      <c r="A26" s="380">
        <v>17</v>
      </c>
      <c r="B26" s="381">
        <v>45100</v>
      </c>
      <c r="C26" s="382"/>
      <c r="D26" s="383" t="s">
        <v>132</v>
      </c>
      <c r="E26" s="384" t="s">
        <v>598</v>
      </c>
      <c r="F26" s="317">
        <v>625</v>
      </c>
      <c r="G26" s="320">
        <v>567</v>
      </c>
      <c r="H26" s="317">
        <v>665.5</v>
      </c>
      <c r="I26" s="385" t="s">
        <v>1073</v>
      </c>
      <c r="J26" s="127" t="s">
        <v>1139</v>
      </c>
      <c r="K26" s="127">
        <f>H26-F26</f>
        <v>40.5</v>
      </c>
      <c r="L26" s="128">
        <f>(F26*-0.7)/100</f>
        <v>-4.375</v>
      </c>
      <c r="M26" s="129">
        <f>(K26+L26)/F26</f>
        <v>5.7799999999999997E-2</v>
      </c>
      <c r="N26" s="127" t="s">
        <v>605</v>
      </c>
      <c r="O26" s="130">
        <v>45103</v>
      </c>
      <c r="P26" s="131">
        <f>VLOOKUP(D26,'MidCap Intra'!B55:C554,2,0)</f>
        <v>667.2</v>
      </c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</row>
    <row r="27" spans="1:38" ht="13.5" customHeight="1">
      <c r="A27" s="111"/>
      <c r="B27" s="112"/>
      <c r="C27" s="113"/>
      <c r="D27" s="114"/>
      <c r="E27" s="115"/>
      <c r="F27" s="111"/>
      <c r="G27" s="111"/>
      <c r="H27" s="111"/>
      <c r="I27" s="116"/>
      <c r="J27" s="117"/>
      <c r="K27" s="117"/>
      <c r="L27" s="118"/>
      <c r="M27" s="119"/>
      <c r="N27" s="117"/>
      <c r="O27" s="120"/>
      <c r="P27" s="307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</row>
    <row r="30" spans="1:38" ht="14.25" customHeight="1">
      <c r="A30" s="144"/>
      <c r="B30" s="145"/>
      <c r="C30" s="146"/>
      <c r="D30" s="147"/>
      <c r="E30" s="148"/>
      <c r="F30" s="148"/>
      <c r="G30" s="144"/>
      <c r="H30" s="148"/>
      <c r="I30" s="149"/>
      <c r="J30" s="150"/>
      <c r="K30" s="150"/>
      <c r="L30" s="151"/>
      <c r="M30" s="152"/>
      <c r="N30" s="153"/>
      <c r="O30" s="154"/>
      <c r="P30" s="15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38" ht="12" customHeight="1">
      <c r="A31" s="156" t="s">
        <v>615</v>
      </c>
      <c r="B31" s="157"/>
      <c r="C31" s="158"/>
      <c r="E31" s="159"/>
      <c r="F31" s="159"/>
      <c r="G31" s="159"/>
      <c r="H31" s="159"/>
      <c r="I31" s="159"/>
      <c r="J31" s="160"/>
      <c r="K31" s="159"/>
      <c r="L31" s="161"/>
      <c r="M31" s="66"/>
      <c r="N31" s="160"/>
      <c r="O31" s="158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</row>
    <row r="32" spans="1:38" ht="12" customHeight="1">
      <c r="A32" s="162" t="s">
        <v>616</v>
      </c>
      <c r="B32" s="156"/>
      <c r="C32" s="156"/>
      <c r="D32" s="156"/>
      <c r="E32" s="45"/>
      <c r="F32" s="163" t="s">
        <v>617</v>
      </c>
      <c r="G32" s="6"/>
      <c r="H32" s="6"/>
      <c r="I32" s="6"/>
      <c r="J32" s="164"/>
      <c r="K32" s="165"/>
      <c r="L32" s="165"/>
      <c r="M32" s="166"/>
      <c r="N32" s="1"/>
      <c r="O32" s="167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</row>
    <row r="33" spans="1:38" ht="12" customHeight="1">
      <c r="A33" s="156" t="s">
        <v>618</v>
      </c>
      <c r="B33" s="156"/>
      <c r="C33" s="156"/>
      <c r="D33" s="156" t="s">
        <v>619</v>
      </c>
      <c r="E33" s="6"/>
      <c r="F33" s="163" t="s">
        <v>620</v>
      </c>
      <c r="G33" s="6"/>
      <c r="H33" s="6"/>
      <c r="I33" s="6"/>
      <c r="J33" s="164"/>
      <c r="K33" s="165"/>
      <c r="L33" s="165"/>
      <c r="M33" s="166"/>
      <c r="N33" s="1"/>
      <c r="O33" s="167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</row>
    <row r="34" spans="1:38" ht="12" customHeight="1">
      <c r="A34" s="156"/>
      <c r="B34" s="156"/>
      <c r="C34" s="156"/>
      <c r="D34" s="156"/>
      <c r="E34" s="6"/>
      <c r="F34" s="6"/>
      <c r="G34" s="6"/>
      <c r="H34" s="6"/>
      <c r="I34" s="6"/>
      <c r="J34" s="168"/>
      <c r="K34" s="165"/>
      <c r="L34" s="165"/>
      <c r="M34" s="6"/>
      <c r="N34" s="169"/>
      <c r="O34" s="1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</row>
    <row r="35" spans="1:38" ht="12.75" customHeight="1">
      <c r="A35" s="1"/>
      <c r="B35" s="170" t="s">
        <v>621</v>
      </c>
      <c r="C35" s="170"/>
      <c r="D35" s="170"/>
      <c r="E35" s="170"/>
      <c r="F35" s="171"/>
      <c r="G35" s="6"/>
      <c r="H35" s="6"/>
      <c r="I35" s="172"/>
      <c r="J35" s="173"/>
      <c r="K35" s="174"/>
      <c r="L35" s="173"/>
      <c r="M35" s="6"/>
      <c r="N35" s="1"/>
      <c r="O35" s="1"/>
      <c r="P35" s="1"/>
      <c r="R35" s="66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175" t="s">
        <v>16</v>
      </c>
      <c r="B36" s="175" t="s">
        <v>570</v>
      </c>
      <c r="C36" s="175"/>
      <c r="D36" s="95" t="s">
        <v>585</v>
      </c>
      <c r="E36" s="175" t="s">
        <v>586</v>
      </c>
      <c r="F36" s="175" t="s">
        <v>587</v>
      </c>
      <c r="G36" s="175" t="s">
        <v>622</v>
      </c>
      <c r="H36" s="175" t="s">
        <v>589</v>
      </c>
      <c r="I36" s="175" t="s">
        <v>590</v>
      </c>
      <c r="J36" s="110" t="s">
        <v>591</v>
      </c>
      <c r="K36" s="108" t="s">
        <v>623</v>
      </c>
      <c r="L36" s="176" t="s">
        <v>593</v>
      </c>
      <c r="M36" s="110" t="s">
        <v>594</v>
      </c>
      <c r="N36" s="107" t="s">
        <v>595</v>
      </c>
      <c r="O36" s="95" t="s">
        <v>596</v>
      </c>
      <c r="P36" s="45"/>
      <c r="Q36" s="1"/>
      <c r="R36" s="66"/>
      <c r="S36" s="66"/>
      <c r="T36" s="66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</row>
    <row r="37" spans="1:38" ht="13.5" customHeight="1">
      <c r="A37" s="121">
        <v>1</v>
      </c>
      <c r="B37" s="177">
        <v>45069</v>
      </c>
      <c r="C37" s="123"/>
      <c r="D37" s="124" t="s">
        <v>51</v>
      </c>
      <c r="E37" s="125" t="s">
        <v>624</v>
      </c>
      <c r="F37" s="121">
        <v>1811</v>
      </c>
      <c r="G37" s="121">
        <v>1750</v>
      </c>
      <c r="H37" s="121">
        <v>1855</v>
      </c>
      <c r="I37" s="126" t="s">
        <v>625</v>
      </c>
      <c r="J37" s="127" t="s">
        <v>626</v>
      </c>
      <c r="K37" s="127">
        <f t="shared" ref="K37:K38" si="0">H37-F37</f>
        <v>44</v>
      </c>
      <c r="L37" s="128">
        <f t="shared" ref="L37:L38" si="1">(F37*-0.7)/100</f>
        <v>-12.676999999999998</v>
      </c>
      <c r="M37" s="129">
        <f t="shared" ref="M37:M38" si="2">(K37+L37)/F37</f>
        <v>1.7295969077857538E-2</v>
      </c>
      <c r="N37" s="127" t="s">
        <v>605</v>
      </c>
      <c r="O37" s="130">
        <v>45083</v>
      </c>
      <c r="P37" s="45"/>
      <c r="Q37" s="178"/>
      <c r="R37" s="178" t="s">
        <v>602</v>
      </c>
      <c r="S37" s="45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</row>
    <row r="38" spans="1:38" ht="13.5" customHeight="1">
      <c r="A38" s="180">
        <v>2</v>
      </c>
      <c r="B38" s="181">
        <v>45078</v>
      </c>
      <c r="C38" s="182"/>
      <c r="D38" s="183" t="s">
        <v>176</v>
      </c>
      <c r="E38" s="184" t="s">
        <v>624</v>
      </c>
      <c r="F38" s="180">
        <v>555.5</v>
      </c>
      <c r="G38" s="180">
        <v>539</v>
      </c>
      <c r="H38" s="180">
        <v>539</v>
      </c>
      <c r="I38" s="185" t="s">
        <v>627</v>
      </c>
      <c r="J38" s="186" t="s">
        <v>628</v>
      </c>
      <c r="K38" s="186">
        <f t="shared" si="0"/>
        <v>-16.5</v>
      </c>
      <c r="L38" s="187">
        <f t="shared" si="1"/>
        <v>-3.8884999999999996</v>
      </c>
      <c r="M38" s="188">
        <f t="shared" si="2"/>
        <v>-3.6702970297029701E-2</v>
      </c>
      <c r="N38" s="186" t="s">
        <v>629</v>
      </c>
      <c r="O38" s="189">
        <v>45086</v>
      </c>
      <c r="P38" s="45"/>
      <c r="Q38" s="178"/>
      <c r="R38" s="178" t="s">
        <v>602</v>
      </c>
      <c r="S38" s="45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</row>
    <row r="39" spans="1:38" ht="13.5" customHeight="1">
      <c r="A39" s="111">
        <v>3</v>
      </c>
      <c r="B39" s="190">
        <v>45078</v>
      </c>
      <c r="C39" s="113"/>
      <c r="D39" s="114" t="s">
        <v>95</v>
      </c>
      <c r="E39" s="115" t="s">
        <v>624</v>
      </c>
      <c r="F39" s="111" t="s">
        <v>630</v>
      </c>
      <c r="G39" s="111">
        <v>222</v>
      </c>
      <c r="H39" s="111"/>
      <c r="I39" s="116" t="s">
        <v>631</v>
      </c>
      <c r="J39" s="117" t="s">
        <v>601</v>
      </c>
      <c r="K39" s="117"/>
      <c r="L39" s="118"/>
      <c r="M39" s="119"/>
      <c r="N39" s="117"/>
      <c r="O39" s="120"/>
      <c r="P39" s="45"/>
      <c r="Q39" s="178"/>
      <c r="R39" s="178" t="s">
        <v>602</v>
      </c>
      <c r="S39" s="45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</row>
    <row r="40" spans="1:38" ht="13.5" customHeight="1">
      <c r="A40" s="180">
        <v>4</v>
      </c>
      <c r="B40" s="181">
        <v>45079</v>
      </c>
      <c r="C40" s="182"/>
      <c r="D40" s="183" t="s">
        <v>632</v>
      </c>
      <c r="E40" s="184" t="s">
        <v>624</v>
      </c>
      <c r="F40" s="180">
        <v>293</v>
      </c>
      <c r="G40" s="180">
        <v>284</v>
      </c>
      <c r="H40" s="180">
        <v>284</v>
      </c>
      <c r="I40" s="185" t="s">
        <v>633</v>
      </c>
      <c r="J40" s="186" t="s">
        <v>634</v>
      </c>
      <c r="K40" s="186">
        <f>H40-F40</f>
        <v>-9</v>
      </c>
      <c r="L40" s="187">
        <f>(F40*-0.7)/100</f>
        <v>-2.0510000000000002</v>
      </c>
      <c r="M40" s="188">
        <f>(K40+L40)/F40</f>
        <v>-3.7716723549488053E-2</v>
      </c>
      <c r="N40" s="186" t="s">
        <v>629</v>
      </c>
      <c r="O40" s="189">
        <v>45085</v>
      </c>
      <c r="P40" s="45"/>
      <c r="Q40" s="178"/>
      <c r="R40" s="178" t="s">
        <v>602</v>
      </c>
      <c r="S40" s="45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</row>
    <row r="41" spans="1:38" ht="13.5" customHeight="1">
      <c r="A41" s="413">
        <v>5</v>
      </c>
      <c r="B41" s="414">
        <v>45084</v>
      </c>
      <c r="C41" s="415"/>
      <c r="D41" s="416" t="s">
        <v>51</v>
      </c>
      <c r="E41" s="417" t="s">
        <v>624</v>
      </c>
      <c r="F41" s="413">
        <v>1843</v>
      </c>
      <c r="G41" s="413">
        <v>1785</v>
      </c>
      <c r="H41" s="413">
        <v>1850</v>
      </c>
      <c r="I41" s="418" t="s">
        <v>635</v>
      </c>
      <c r="J41" s="419" t="s">
        <v>698</v>
      </c>
      <c r="K41" s="419">
        <f t="shared" ref="K41" si="3">H41-F41</f>
        <v>7</v>
      </c>
      <c r="L41" s="420">
        <f t="shared" ref="L41" si="4">(F41*-0.7)/100</f>
        <v>-12.901</v>
      </c>
      <c r="M41" s="421">
        <f t="shared" ref="M41" si="5">(K41+L41)/F41</f>
        <v>-3.2018448182311449E-3</v>
      </c>
      <c r="N41" s="419" t="s">
        <v>666</v>
      </c>
      <c r="O41" s="422">
        <v>45099</v>
      </c>
      <c r="P41" s="45"/>
      <c r="Q41" s="178"/>
      <c r="R41" s="178" t="s">
        <v>602</v>
      </c>
      <c r="S41" s="45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179"/>
    </row>
    <row r="42" spans="1:38" ht="13.5" customHeight="1">
      <c r="A42" s="180">
        <v>6</v>
      </c>
      <c r="B42" s="181">
        <v>45084</v>
      </c>
      <c r="C42" s="182"/>
      <c r="D42" s="183" t="s">
        <v>92</v>
      </c>
      <c r="E42" s="184" t="s">
        <v>624</v>
      </c>
      <c r="F42" s="180">
        <v>280.5</v>
      </c>
      <c r="G42" s="180">
        <v>272.5</v>
      </c>
      <c r="H42" s="180">
        <v>272.5</v>
      </c>
      <c r="I42" s="185" t="s">
        <v>636</v>
      </c>
      <c r="J42" s="186" t="s">
        <v>1071</v>
      </c>
      <c r="K42" s="186">
        <f>H42-F42</f>
        <v>-8</v>
      </c>
      <c r="L42" s="187">
        <f>(F42*-0.7)/100</f>
        <v>-1.9635</v>
      </c>
      <c r="M42" s="188">
        <f>(K42+L42)/F42</f>
        <v>-3.55204991087344E-2</v>
      </c>
      <c r="N42" s="186" t="s">
        <v>629</v>
      </c>
      <c r="O42" s="189">
        <v>45100</v>
      </c>
      <c r="P42" s="45"/>
      <c r="Q42" s="178"/>
      <c r="R42" s="178" t="s">
        <v>637</v>
      </c>
      <c r="S42" s="45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</row>
    <row r="43" spans="1:38" ht="13.5" customHeight="1">
      <c r="A43" s="317">
        <v>7</v>
      </c>
      <c r="B43" s="354">
        <v>45092</v>
      </c>
      <c r="C43" s="355"/>
      <c r="D43" s="356" t="s">
        <v>479</v>
      </c>
      <c r="E43" s="357" t="s">
        <v>624</v>
      </c>
      <c r="F43" s="358">
        <v>158</v>
      </c>
      <c r="G43" s="317">
        <v>153</v>
      </c>
      <c r="H43" s="317">
        <v>163.25</v>
      </c>
      <c r="I43" s="359" t="s">
        <v>976</v>
      </c>
      <c r="J43" s="127" t="s">
        <v>982</v>
      </c>
      <c r="K43" s="127">
        <f t="shared" ref="K43" si="6">H43-F43</f>
        <v>5.25</v>
      </c>
      <c r="L43" s="128">
        <f t="shared" ref="L43" si="7">(F43*-0.7)/100</f>
        <v>-1.1059999999999999</v>
      </c>
      <c r="M43" s="129">
        <f t="shared" ref="M43" si="8">(K43+L43)/F43</f>
        <v>2.6227848101265824E-2</v>
      </c>
      <c r="N43" s="127" t="s">
        <v>605</v>
      </c>
      <c r="O43" s="130">
        <v>45093</v>
      </c>
      <c r="P43" s="45"/>
      <c r="Q43" s="178"/>
      <c r="R43" s="178" t="s">
        <v>602</v>
      </c>
      <c r="S43" s="45"/>
      <c r="T43" s="344"/>
      <c r="U43" s="344"/>
      <c r="V43" s="344"/>
      <c r="W43" s="344"/>
      <c r="X43" s="344"/>
      <c r="Y43" s="344"/>
      <c r="Z43" s="344"/>
      <c r="AA43" s="344"/>
      <c r="AB43" s="344"/>
      <c r="AC43" s="344"/>
      <c r="AD43" s="344"/>
      <c r="AE43" s="344"/>
      <c r="AF43" s="344"/>
      <c r="AG43" s="344"/>
      <c r="AH43" s="344"/>
      <c r="AI43" s="344"/>
      <c r="AJ43" s="344"/>
      <c r="AK43" s="344"/>
      <c r="AL43" s="344"/>
    </row>
    <row r="44" spans="1:38" ht="13.5" customHeight="1">
      <c r="A44" s="317">
        <v>8</v>
      </c>
      <c r="B44" s="354">
        <v>45096</v>
      </c>
      <c r="C44" s="355"/>
      <c r="D44" s="356" t="s">
        <v>158</v>
      </c>
      <c r="E44" s="375" t="s">
        <v>624</v>
      </c>
      <c r="F44" s="358">
        <v>661.5</v>
      </c>
      <c r="G44" s="317">
        <v>645</v>
      </c>
      <c r="H44" s="317">
        <v>674</v>
      </c>
      <c r="I44" s="359" t="s">
        <v>989</v>
      </c>
      <c r="J44" s="127" t="s">
        <v>997</v>
      </c>
      <c r="K44" s="127">
        <f t="shared" ref="K44" si="9">H44-F44</f>
        <v>12.5</v>
      </c>
      <c r="L44" s="128">
        <f>(F44*-0.07)/100</f>
        <v>-0.46305000000000007</v>
      </c>
      <c r="M44" s="129">
        <f t="shared" ref="M44" si="10">(K44+L44)/F44</f>
        <v>1.8196447467876038E-2</v>
      </c>
      <c r="N44" s="127" t="s">
        <v>605</v>
      </c>
      <c r="O44" s="130">
        <v>45096</v>
      </c>
      <c r="P44" s="45"/>
      <c r="Q44" s="178"/>
      <c r="R44" s="178" t="s">
        <v>602</v>
      </c>
      <c r="S44" s="45"/>
      <c r="T44" s="344"/>
      <c r="U44" s="344"/>
      <c r="V44" s="344"/>
      <c r="W44" s="344"/>
      <c r="X44" s="344"/>
      <c r="Y44" s="344"/>
      <c r="Z44" s="344"/>
      <c r="AA44" s="344"/>
      <c r="AB44" s="344"/>
      <c r="AC44" s="344"/>
      <c r="AD44" s="344"/>
      <c r="AE44" s="344"/>
      <c r="AF44" s="344"/>
      <c r="AG44" s="344"/>
      <c r="AH44" s="344"/>
      <c r="AI44" s="344"/>
      <c r="AJ44" s="344"/>
      <c r="AK44" s="344"/>
      <c r="AL44" s="344"/>
    </row>
    <row r="45" spans="1:38" ht="13.5" customHeight="1">
      <c r="A45" s="180">
        <v>9</v>
      </c>
      <c r="B45" s="181">
        <v>45096</v>
      </c>
      <c r="C45" s="182"/>
      <c r="D45" s="183" t="s">
        <v>158</v>
      </c>
      <c r="E45" s="184" t="s">
        <v>624</v>
      </c>
      <c r="F45" s="180">
        <v>662.5</v>
      </c>
      <c r="G45" s="180">
        <v>644</v>
      </c>
      <c r="H45" s="180">
        <v>644</v>
      </c>
      <c r="I45" s="185" t="s">
        <v>989</v>
      </c>
      <c r="J45" s="186" t="s">
        <v>1072</v>
      </c>
      <c r="K45" s="186">
        <f>H45-F45</f>
        <v>-18.5</v>
      </c>
      <c r="L45" s="187">
        <f>(F45*-0.7)/100</f>
        <v>-4.6374999999999993</v>
      </c>
      <c r="M45" s="188">
        <f>(K45+L45)/F45</f>
        <v>-3.492452830188679E-2</v>
      </c>
      <c r="N45" s="186" t="s">
        <v>629</v>
      </c>
      <c r="O45" s="189">
        <v>45100</v>
      </c>
      <c r="P45" s="45"/>
      <c r="Q45" s="178"/>
      <c r="R45" s="178" t="s">
        <v>602</v>
      </c>
      <c r="S45" s="45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</row>
    <row r="46" spans="1:38" ht="13.5" customHeight="1">
      <c r="A46" s="62"/>
      <c r="B46" s="62"/>
      <c r="C46" s="113"/>
      <c r="D46" s="114"/>
      <c r="E46" s="115"/>
      <c r="F46" s="111"/>
      <c r="G46" s="111"/>
      <c r="H46" s="111"/>
      <c r="I46" s="116"/>
      <c r="J46" s="117"/>
      <c r="K46" s="117"/>
      <c r="L46" s="118"/>
      <c r="M46" s="119"/>
      <c r="N46" s="117"/>
      <c r="O46" s="120"/>
      <c r="P46" s="45"/>
      <c r="Q46" s="178"/>
      <c r="R46" s="178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</row>
    <row r="47" spans="1:38" ht="44.25" customHeight="1">
      <c r="A47" s="156" t="s">
        <v>615</v>
      </c>
      <c r="B47" s="191"/>
      <c r="C47" s="191"/>
      <c r="D47" s="1"/>
      <c r="E47" s="6"/>
      <c r="F47" s="6"/>
      <c r="G47" s="6"/>
      <c r="H47" s="6" t="s">
        <v>638</v>
      </c>
      <c r="I47" s="6"/>
      <c r="J47" s="6"/>
      <c r="K47" s="152"/>
      <c r="L47" s="192"/>
      <c r="M47" s="152"/>
      <c r="N47" s="153"/>
      <c r="O47" s="152"/>
      <c r="P47" s="1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8" ht="12.75" customHeight="1">
      <c r="A48" s="162" t="s">
        <v>616</v>
      </c>
      <c r="B48" s="156"/>
      <c r="C48" s="156"/>
      <c r="D48" s="156"/>
      <c r="E48" s="45"/>
      <c r="F48" s="163" t="s">
        <v>617</v>
      </c>
      <c r="G48" s="66"/>
      <c r="H48" s="45"/>
      <c r="I48" s="66"/>
      <c r="J48" s="6"/>
      <c r="K48" s="193"/>
      <c r="L48" s="194"/>
      <c r="M48" s="6"/>
      <c r="N48" s="146"/>
      <c r="O48" s="195"/>
      <c r="P48" s="45"/>
      <c r="Q48" s="45"/>
      <c r="R48" s="6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</row>
    <row r="49" spans="1:38" ht="14.25" customHeight="1">
      <c r="A49" s="162"/>
      <c r="B49" s="156"/>
      <c r="C49" s="156"/>
      <c r="D49" s="156"/>
      <c r="E49" s="6"/>
      <c r="F49" s="163" t="s">
        <v>620</v>
      </c>
      <c r="G49" s="66"/>
      <c r="H49" s="45"/>
      <c r="I49" s="66"/>
      <c r="J49" s="6"/>
      <c r="K49" s="193"/>
      <c r="L49" s="194"/>
      <c r="M49" s="6"/>
      <c r="N49" s="146"/>
      <c r="O49" s="195"/>
      <c r="P49" s="45"/>
      <c r="Q49" s="45"/>
      <c r="R49" s="6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</row>
    <row r="50" spans="1:38" ht="14.25" customHeight="1">
      <c r="A50" s="156"/>
      <c r="B50" s="156"/>
      <c r="C50" s="156"/>
      <c r="D50" s="156"/>
      <c r="E50" s="6"/>
      <c r="F50" s="6"/>
      <c r="G50" s="6"/>
      <c r="H50" s="6"/>
      <c r="I50" s="6"/>
      <c r="J50" s="168"/>
      <c r="K50" s="165"/>
      <c r="L50" s="166"/>
      <c r="M50" s="6"/>
      <c r="N50" s="169"/>
      <c r="O50" s="1"/>
      <c r="P50" s="45"/>
      <c r="Q50" s="45"/>
      <c r="R50" s="6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</row>
    <row r="51" spans="1:38" ht="12.75" customHeight="1">
      <c r="A51" s="196" t="s">
        <v>639</v>
      </c>
      <c r="B51" s="196"/>
      <c r="C51" s="196"/>
      <c r="D51" s="196"/>
      <c r="E51" s="6"/>
      <c r="F51" s="6"/>
      <c r="G51" s="6"/>
      <c r="H51" s="6"/>
      <c r="I51" s="6"/>
      <c r="J51" s="6"/>
      <c r="K51" s="6"/>
      <c r="L51" s="6"/>
      <c r="M51" s="6"/>
      <c r="N51" s="6"/>
      <c r="O51" s="24"/>
      <c r="Q51" s="45"/>
      <c r="R51" s="6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</row>
    <row r="52" spans="1:38" ht="38.25" customHeight="1">
      <c r="A52" s="108" t="s">
        <v>16</v>
      </c>
      <c r="B52" s="108" t="s">
        <v>570</v>
      </c>
      <c r="C52" s="108"/>
      <c r="D52" s="109" t="s">
        <v>585</v>
      </c>
      <c r="E52" s="108" t="s">
        <v>586</v>
      </c>
      <c r="F52" s="108" t="s">
        <v>587</v>
      </c>
      <c r="G52" s="108" t="s">
        <v>622</v>
      </c>
      <c r="H52" s="108" t="s">
        <v>589</v>
      </c>
      <c r="I52" s="108" t="s">
        <v>590</v>
      </c>
      <c r="J52" s="107" t="s">
        <v>591</v>
      </c>
      <c r="K52" s="197" t="s">
        <v>640</v>
      </c>
      <c r="L52" s="110" t="s">
        <v>593</v>
      </c>
      <c r="M52" s="197" t="s">
        <v>641</v>
      </c>
      <c r="N52" s="108" t="s">
        <v>642</v>
      </c>
      <c r="O52" s="107" t="s">
        <v>595</v>
      </c>
      <c r="P52" s="109" t="s">
        <v>596</v>
      </c>
      <c r="Q52" s="45"/>
      <c r="R52" s="6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</row>
    <row r="53" spans="1:38" ht="12.75" customHeight="1">
      <c r="A53" s="121">
        <v>1</v>
      </c>
      <c r="B53" s="198">
        <v>45079</v>
      </c>
      <c r="C53" s="199"/>
      <c r="D53" s="199" t="s">
        <v>643</v>
      </c>
      <c r="E53" s="121" t="s">
        <v>624</v>
      </c>
      <c r="F53" s="121">
        <v>2245</v>
      </c>
      <c r="G53" s="121">
        <v>2197</v>
      </c>
      <c r="H53" s="127">
        <v>2276</v>
      </c>
      <c r="I53" s="127" t="s">
        <v>644</v>
      </c>
      <c r="J53" s="127" t="s">
        <v>645</v>
      </c>
      <c r="K53" s="121">
        <f t="shared" ref="K53:K54" si="11">H53-F53</f>
        <v>31</v>
      </c>
      <c r="L53" s="128">
        <f t="shared" ref="L53:L57" si="12">(H53*N53)*0.07%</f>
        <v>477.96000000000009</v>
      </c>
      <c r="M53" s="200">
        <f t="shared" ref="M53:M57" si="13">(K53*N53)-L53</f>
        <v>8822.0399999999991</v>
      </c>
      <c r="N53" s="121">
        <v>300</v>
      </c>
      <c r="O53" s="127" t="s">
        <v>605</v>
      </c>
      <c r="P53" s="122">
        <v>45082</v>
      </c>
      <c r="Q53" s="201"/>
      <c r="R53" s="66" t="s">
        <v>602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202"/>
      <c r="AG53" s="203"/>
      <c r="AH53" s="201"/>
      <c r="AI53" s="201"/>
      <c r="AJ53" s="202"/>
      <c r="AK53" s="202"/>
      <c r="AL53" s="202"/>
    </row>
    <row r="54" spans="1:38" ht="12.75" customHeight="1">
      <c r="A54" s="180">
        <v>2</v>
      </c>
      <c r="B54" s="204">
        <v>45084</v>
      </c>
      <c r="C54" s="205"/>
      <c r="D54" s="205" t="s">
        <v>646</v>
      </c>
      <c r="E54" s="180" t="s">
        <v>624</v>
      </c>
      <c r="F54" s="180">
        <v>1065</v>
      </c>
      <c r="G54" s="180">
        <v>1053</v>
      </c>
      <c r="H54" s="186">
        <v>1052</v>
      </c>
      <c r="I54" s="186" t="s">
        <v>647</v>
      </c>
      <c r="J54" s="186" t="s">
        <v>648</v>
      </c>
      <c r="K54" s="180">
        <f t="shared" si="11"/>
        <v>-13</v>
      </c>
      <c r="L54" s="187">
        <f t="shared" si="12"/>
        <v>736.40000000000009</v>
      </c>
      <c r="M54" s="206">
        <f t="shared" si="13"/>
        <v>-13736.4</v>
      </c>
      <c r="N54" s="180">
        <v>1000</v>
      </c>
      <c r="O54" s="186" t="s">
        <v>629</v>
      </c>
      <c r="P54" s="207">
        <v>45086</v>
      </c>
      <c r="Q54" s="201"/>
      <c r="R54" s="66" t="s">
        <v>637</v>
      </c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202"/>
      <c r="AG54" s="203"/>
      <c r="AH54" s="201"/>
      <c r="AI54" s="201"/>
      <c r="AJ54" s="202"/>
      <c r="AK54" s="202"/>
      <c r="AL54" s="202"/>
    </row>
    <row r="55" spans="1:38" ht="12.75" customHeight="1">
      <c r="A55" s="180">
        <v>3</v>
      </c>
      <c r="B55" s="204">
        <v>45089</v>
      </c>
      <c r="C55" s="205"/>
      <c r="D55" s="205" t="s">
        <v>649</v>
      </c>
      <c r="E55" s="180" t="s">
        <v>650</v>
      </c>
      <c r="F55" s="180">
        <v>161</v>
      </c>
      <c r="G55" s="180">
        <v>165</v>
      </c>
      <c r="H55" s="186">
        <v>165</v>
      </c>
      <c r="I55" s="186">
        <v>152</v>
      </c>
      <c r="J55" s="186" t="s">
        <v>651</v>
      </c>
      <c r="K55" s="180">
        <f t="shared" ref="K55:K56" si="14">F55-H55</f>
        <v>-4</v>
      </c>
      <c r="L55" s="187">
        <f t="shared" si="12"/>
        <v>323.40000000000003</v>
      </c>
      <c r="M55" s="206">
        <f t="shared" si="13"/>
        <v>-11523.4</v>
      </c>
      <c r="N55" s="180">
        <v>2800</v>
      </c>
      <c r="O55" s="186" t="s">
        <v>629</v>
      </c>
      <c r="P55" s="207">
        <v>45090</v>
      </c>
      <c r="Q55" s="201"/>
      <c r="R55" s="66" t="s">
        <v>637</v>
      </c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202"/>
      <c r="AG55" s="203"/>
      <c r="AH55" s="201"/>
      <c r="AI55" s="201"/>
      <c r="AJ55" s="202"/>
      <c r="AK55" s="202"/>
      <c r="AL55" s="202"/>
    </row>
    <row r="56" spans="1:38" ht="12.75" customHeight="1">
      <c r="A56" s="180">
        <v>4</v>
      </c>
      <c r="B56" s="204">
        <v>45089</v>
      </c>
      <c r="C56" s="205"/>
      <c r="D56" s="205" t="s">
        <v>652</v>
      </c>
      <c r="E56" s="180" t="s">
        <v>650</v>
      </c>
      <c r="F56" s="180">
        <v>367.5</v>
      </c>
      <c r="G56" s="180">
        <v>374</v>
      </c>
      <c r="H56" s="186">
        <v>374</v>
      </c>
      <c r="I56" s="186" t="s">
        <v>653</v>
      </c>
      <c r="J56" s="186" t="s">
        <v>654</v>
      </c>
      <c r="K56" s="180">
        <f t="shared" si="14"/>
        <v>-6.5</v>
      </c>
      <c r="L56" s="187">
        <f t="shared" si="12"/>
        <v>523.6</v>
      </c>
      <c r="M56" s="206">
        <f t="shared" si="13"/>
        <v>-13523.6</v>
      </c>
      <c r="N56" s="180">
        <v>2000</v>
      </c>
      <c r="O56" s="186" t="s">
        <v>629</v>
      </c>
      <c r="P56" s="207">
        <v>45090</v>
      </c>
      <c r="Q56" s="201"/>
      <c r="R56" s="66" t="s">
        <v>602</v>
      </c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202"/>
      <c r="AG56" s="203"/>
      <c r="AH56" s="201"/>
      <c r="AI56" s="201"/>
      <c r="AJ56" s="202"/>
      <c r="AK56" s="202"/>
      <c r="AL56" s="202"/>
    </row>
    <row r="57" spans="1:38" ht="12.75" customHeight="1">
      <c r="A57" s="317">
        <v>5</v>
      </c>
      <c r="B57" s="318">
        <v>45091</v>
      </c>
      <c r="C57" s="319"/>
      <c r="D57" s="319" t="s">
        <v>970</v>
      </c>
      <c r="E57" s="317" t="s">
        <v>650</v>
      </c>
      <c r="F57" s="317">
        <v>932</v>
      </c>
      <c r="G57" s="317">
        <v>950</v>
      </c>
      <c r="H57" s="320">
        <v>921.5</v>
      </c>
      <c r="I57" s="320" t="s">
        <v>971</v>
      </c>
      <c r="J57" s="127" t="s">
        <v>1028</v>
      </c>
      <c r="K57" s="121">
        <f>F57-H57</f>
        <v>10.5</v>
      </c>
      <c r="L57" s="128">
        <f t="shared" si="12"/>
        <v>451.53500000000008</v>
      </c>
      <c r="M57" s="200">
        <f t="shared" si="13"/>
        <v>6898.4650000000001</v>
      </c>
      <c r="N57" s="121">
        <v>700</v>
      </c>
      <c r="O57" s="127" t="s">
        <v>605</v>
      </c>
      <c r="P57" s="122">
        <v>45097</v>
      </c>
      <c r="Q57" s="201"/>
      <c r="R57" s="66" t="s">
        <v>602</v>
      </c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202"/>
      <c r="AG57" s="203"/>
      <c r="AH57" s="201"/>
      <c r="AI57" s="201"/>
      <c r="AJ57" s="202"/>
      <c r="AK57" s="202"/>
      <c r="AL57" s="202"/>
    </row>
    <row r="58" spans="1:38" ht="12.75" customHeight="1">
      <c r="A58" s="317">
        <v>6</v>
      </c>
      <c r="B58" s="318">
        <v>45096</v>
      </c>
      <c r="C58" s="319"/>
      <c r="D58" s="319" t="s">
        <v>992</v>
      </c>
      <c r="E58" s="317" t="s">
        <v>624</v>
      </c>
      <c r="F58" s="317">
        <v>606</v>
      </c>
      <c r="G58" s="317">
        <v>595</v>
      </c>
      <c r="H58" s="320">
        <v>617</v>
      </c>
      <c r="I58" s="320" t="s">
        <v>993</v>
      </c>
      <c r="J58" s="127" t="s">
        <v>1001</v>
      </c>
      <c r="K58" s="121">
        <f t="shared" ref="K58" si="15">H58-F58</f>
        <v>11</v>
      </c>
      <c r="L58" s="128">
        <f t="shared" ref="L58" si="16">(H58*N58)*0.07%</f>
        <v>475.09000000000009</v>
      </c>
      <c r="M58" s="200">
        <f t="shared" ref="M58" si="17">(K58*N58)-L58</f>
        <v>11624.91</v>
      </c>
      <c r="N58" s="121">
        <v>1100</v>
      </c>
      <c r="O58" s="127" t="s">
        <v>605</v>
      </c>
      <c r="P58" s="122">
        <v>45096</v>
      </c>
      <c r="Q58" s="201"/>
      <c r="R58" s="66" t="s">
        <v>602</v>
      </c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202"/>
      <c r="AG58" s="203"/>
      <c r="AH58" s="201"/>
      <c r="AI58" s="201"/>
      <c r="AJ58" s="202"/>
      <c r="AK58" s="202"/>
      <c r="AL58" s="202"/>
    </row>
    <row r="59" spans="1:38" ht="12.75" customHeight="1">
      <c r="A59" s="317">
        <v>7</v>
      </c>
      <c r="B59" s="318">
        <v>45096</v>
      </c>
      <c r="C59" s="319"/>
      <c r="D59" s="319" t="s">
        <v>995</v>
      </c>
      <c r="E59" s="317" t="s">
        <v>624</v>
      </c>
      <c r="F59" s="317">
        <v>1572</v>
      </c>
      <c r="G59" s="317">
        <v>1548</v>
      </c>
      <c r="H59" s="320">
        <v>1591</v>
      </c>
      <c r="I59" s="320" t="s">
        <v>996</v>
      </c>
      <c r="J59" s="127" t="s">
        <v>1017</v>
      </c>
      <c r="K59" s="121">
        <f t="shared" ref="K59" si="18">H59-F59</f>
        <v>19</v>
      </c>
      <c r="L59" s="128">
        <f t="shared" ref="L59" si="19">(H59*N59)*0.07%</f>
        <v>556.85000000000014</v>
      </c>
      <c r="M59" s="200">
        <f t="shared" ref="M59" si="20">(K59*N59)-L59</f>
        <v>8943.15</v>
      </c>
      <c r="N59" s="121">
        <v>500</v>
      </c>
      <c r="O59" s="127" t="s">
        <v>605</v>
      </c>
      <c r="P59" s="122">
        <v>45097</v>
      </c>
      <c r="Q59" s="201"/>
      <c r="R59" s="66" t="s">
        <v>602</v>
      </c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202"/>
      <c r="AG59" s="203"/>
      <c r="AH59" s="201"/>
      <c r="AI59" s="201"/>
      <c r="AJ59" s="202"/>
      <c r="AK59" s="202"/>
      <c r="AL59" s="202"/>
    </row>
    <row r="60" spans="1:38" ht="12.75" customHeight="1">
      <c r="A60" s="317">
        <v>8</v>
      </c>
      <c r="B60" s="318">
        <v>45099</v>
      </c>
      <c r="C60" s="319"/>
      <c r="D60" s="319" t="s">
        <v>1051</v>
      </c>
      <c r="E60" s="317" t="s">
        <v>624</v>
      </c>
      <c r="F60" s="317">
        <v>1161</v>
      </c>
      <c r="G60" s="317">
        <v>1143</v>
      </c>
      <c r="H60" s="320">
        <v>1172.5</v>
      </c>
      <c r="I60" s="320" t="s">
        <v>1052</v>
      </c>
      <c r="J60" s="127" t="s">
        <v>1094</v>
      </c>
      <c r="K60" s="121">
        <f t="shared" ref="K60" si="21">H60-F60</f>
        <v>11.5</v>
      </c>
      <c r="L60" s="128">
        <f t="shared" ref="L60:L61" si="22">(H60*N60)*0.07%</f>
        <v>574.52500000000009</v>
      </c>
      <c r="M60" s="200">
        <f t="shared" ref="M60:M61" si="23">(K60*N60)-L60</f>
        <v>7475.4750000000004</v>
      </c>
      <c r="N60" s="121">
        <v>700</v>
      </c>
      <c r="O60" s="127" t="s">
        <v>605</v>
      </c>
      <c r="P60" s="122">
        <v>45103</v>
      </c>
      <c r="Q60" s="201"/>
      <c r="R60" s="66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202"/>
      <c r="AG60" s="203"/>
      <c r="AH60" s="201"/>
      <c r="AI60" s="201"/>
      <c r="AJ60" s="202"/>
      <c r="AK60" s="202"/>
      <c r="AL60" s="202"/>
    </row>
    <row r="61" spans="1:38" ht="15" customHeight="1">
      <c r="A61" s="219">
        <v>9</v>
      </c>
      <c r="B61" s="220">
        <v>45100</v>
      </c>
      <c r="C61" s="221"/>
      <c r="D61" s="221" t="s">
        <v>1074</v>
      </c>
      <c r="E61" s="219" t="s">
        <v>650</v>
      </c>
      <c r="F61" s="219">
        <v>18745</v>
      </c>
      <c r="G61" s="219">
        <v>19020</v>
      </c>
      <c r="H61" s="222">
        <v>18735</v>
      </c>
      <c r="I61" s="223">
        <v>18500</v>
      </c>
      <c r="J61" s="222" t="s">
        <v>680</v>
      </c>
      <c r="K61" s="219">
        <f t="shared" ref="K61" si="24">F61-H61</f>
        <v>10</v>
      </c>
      <c r="L61" s="224">
        <f t="shared" si="22"/>
        <v>655.72500000000014</v>
      </c>
      <c r="M61" s="225">
        <f t="shared" si="23"/>
        <v>-155.72500000000014</v>
      </c>
      <c r="N61" s="219">
        <v>50</v>
      </c>
      <c r="O61" s="222" t="s">
        <v>666</v>
      </c>
      <c r="P61" s="226">
        <v>45103</v>
      </c>
      <c r="Q61" s="45"/>
      <c r="R61" s="66"/>
      <c r="S61" s="45"/>
      <c r="T61" s="45"/>
      <c r="U61" s="45"/>
      <c r="V61" s="45"/>
      <c r="W61" s="45"/>
      <c r="X61" s="66"/>
      <c r="Y61" s="45"/>
      <c r="Z61" s="45"/>
      <c r="AA61" s="45"/>
      <c r="AB61" s="45"/>
      <c r="AC61" s="45"/>
      <c r="AD61" s="66"/>
      <c r="AE61" s="45"/>
      <c r="AF61" s="45"/>
      <c r="AG61" s="45"/>
      <c r="AH61" s="45"/>
      <c r="AI61" s="45"/>
      <c r="AJ61" s="66"/>
      <c r="AK61" s="45"/>
      <c r="AL61" s="45"/>
    </row>
    <row r="62" spans="1:38" ht="12.75" customHeight="1">
      <c r="A62" s="317">
        <v>10</v>
      </c>
      <c r="B62" s="318">
        <v>45103</v>
      </c>
      <c r="C62" s="319"/>
      <c r="D62" s="319" t="s">
        <v>1095</v>
      </c>
      <c r="E62" s="317" t="s">
        <v>650</v>
      </c>
      <c r="F62" s="317">
        <v>298</v>
      </c>
      <c r="G62" s="317">
        <v>303</v>
      </c>
      <c r="H62" s="320">
        <v>294.5</v>
      </c>
      <c r="I62" s="320" t="s">
        <v>1096</v>
      </c>
      <c r="J62" s="127" t="s">
        <v>1036</v>
      </c>
      <c r="K62" s="121">
        <f>F62-H62</f>
        <v>3.5</v>
      </c>
      <c r="L62" s="128">
        <f t="shared" ref="L62" si="25">(H62*N62)*0.07%</f>
        <v>556.60500000000013</v>
      </c>
      <c r="M62" s="200">
        <f t="shared" ref="M62" si="26">(K62*N62)-L62</f>
        <v>8893.3950000000004</v>
      </c>
      <c r="N62" s="121">
        <v>2700</v>
      </c>
      <c r="O62" s="127" t="s">
        <v>605</v>
      </c>
      <c r="P62" s="122">
        <v>45103</v>
      </c>
      <c r="Q62" s="201"/>
      <c r="R62" s="66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202"/>
      <c r="AG62" s="203"/>
      <c r="AH62" s="201"/>
      <c r="AI62" s="201"/>
      <c r="AJ62" s="202"/>
      <c r="AK62" s="202"/>
      <c r="AL62" s="202"/>
    </row>
    <row r="63" spans="1:38" ht="12.75" customHeight="1">
      <c r="A63" s="317">
        <v>11</v>
      </c>
      <c r="B63" s="318">
        <v>45103</v>
      </c>
      <c r="C63" s="319"/>
      <c r="D63" s="319" t="s">
        <v>1097</v>
      </c>
      <c r="E63" s="317" t="s">
        <v>624</v>
      </c>
      <c r="F63" s="317">
        <v>851</v>
      </c>
      <c r="G63" s="317">
        <v>837</v>
      </c>
      <c r="H63" s="320">
        <v>857.5</v>
      </c>
      <c r="I63" s="320" t="s">
        <v>1098</v>
      </c>
      <c r="J63" s="127" t="s">
        <v>1100</v>
      </c>
      <c r="K63" s="121">
        <f>H63-F63</f>
        <v>6.5</v>
      </c>
      <c r="L63" s="128">
        <f t="shared" ref="L63" si="27">(H63*N63)*0.07%</f>
        <v>570.23750000000007</v>
      </c>
      <c r="M63" s="200">
        <f t="shared" ref="M63" si="28">(K63*N63)-L63</f>
        <v>5604.7624999999998</v>
      </c>
      <c r="N63" s="121">
        <v>950</v>
      </c>
      <c r="O63" s="127" t="s">
        <v>605</v>
      </c>
      <c r="P63" s="122">
        <v>45103</v>
      </c>
      <c r="Q63" s="201"/>
      <c r="R63" s="66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202"/>
      <c r="AG63" s="203"/>
      <c r="AH63" s="201"/>
      <c r="AI63" s="201"/>
      <c r="AJ63" s="202"/>
      <c r="AK63" s="202"/>
      <c r="AL63" s="202"/>
    </row>
    <row r="64" spans="1:38" ht="12.75" customHeight="1">
      <c r="A64" s="111"/>
      <c r="B64" s="208"/>
      <c r="C64" s="209"/>
      <c r="D64" s="209"/>
      <c r="E64" s="111"/>
      <c r="F64" s="111"/>
      <c r="G64" s="111"/>
      <c r="H64" s="117"/>
      <c r="I64" s="117"/>
      <c r="J64" s="325"/>
      <c r="K64" s="111"/>
      <c r="L64" s="118"/>
      <c r="M64" s="212"/>
      <c r="N64" s="111"/>
      <c r="O64" s="117"/>
      <c r="P64" s="112"/>
      <c r="Q64" s="201"/>
      <c r="R64" s="66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202"/>
      <c r="AG64" s="203"/>
      <c r="AH64" s="201"/>
      <c r="AI64" s="201"/>
      <c r="AJ64" s="202"/>
      <c r="AK64" s="202"/>
      <c r="AL64" s="202"/>
    </row>
    <row r="65" spans="1:38" ht="12.75" customHeight="1">
      <c r="A65" s="111"/>
      <c r="B65" s="208"/>
      <c r="C65" s="209"/>
      <c r="D65" s="209"/>
      <c r="E65" s="111"/>
      <c r="F65" s="111"/>
      <c r="G65" s="111"/>
      <c r="H65" s="117"/>
      <c r="I65" s="117"/>
      <c r="J65" s="210"/>
      <c r="K65" s="111"/>
      <c r="L65" s="211"/>
      <c r="M65" s="212"/>
      <c r="N65" s="111"/>
      <c r="O65" s="117"/>
      <c r="P65" s="112"/>
      <c r="Q65" s="201"/>
      <c r="R65" s="66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202"/>
      <c r="AG65" s="203"/>
      <c r="AH65" s="201"/>
      <c r="AI65" s="201"/>
      <c r="AJ65" s="202"/>
      <c r="AK65" s="202"/>
      <c r="AL65" s="202"/>
    </row>
    <row r="66" spans="1:38" ht="12.75" customHeight="1">
      <c r="A66" s="202"/>
      <c r="B66" s="213"/>
      <c r="C66" s="201"/>
      <c r="D66" s="201"/>
      <c r="E66" s="202"/>
      <c r="F66" s="202"/>
      <c r="G66" s="202"/>
      <c r="H66" s="214"/>
      <c r="I66" s="214"/>
      <c r="J66" s="214"/>
      <c r="K66" s="201"/>
      <c r="L66" s="202"/>
      <c r="M66" s="202"/>
      <c r="N66" s="202"/>
      <c r="O66" s="214"/>
      <c r="P66" s="214"/>
      <c r="Q66" s="201"/>
      <c r="R66" s="66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202"/>
      <c r="AG66" s="203"/>
      <c r="AH66" s="201"/>
      <c r="AI66" s="201"/>
      <c r="AJ66" s="202"/>
      <c r="AK66" s="202"/>
      <c r="AL66" s="202"/>
    </row>
    <row r="67" spans="1:38" ht="38.25" customHeight="1">
      <c r="A67" s="215" t="s">
        <v>655</v>
      </c>
      <c r="B67" s="215"/>
      <c r="C67" s="215"/>
      <c r="D67" s="215"/>
      <c r="E67" s="216"/>
      <c r="F67" s="149"/>
      <c r="G67" s="149"/>
      <c r="H67" s="149"/>
      <c r="I67" s="149"/>
      <c r="J67" s="1"/>
      <c r="K67" s="6"/>
      <c r="L67" s="6"/>
      <c r="M67" s="6"/>
      <c r="N67" s="1"/>
      <c r="O67" s="1"/>
      <c r="P67" s="45"/>
      <c r="Q67" s="45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45"/>
      <c r="AG67" s="45"/>
      <c r="AH67" s="45"/>
      <c r="AI67" s="45"/>
      <c r="AJ67" s="45"/>
      <c r="AK67" s="45"/>
      <c r="AL67" s="45"/>
    </row>
    <row r="68" spans="1:38" ht="15.75" customHeight="1">
      <c r="A68" s="108" t="s">
        <v>16</v>
      </c>
      <c r="B68" s="108" t="s">
        <v>570</v>
      </c>
      <c r="C68" s="108"/>
      <c r="D68" s="109" t="s">
        <v>585</v>
      </c>
      <c r="E68" s="108" t="s">
        <v>586</v>
      </c>
      <c r="F68" s="108" t="s">
        <v>587</v>
      </c>
      <c r="G68" s="108" t="s">
        <v>622</v>
      </c>
      <c r="H68" s="108" t="s">
        <v>589</v>
      </c>
      <c r="I68" s="108" t="s">
        <v>590</v>
      </c>
      <c r="J68" s="107" t="s">
        <v>591</v>
      </c>
      <c r="K68" s="107" t="s">
        <v>656</v>
      </c>
      <c r="L68" s="110" t="s">
        <v>593</v>
      </c>
      <c r="M68" s="197" t="s">
        <v>641</v>
      </c>
      <c r="N68" s="108" t="s">
        <v>642</v>
      </c>
      <c r="O68" s="108" t="s">
        <v>595</v>
      </c>
      <c r="P68" s="109" t="s">
        <v>596</v>
      </c>
      <c r="Q68" s="45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5"/>
      <c r="AG68" s="45"/>
      <c r="AH68" s="45"/>
      <c r="AI68" s="45"/>
      <c r="AJ68" s="45"/>
      <c r="AK68" s="45"/>
      <c r="AL68" s="45"/>
    </row>
    <row r="69" spans="1:38" ht="15" customHeight="1">
      <c r="A69" s="121">
        <v>1</v>
      </c>
      <c r="B69" s="198">
        <v>45078</v>
      </c>
      <c r="C69" s="199"/>
      <c r="D69" s="199" t="s">
        <v>657</v>
      </c>
      <c r="E69" s="121" t="s">
        <v>624</v>
      </c>
      <c r="F69" s="121">
        <v>1.5</v>
      </c>
      <c r="G69" s="121">
        <v>0.4</v>
      </c>
      <c r="H69" s="127">
        <v>2.15</v>
      </c>
      <c r="I69" s="128" t="s">
        <v>658</v>
      </c>
      <c r="J69" s="127" t="s">
        <v>659</v>
      </c>
      <c r="K69" s="121">
        <f t="shared" ref="K69:K71" si="29">H69-F69</f>
        <v>0.64999999999999991</v>
      </c>
      <c r="L69" s="217">
        <v>100</v>
      </c>
      <c r="M69" s="200">
        <f t="shared" ref="M69:M74" si="30">(K69*N69)-100</f>
        <v>2629.9999999999995</v>
      </c>
      <c r="N69" s="121">
        <v>4200</v>
      </c>
      <c r="O69" s="127" t="s">
        <v>605</v>
      </c>
      <c r="P69" s="122">
        <v>45079</v>
      </c>
      <c r="Q69" s="45"/>
      <c r="R69" s="66" t="s">
        <v>602</v>
      </c>
      <c r="S69" s="45"/>
      <c r="T69" s="45"/>
      <c r="U69" s="45"/>
      <c r="V69" s="45"/>
      <c r="W69" s="45"/>
      <c r="X69" s="66"/>
      <c r="Y69" s="45"/>
      <c r="Z69" s="45"/>
      <c r="AA69" s="45"/>
      <c r="AB69" s="45"/>
      <c r="AC69" s="45"/>
      <c r="AD69" s="66"/>
      <c r="AE69" s="45"/>
      <c r="AF69" s="45"/>
      <c r="AG69" s="45"/>
      <c r="AH69" s="45"/>
      <c r="AI69" s="45"/>
      <c r="AJ69" s="66"/>
      <c r="AK69" s="45"/>
      <c r="AL69" s="45"/>
    </row>
    <row r="70" spans="1:38" ht="15" customHeight="1">
      <c r="A70" s="180">
        <v>2</v>
      </c>
      <c r="B70" s="204">
        <v>45078</v>
      </c>
      <c r="C70" s="205"/>
      <c r="D70" s="205" t="s">
        <v>660</v>
      </c>
      <c r="E70" s="180" t="s">
        <v>624</v>
      </c>
      <c r="F70" s="180">
        <v>47.5</v>
      </c>
      <c r="G70" s="180">
        <v>18</v>
      </c>
      <c r="H70" s="186">
        <v>17</v>
      </c>
      <c r="I70" s="187" t="s">
        <v>661</v>
      </c>
      <c r="J70" s="186" t="s">
        <v>662</v>
      </c>
      <c r="K70" s="180">
        <f t="shared" si="29"/>
        <v>-30.5</v>
      </c>
      <c r="L70" s="218">
        <v>100</v>
      </c>
      <c r="M70" s="206">
        <f t="shared" si="30"/>
        <v>-1625</v>
      </c>
      <c r="N70" s="180">
        <v>50</v>
      </c>
      <c r="O70" s="186" t="s">
        <v>629</v>
      </c>
      <c r="P70" s="207">
        <v>45082</v>
      </c>
      <c r="Q70" s="45"/>
      <c r="R70" s="66" t="s">
        <v>602</v>
      </c>
      <c r="S70" s="45"/>
      <c r="T70" s="45"/>
      <c r="U70" s="45"/>
      <c r="V70" s="45"/>
      <c r="W70" s="45"/>
      <c r="X70" s="66"/>
      <c r="Y70" s="45"/>
      <c r="Z70" s="45"/>
      <c r="AA70" s="45"/>
      <c r="AB70" s="45"/>
      <c r="AC70" s="45"/>
      <c r="AD70" s="66"/>
      <c r="AE70" s="45"/>
      <c r="AF70" s="45"/>
      <c r="AG70" s="45"/>
      <c r="AH70" s="45"/>
      <c r="AI70" s="45"/>
      <c r="AJ70" s="66"/>
      <c r="AK70" s="45"/>
      <c r="AL70" s="45"/>
    </row>
    <row r="71" spans="1:38" ht="15" customHeight="1">
      <c r="A71" s="219">
        <v>3</v>
      </c>
      <c r="B71" s="220">
        <v>45078</v>
      </c>
      <c r="C71" s="221"/>
      <c r="D71" s="221" t="s">
        <v>663</v>
      </c>
      <c r="E71" s="219" t="s">
        <v>624</v>
      </c>
      <c r="F71" s="219">
        <v>210</v>
      </c>
      <c r="G71" s="219">
        <v>115</v>
      </c>
      <c r="H71" s="222">
        <v>225</v>
      </c>
      <c r="I71" s="223" t="s">
        <v>664</v>
      </c>
      <c r="J71" s="222" t="s">
        <v>665</v>
      </c>
      <c r="K71" s="219">
        <f t="shared" si="29"/>
        <v>15</v>
      </c>
      <c r="L71" s="224">
        <v>100</v>
      </c>
      <c r="M71" s="225">
        <f t="shared" si="30"/>
        <v>275</v>
      </c>
      <c r="N71" s="219">
        <v>25</v>
      </c>
      <c r="O71" s="222" t="s">
        <v>666</v>
      </c>
      <c r="P71" s="226">
        <v>45079</v>
      </c>
      <c r="Q71" s="45"/>
      <c r="R71" s="66" t="s">
        <v>602</v>
      </c>
      <c r="S71" s="45"/>
      <c r="T71" s="45"/>
      <c r="U71" s="45"/>
      <c r="V71" s="45"/>
      <c r="W71" s="45"/>
      <c r="X71" s="66"/>
      <c r="Y71" s="45"/>
      <c r="Z71" s="45"/>
      <c r="AA71" s="45"/>
      <c r="AB71" s="45"/>
      <c r="AC71" s="45"/>
      <c r="AD71" s="66"/>
      <c r="AE71" s="45"/>
      <c r="AF71" s="45"/>
      <c r="AG71" s="45"/>
      <c r="AH71" s="45"/>
      <c r="AI71" s="45"/>
      <c r="AJ71" s="66"/>
      <c r="AK71" s="45"/>
      <c r="AL71" s="45"/>
    </row>
    <row r="72" spans="1:38" ht="15" customHeight="1">
      <c r="A72" s="121">
        <v>4</v>
      </c>
      <c r="B72" s="122">
        <v>45079</v>
      </c>
      <c r="C72" s="199"/>
      <c r="D72" s="199" t="s">
        <v>667</v>
      </c>
      <c r="E72" s="121" t="s">
        <v>650</v>
      </c>
      <c r="F72" s="121">
        <v>82.5</v>
      </c>
      <c r="G72" s="121">
        <v>145</v>
      </c>
      <c r="H72" s="127">
        <v>62.5</v>
      </c>
      <c r="I72" s="128" t="s">
        <v>668</v>
      </c>
      <c r="J72" s="127" t="s">
        <v>669</v>
      </c>
      <c r="K72" s="121">
        <f t="shared" ref="K72:K73" si="31">F72-H72</f>
        <v>20</v>
      </c>
      <c r="L72" s="217">
        <v>100</v>
      </c>
      <c r="M72" s="200">
        <f t="shared" si="30"/>
        <v>900</v>
      </c>
      <c r="N72" s="121">
        <v>50</v>
      </c>
      <c r="O72" s="127" t="s">
        <v>605</v>
      </c>
      <c r="P72" s="122">
        <v>45079</v>
      </c>
      <c r="Q72" s="45"/>
      <c r="R72" s="66" t="s">
        <v>602</v>
      </c>
      <c r="S72" s="45"/>
      <c r="T72" s="45"/>
      <c r="U72" s="45"/>
      <c r="V72" s="45"/>
      <c r="W72" s="45"/>
      <c r="X72" s="66"/>
      <c r="Y72" s="45"/>
      <c r="Z72" s="45"/>
      <c r="AA72" s="45"/>
      <c r="AB72" s="45"/>
      <c r="AC72" s="45"/>
      <c r="AD72" s="66"/>
      <c r="AE72" s="45"/>
      <c r="AF72" s="45"/>
      <c r="AG72" s="45"/>
      <c r="AH72" s="45"/>
      <c r="AI72" s="45"/>
      <c r="AJ72" s="66"/>
      <c r="AK72" s="45"/>
      <c r="AL72" s="45"/>
    </row>
    <row r="73" spans="1:38" ht="15" customHeight="1">
      <c r="A73" s="121">
        <v>5</v>
      </c>
      <c r="B73" s="122">
        <v>45079</v>
      </c>
      <c r="C73" s="199"/>
      <c r="D73" s="199" t="s">
        <v>667</v>
      </c>
      <c r="E73" s="121" t="s">
        <v>650</v>
      </c>
      <c r="F73" s="121">
        <v>85</v>
      </c>
      <c r="G73" s="121">
        <v>145</v>
      </c>
      <c r="H73" s="127">
        <v>64</v>
      </c>
      <c r="I73" s="128" t="s">
        <v>668</v>
      </c>
      <c r="J73" s="127" t="s">
        <v>670</v>
      </c>
      <c r="K73" s="121">
        <f t="shared" si="31"/>
        <v>21</v>
      </c>
      <c r="L73" s="217">
        <v>100</v>
      </c>
      <c r="M73" s="200">
        <f t="shared" si="30"/>
        <v>950</v>
      </c>
      <c r="N73" s="121">
        <v>50</v>
      </c>
      <c r="O73" s="127" t="s">
        <v>605</v>
      </c>
      <c r="P73" s="122">
        <v>45079</v>
      </c>
      <c r="Q73" s="45"/>
      <c r="R73" s="66" t="s">
        <v>602</v>
      </c>
      <c r="S73" s="45"/>
      <c r="T73" s="45"/>
      <c r="U73" s="45"/>
      <c r="V73" s="45"/>
      <c r="W73" s="45"/>
      <c r="X73" s="66"/>
      <c r="Y73" s="45"/>
      <c r="Z73" s="45"/>
      <c r="AA73" s="45"/>
      <c r="AB73" s="45"/>
      <c r="AC73" s="45"/>
      <c r="AD73" s="66"/>
      <c r="AE73" s="45"/>
      <c r="AF73" s="45"/>
      <c r="AG73" s="45"/>
      <c r="AH73" s="45"/>
      <c r="AI73" s="45"/>
      <c r="AJ73" s="66"/>
      <c r="AK73" s="45"/>
      <c r="AL73" s="45"/>
    </row>
    <row r="74" spans="1:38" ht="15" customHeight="1">
      <c r="A74" s="317">
        <v>6</v>
      </c>
      <c r="B74" s="318">
        <v>45079</v>
      </c>
      <c r="C74" s="319"/>
      <c r="D74" s="319" t="s">
        <v>671</v>
      </c>
      <c r="E74" s="317" t="s">
        <v>624</v>
      </c>
      <c r="F74" s="317">
        <v>10.5</v>
      </c>
      <c r="G74" s="317">
        <v>4</v>
      </c>
      <c r="H74" s="320">
        <v>14.5</v>
      </c>
      <c r="I74" s="321" t="s">
        <v>672</v>
      </c>
      <c r="J74" s="127" t="s">
        <v>969</v>
      </c>
      <c r="K74" s="121">
        <f t="shared" ref="K74" si="32">H74-F74</f>
        <v>4</v>
      </c>
      <c r="L74" s="217">
        <v>100</v>
      </c>
      <c r="M74" s="200">
        <f t="shared" si="30"/>
        <v>2700</v>
      </c>
      <c r="N74" s="121">
        <v>700</v>
      </c>
      <c r="O74" s="127" t="s">
        <v>605</v>
      </c>
      <c r="P74" s="122">
        <v>45092</v>
      </c>
      <c r="Q74" s="45"/>
      <c r="R74" s="66" t="s">
        <v>602</v>
      </c>
      <c r="S74" s="45"/>
      <c r="T74" s="45"/>
      <c r="U74" s="45"/>
      <c r="V74" s="45"/>
      <c r="W74" s="45"/>
      <c r="X74" s="66"/>
      <c r="Y74" s="45"/>
      <c r="Z74" s="45"/>
      <c r="AA74" s="45"/>
      <c r="AB74" s="45"/>
      <c r="AC74" s="45"/>
      <c r="AD74" s="66"/>
      <c r="AE74" s="45"/>
      <c r="AF74" s="45"/>
      <c r="AG74" s="45"/>
      <c r="AH74" s="45"/>
      <c r="AI74" s="45"/>
      <c r="AJ74" s="66"/>
      <c r="AK74" s="45"/>
      <c r="AL74" s="45"/>
    </row>
    <row r="75" spans="1:38" ht="15" customHeight="1">
      <c r="A75" s="121">
        <v>7</v>
      </c>
      <c r="B75" s="198">
        <v>45082</v>
      </c>
      <c r="C75" s="199"/>
      <c r="D75" s="199" t="s">
        <v>673</v>
      </c>
      <c r="E75" s="121" t="s">
        <v>624</v>
      </c>
      <c r="F75" s="121">
        <v>130</v>
      </c>
      <c r="G75" s="121">
        <v>45</v>
      </c>
      <c r="H75" s="127">
        <v>152.5</v>
      </c>
      <c r="I75" s="128" t="s">
        <v>674</v>
      </c>
      <c r="J75" s="127" t="s">
        <v>675</v>
      </c>
      <c r="K75" s="121">
        <f>H75-F75</f>
        <v>22.5</v>
      </c>
      <c r="L75" s="217">
        <v>100</v>
      </c>
      <c r="M75" s="200">
        <f t="shared" ref="M75:M80" si="33">(K75*N75)-100</f>
        <v>462.5</v>
      </c>
      <c r="N75" s="121">
        <v>25</v>
      </c>
      <c r="O75" s="127" t="s">
        <v>605</v>
      </c>
      <c r="P75" s="122">
        <v>45083</v>
      </c>
      <c r="Q75" s="45"/>
      <c r="R75" s="66" t="s">
        <v>602</v>
      </c>
      <c r="S75" s="45"/>
      <c r="T75" s="45"/>
      <c r="U75" s="45"/>
      <c r="V75" s="45"/>
      <c r="W75" s="45"/>
      <c r="X75" s="66"/>
      <c r="Y75" s="45"/>
      <c r="Z75" s="45"/>
      <c r="AA75" s="45"/>
      <c r="AB75" s="45"/>
      <c r="AC75" s="45"/>
      <c r="AD75" s="66"/>
      <c r="AE75" s="45"/>
      <c r="AF75" s="45"/>
      <c r="AG75" s="45"/>
      <c r="AH75" s="45"/>
      <c r="AI75" s="45"/>
      <c r="AJ75" s="66"/>
      <c r="AK75" s="45"/>
      <c r="AL75" s="45"/>
    </row>
    <row r="76" spans="1:38" ht="15" customHeight="1">
      <c r="A76" s="121">
        <v>8</v>
      </c>
      <c r="B76" s="198">
        <v>45082</v>
      </c>
      <c r="C76" s="199"/>
      <c r="D76" s="199" t="s">
        <v>676</v>
      </c>
      <c r="E76" s="121" t="s">
        <v>650</v>
      </c>
      <c r="F76" s="121">
        <v>7.35</v>
      </c>
      <c r="G76" s="121">
        <v>12</v>
      </c>
      <c r="H76" s="127">
        <v>5.8</v>
      </c>
      <c r="I76" s="128">
        <v>1</v>
      </c>
      <c r="J76" s="127" t="s">
        <v>677</v>
      </c>
      <c r="K76" s="121">
        <f>F76-H76</f>
        <v>1.5499999999999998</v>
      </c>
      <c r="L76" s="217">
        <v>100</v>
      </c>
      <c r="M76" s="200">
        <f t="shared" si="33"/>
        <v>2031.2499999999995</v>
      </c>
      <c r="N76" s="121">
        <v>1375</v>
      </c>
      <c r="O76" s="127" t="s">
        <v>605</v>
      </c>
      <c r="P76" s="122">
        <v>45083</v>
      </c>
      <c r="Q76" s="45"/>
      <c r="R76" s="66" t="s">
        <v>602</v>
      </c>
      <c r="S76" s="45"/>
      <c r="T76" s="45"/>
      <c r="U76" s="45"/>
      <c r="V76" s="45"/>
      <c r="W76" s="45"/>
      <c r="X76" s="66"/>
      <c r="Y76" s="45"/>
      <c r="Z76" s="45"/>
      <c r="AA76" s="45"/>
      <c r="AB76" s="45"/>
      <c r="AC76" s="45"/>
      <c r="AD76" s="66"/>
      <c r="AE76" s="45"/>
      <c r="AF76" s="45"/>
      <c r="AG76" s="45"/>
      <c r="AH76" s="45"/>
      <c r="AI76" s="45"/>
      <c r="AJ76" s="66"/>
      <c r="AK76" s="45"/>
      <c r="AL76" s="45"/>
    </row>
    <row r="77" spans="1:38" ht="15" customHeight="1">
      <c r="A77" s="121">
        <v>9</v>
      </c>
      <c r="B77" s="198">
        <v>45083</v>
      </c>
      <c r="C77" s="199"/>
      <c r="D77" s="199" t="s">
        <v>678</v>
      </c>
      <c r="E77" s="121" t="s">
        <v>624</v>
      </c>
      <c r="F77" s="121">
        <v>11.5</v>
      </c>
      <c r="G77" s="121"/>
      <c r="H77" s="127">
        <v>21.5</v>
      </c>
      <c r="I77" s="128" t="s">
        <v>679</v>
      </c>
      <c r="J77" s="127" t="s">
        <v>680</v>
      </c>
      <c r="K77" s="121">
        <f t="shared" ref="K77:K78" si="34">H77-F77</f>
        <v>10</v>
      </c>
      <c r="L77" s="217">
        <v>100</v>
      </c>
      <c r="M77" s="200">
        <f t="shared" si="33"/>
        <v>300</v>
      </c>
      <c r="N77" s="121">
        <v>40</v>
      </c>
      <c r="O77" s="127" t="s">
        <v>605</v>
      </c>
      <c r="P77" s="122">
        <v>45083</v>
      </c>
      <c r="Q77" s="45"/>
      <c r="R77" s="66" t="s">
        <v>602</v>
      </c>
      <c r="S77" s="45"/>
      <c r="T77" s="45"/>
      <c r="U77" s="45"/>
      <c r="V77" s="45"/>
      <c r="W77" s="45"/>
      <c r="X77" s="66"/>
      <c r="Y77" s="45"/>
      <c r="Z77" s="45"/>
      <c r="AA77" s="45"/>
      <c r="AB77" s="45"/>
      <c r="AC77" s="45"/>
      <c r="AD77" s="66"/>
      <c r="AE77" s="45"/>
      <c r="AF77" s="45"/>
      <c r="AG77" s="45"/>
      <c r="AH77" s="45"/>
      <c r="AI77" s="45"/>
      <c r="AJ77" s="66"/>
      <c r="AK77" s="45"/>
      <c r="AL77" s="45"/>
    </row>
    <row r="78" spans="1:38" ht="15" customHeight="1">
      <c r="A78" s="121">
        <v>10</v>
      </c>
      <c r="B78" s="198">
        <v>45083</v>
      </c>
      <c r="C78" s="199"/>
      <c r="D78" s="199" t="s">
        <v>681</v>
      </c>
      <c r="E78" s="121" t="s">
        <v>624</v>
      </c>
      <c r="F78" s="121">
        <v>47</v>
      </c>
      <c r="G78" s="121">
        <v>29</v>
      </c>
      <c r="H78" s="127">
        <v>53</v>
      </c>
      <c r="I78" s="128" t="s">
        <v>668</v>
      </c>
      <c r="J78" s="127" t="s">
        <v>682</v>
      </c>
      <c r="K78" s="121">
        <f t="shared" si="34"/>
        <v>6</v>
      </c>
      <c r="L78" s="217">
        <v>100</v>
      </c>
      <c r="M78" s="200">
        <f t="shared" si="33"/>
        <v>1400</v>
      </c>
      <c r="N78" s="121">
        <v>250</v>
      </c>
      <c r="O78" s="127" t="s">
        <v>605</v>
      </c>
      <c r="P78" s="122">
        <v>45084</v>
      </c>
      <c r="Q78" s="45"/>
      <c r="R78" s="66" t="s">
        <v>602</v>
      </c>
      <c r="S78" s="45"/>
      <c r="T78" s="45"/>
      <c r="U78" s="45"/>
      <c r="V78" s="45"/>
      <c r="W78" s="45"/>
      <c r="X78" s="66"/>
      <c r="Y78" s="45"/>
      <c r="Z78" s="45"/>
      <c r="AA78" s="45"/>
      <c r="AB78" s="45"/>
      <c r="AC78" s="45"/>
      <c r="AD78" s="66"/>
      <c r="AE78" s="45"/>
      <c r="AF78" s="45"/>
      <c r="AG78" s="45"/>
      <c r="AH78" s="45"/>
      <c r="AI78" s="45"/>
      <c r="AJ78" s="66"/>
      <c r="AK78" s="45"/>
      <c r="AL78" s="45"/>
    </row>
    <row r="79" spans="1:38" ht="15" customHeight="1">
      <c r="A79" s="121">
        <v>11</v>
      </c>
      <c r="B79" s="198">
        <v>45084</v>
      </c>
      <c r="C79" s="199"/>
      <c r="D79" s="199" t="s">
        <v>667</v>
      </c>
      <c r="E79" s="121" t="s">
        <v>650</v>
      </c>
      <c r="F79" s="121">
        <f>(87.5+120)/2</f>
        <v>103.75</v>
      </c>
      <c r="G79" s="121">
        <v>145</v>
      </c>
      <c r="H79" s="127">
        <v>68.5</v>
      </c>
      <c r="I79" s="128" t="s">
        <v>668</v>
      </c>
      <c r="J79" s="127" t="s">
        <v>683</v>
      </c>
      <c r="K79" s="121">
        <f>F79-H79</f>
        <v>35.25</v>
      </c>
      <c r="L79" s="217">
        <v>100</v>
      </c>
      <c r="M79" s="200">
        <f t="shared" si="33"/>
        <v>1662.5</v>
      </c>
      <c r="N79" s="121">
        <v>50</v>
      </c>
      <c r="O79" s="127" t="s">
        <v>605</v>
      </c>
      <c r="P79" s="122">
        <v>45086</v>
      </c>
      <c r="Q79" s="45"/>
      <c r="R79" s="66" t="s">
        <v>602</v>
      </c>
      <c r="S79" s="45"/>
      <c r="T79" s="45"/>
      <c r="U79" s="45"/>
      <c r="V79" s="45"/>
      <c r="W79" s="45"/>
      <c r="X79" s="66"/>
      <c r="Y79" s="45"/>
      <c r="Z79" s="45"/>
      <c r="AA79" s="45"/>
      <c r="AB79" s="45"/>
      <c r="AC79" s="45"/>
      <c r="AD79" s="66"/>
      <c r="AE79" s="45"/>
      <c r="AF79" s="45"/>
      <c r="AG79" s="45"/>
      <c r="AH79" s="45"/>
      <c r="AI79" s="45"/>
      <c r="AJ79" s="66"/>
      <c r="AK79" s="45"/>
      <c r="AL79" s="45"/>
    </row>
    <row r="80" spans="1:38" ht="15" customHeight="1">
      <c r="A80" s="180">
        <v>12</v>
      </c>
      <c r="B80" s="204">
        <v>45084</v>
      </c>
      <c r="C80" s="205"/>
      <c r="D80" s="205" t="s">
        <v>684</v>
      </c>
      <c r="E80" s="180" t="s">
        <v>624</v>
      </c>
      <c r="F80" s="180">
        <v>119</v>
      </c>
      <c r="G80" s="180">
        <v>35</v>
      </c>
      <c r="H80" s="186">
        <v>35</v>
      </c>
      <c r="I80" s="187" t="s">
        <v>674</v>
      </c>
      <c r="J80" s="186" t="s">
        <v>685</v>
      </c>
      <c r="K80" s="180">
        <f>H80-F80</f>
        <v>-84</v>
      </c>
      <c r="L80" s="218">
        <v>100</v>
      </c>
      <c r="M80" s="206">
        <f t="shared" si="33"/>
        <v>-2200</v>
      </c>
      <c r="N80" s="180">
        <v>25</v>
      </c>
      <c r="O80" s="186" t="s">
        <v>629</v>
      </c>
      <c r="P80" s="207">
        <v>45085</v>
      </c>
      <c r="Q80" s="45"/>
      <c r="R80" s="66" t="s">
        <v>602</v>
      </c>
      <c r="S80" s="45"/>
      <c r="T80" s="45"/>
      <c r="U80" s="45"/>
      <c r="V80" s="45"/>
      <c r="W80" s="45"/>
      <c r="X80" s="66"/>
      <c r="Y80" s="45"/>
      <c r="Z80" s="45"/>
      <c r="AA80" s="45"/>
      <c r="AB80" s="45"/>
      <c r="AC80" s="45"/>
      <c r="AD80" s="66"/>
      <c r="AE80" s="45"/>
      <c r="AF80" s="45"/>
      <c r="AG80" s="45"/>
      <c r="AH80" s="45"/>
      <c r="AI80" s="45"/>
      <c r="AJ80" s="66"/>
      <c r="AK80" s="45"/>
      <c r="AL80" s="45"/>
    </row>
    <row r="81" spans="1:38" ht="15" customHeight="1">
      <c r="A81" s="180">
        <v>13</v>
      </c>
      <c r="B81" s="204">
        <v>45085</v>
      </c>
      <c r="C81" s="205"/>
      <c r="D81" s="205" t="s">
        <v>686</v>
      </c>
      <c r="E81" s="180" t="s">
        <v>624</v>
      </c>
      <c r="F81" s="180">
        <v>19.5</v>
      </c>
      <c r="G81" s="180">
        <v>8</v>
      </c>
      <c r="H81" s="186">
        <v>8</v>
      </c>
      <c r="I81" s="187" t="s">
        <v>687</v>
      </c>
      <c r="J81" s="186" t="s">
        <v>1050</v>
      </c>
      <c r="K81" s="180">
        <f>H81-F81</f>
        <v>-11.5</v>
      </c>
      <c r="L81" s="218">
        <v>100</v>
      </c>
      <c r="M81" s="206">
        <f t="shared" ref="M81" si="35">(K81*N81)-100</f>
        <v>-4700</v>
      </c>
      <c r="N81" s="180">
        <v>400</v>
      </c>
      <c r="O81" s="186" t="s">
        <v>629</v>
      </c>
      <c r="P81" s="207">
        <v>45099</v>
      </c>
      <c r="Q81" s="45"/>
      <c r="R81" s="66" t="s">
        <v>637</v>
      </c>
      <c r="S81" s="45"/>
      <c r="T81" s="45"/>
      <c r="U81" s="45"/>
      <c r="V81" s="45"/>
      <c r="W81" s="45"/>
      <c r="X81" s="66"/>
      <c r="Y81" s="45"/>
      <c r="Z81" s="45"/>
      <c r="AA81" s="45"/>
      <c r="AB81" s="45"/>
      <c r="AC81" s="45"/>
      <c r="AD81" s="66"/>
      <c r="AE81" s="45"/>
      <c r="AF81" s="45"/>
      <c r="AG81" s="45"/>
      <c r="AH81" s="45"/>
      <c r="AI81" s="45"/>
      <c r="AJ81" s="66"/>
      <c r="AK81" s="45"/>
      <c r="AL81" s="45"/>
    </row>
    <row r="82" spans="1:38" ht="15" customHeight="1">
      <c r="A82" s="121">
        <v>14</v>
      </c>
      <c r="B82" s="198">
        <v>45086</v>
      </c>
      <c r="C82" s="199"/>
      <c r="D82" s="199" t="s">
        <v>688</v>
      </c>
      <c r="E82" s="121" t="s">
        <v>624</v>
      </c>
      <c r="F82" s="121">
        <v>52.5</v>
      </c>
      <c r="G82" s="121">
        <v>19</v>
      </c>
      <c r="H82" s="127">
        <v>73.5</v>
      </c>
      <c r="I82" s="128" t="s">
        <v>661</v>
      </c>
      <c r="J82" s="127" t="s">
        <v>670</v>
      </c>
      <c r="K82" s="121">
        <f>H82-F82</f>
        <v>21</v>
      </c>
      <c r="L82" s="217">
        <v>100</v>
      </c>
      <c r="M82" s="200">
        <f t="shared" ref="M82:M93" si="36">(K82*N82)-100</f>
        <v>950</v>
      </c>
      <c r="N82" s="121">
        <v>50</v>
      </c>
      <c r="O82" s="127" t="s">
        <v>605</v>
      </c>
      <c r="P82" s="122">
        <v>45086</v>
      </c>
      <c r="Q82" s="45"/>
      <c r="R82" s="66" t="s">
        <v>602</v>
      </c>
      <c r="S82" s="45"/>
      <c r="T82" s="45"/>
      <c r="U82" s="45"/>
      <c r="V82" s="45"/>
      <c r="W82" s="45"/>
      <c r="X82" s="66"/>
      <c r="Y82" s="45"/>
      <c r="Z82" s="45"/>
      <c r="AA82" s="45"/>
      <c r="AB82" s="45"/>
      <c r="AC82" s="45"/>
      <c r="AD82" s="66"/>
      <c r="AE82" s="45"/>
      <c r="AF82" s="45"/>
      <c r="AG82" s="45"/>
      <c r="AH82" s="45"/>
      <c r="AI82" s="45"/>
      <c r="AJ82" s="66"/>
      <c r="AK82" s="45"/>
      <c r="AL82" s="45"/>
    </row>
    <row r="83" spans="1:38" ht="15" customHeight="1">
      <c r="A83" s="121">
        <v>15</v>
      </c>
      <c r="B83" s="198">
        <v>45086</v>
      </c>
      <c r="C83" s="199"/>
      <c r="D83" s="199" t="s">
        <v>689</v>
      </c>
      <c r="E83" s="121" t="s">
        <v>650</v>
      </c>
      <c r="F83" s="121">
        <v>20</v>
      </c>
      <c r="G83" s="121">
        <v>32</v>
      </c>
      <c r="H83" s="127">
        <v>14.5</v>
      </c>
      <c r="I83" s="128">
        <v>1</v>
      </c>
      <c r="J83" s="127" t="s">
        <v>690</v>
      </c>
      <c r="K83" s="121">
        <f t="shared" ref="K83:K85" si="37">F83-H83</f>
        <v>5.5</v>
      </c>
      <c r="L83" s="217">
        <v>100</v>
      </c>
      <c r="M83" s="200">
        <f t="shared" si="36"/>
        <v>1962.5</v>
      </c>
      <c r="N83" s="121">
        <v>375</v>
      </c>
      <c r="O83" s="127" t="s">
        <v>605</v>
      </c>
      <c r="P83" s="122">
        <v>45086</v>
      </c>
      <c r="Q83" s="45"/>
      <c r="R83" s="66" t="s">
        <v>602</v>
      </c>
      <c r="S83" s="45"/>
      <c r="T83" s="45"/>
      <c r="U83" s="45"/>
      <c r="V83" s="45"/>
      <c r="W83" s="45"/>
      <c r="X83" s="66"/>
      <c r="Y83" s="45"/>
      <c r="Z83" s="45"/>
      <c r="AA83" s="45"/>
      <c r="AB83" s="45"/>
      <c r="AC83" s="45"/>
      <c r="AD83" s="66"/>
      <c r="AE83" s="45"/>
      <c r="AF83" s="45"/>
      <c r="AG83" s="45"/>
      <c r="AH83" s="45"/>
      <c r="AI83" s="45"/>
      <c r="AJ83" s="66"/>
      <c r="AK83" s="45"/>
      <c r="AL83" s="45"/>
    </row>
    <row r="84" spans="1:38" ht="15" customHeight="1">
      <c r="A84" s="180">
        <v>16</v>
      </c>
      <c r="B84" s="204">
        <v>45086</v>
      </c>
      <c r="C84" s="205"/>
      <c r="D84" s="205" t="s">
        <v>691</v>
      </c>
      <c r="E84" s="180" t="s">
        <v>650</v>
      </c>
      <c r="F84" s="180">
        <v>1.1499999999999999</v>
      </c>
      <c r="G84" s="180">
        <v>1.7</v>
      </c>
      <c r="H84" s="186">
        <v>1.7</v>
      </c>
      <c r="I84" s="187">
        <v>0.1</v>
      </c>
      <c r="J84" s="186" t="s">
        <v>692</v>
      </c>
      <c r="K84" s="180">
        <f t="shared" si="37"/>
        <v>-0.55000000000000004</v>
      </c>
      <c r="L84" s="218">
        <v>100</v>
      </c>
      <c r="M84" s="206">
        <f t="shared" si="36"/>
        <v>-5008.2000000000007</v>
      </c>
      <c r="N84" s="180">
        <v>8924</v>
      </c>
      <c r="O84" s="186" t="s">
        <v>629</v>
      </c>
      <c r="P84" s="207">
        <v>45090</v>
      </c>
      <c r="Q84" s="45"/>
      <c r="R84" s="66" t="s">
        <v>602</v>
      </c>
      <c r="S84" s="45"/>
      <c r="T84" s="45"/>
      <c r="U84" s="45"/>
      <c r="V84" s="45"/>
      <c r="W84" s="45"/>
      <c r="X84" s="66"/>
      <c r="Y84" s="45"/>
      <c r="Z84" s="45"/>
      <c r="AA84" s="45"/>
      <c r="AB84" s="45"/>
      <c r="AC84" s="45"/>
      <c r="AD84" s="66"/>
      <c r="AE84" s="45"/>
      <c r="AF84" s="45"/>
      <c r="AG84" s="45"/>
      <c r="AH84" s="45"/>
      <c r="AI84" s="45"/>
      <c r="AJ84" s="66"/>
      <c r="AK84" s="45"/>
      <c r="AL84" s="45"/>
    </row>
    <row r="85" spans="1:38" ht="15" customHeight="1">
      <c r="A85" s="180">
        <v>17</v>
      </c>
      <c r="B85" s="204">
        <v>45086</v>
      </c>
      <c r="C85" s="205"/>
      <c r="D85" s="205" t="s">
        <v>693</v>
      </c>
      <c r="E85" s="180" t="s">
        <v>650</v>
      </c>
      <c r="F85" s="180">
        <v>2</v>
      </c>
      <c r="G85" s="180">
        <v>3.2</v>
      </c>
      <c r="H85" s="186">
        <v>3.1</v>
      </c>
      <c r="I85" s="187">
        <v>0.1</v>
      </c>
      <c r="J85" s="186" t="s">
        <v>694</v>
      </c>
      <c r="K85" s="180">
        <f t="shared" si="37"/>
        <v>-1.1000000000000001</v>
      </c>
      <c r="L85" s="218">
        <v>100</v>
      </c>
      <c r="M85" s="206">
        <f t="shared" si="36"/>
        <v>-8900</v>
      </c>
      <c r="N85" s="180">
        <v>8000</v>
      </c>
      <c r="O85" s="186" t="s">
        <v>629</v>
      </c>
      <c r="P85" s="207">
        <v>45086</v>
      </c>
      <c r="Q85" s="45"/>
      <c r="R85" s="66" t="s">
        <v>602</v>
      </c>
      <c r="S85" s="45"/>
      <c r="T85" s="45"/>
      <c r="U85" s="45"/>
      <c r="V85" s="45"/>
      <c r="W85" s="45"/>
      <c r="X85" s="66"/>
      <c r="Y85" s="45"/>
      <c r="Z85" s="45"/>
      <c r="AA85" s="45"/>
      <c r="AB85" s="45"/>
      <c r="AC85" s="45"/>
      <c r="AD85" s="66"/>
      <c r="AE85" s="45"/>
      <c r="AF85" s="45"/>
      <c r="AG85" s="45"/>
      <c r="AH85" s="45"/>
      <c r="AI85" s="45"/>
      <c r="AJ85" s="66"/>
      <c r="AK85" s="45"/>
      <c r="AL85" s="45"/>
    </row>
    <row r="86" spans="1:38" ht="15" customHeight="1">
      <c r="A86" s="121">
        <v>18</v>
      </c>
      <c r="B86" s="198">
        <v>45086</v>
      </c>
      <c r="C86" s="199"/>
      <c r="D86" s="199" t="s">
        <v>688</v>
      </c>
      <c r="E86" s="121" t="s">
        <v>624</v>
      </c>
      <c r="F86" s="121">
        <v>52.5</v>
      </c>
      <c r="G86" s="121">
        <v>19</v>
      </c>
      <c r="H86" s="127">
        <v>72</v>
      </c>
      <c r="I86" s="128" t="s">
        <v>661</v>
      </c>
      <c r="J86" s="127" t="s">
        <v>695</v>
      </c>
      <c r="K86" s="121">
        <f t="shared" ref="K86:K87" si="38">H86-F86</f>
        <v>19.5</v>
      </c>
      <c r="L86" s="217">
        <v>100</v>
      </c>
      <c r="M86" s="200">
        <f t="shared" si="36"/>
        <v>875</v>
      </c>
      <c r="N86" s="121">
        <v>50</v>
      </c>
      <c r="O86" s="127" t="s">
        <v>605</v>
      </c>
      <c r="P86" s="122">
        <v>45086</v>
      </c>
      <c r="Q86" s="45"/>
      <c r="R86" s="66" t="s">
        <v>602</v>
      </c>
      <c r="S86" s="45"/>
      <c r="T86" s="45"/>
      <c r="U86" s="45"/>
      <c r="V86" s="45"/>
      <c r="W86" s="45"/>
      <c r="X86" s="66"/>
      <c r="Y86" s="45"/>
      <c r="Z86" s="45"/>
      <c r="AA86" s="45"/>
      <c r="AB86" s="45"/>
      <c r="AC86" s="45"/>
      <c r="AD86" s="66"/>
      <c r="AE86" s="45"/>
      <c r="AF86" s="45"/>
      <c r="AG86" s="45"/>
      <c r="AH86" s="45"/>
      <c r="AI86" s="45"/>
      <c r="AJ86" s="66"/>
      <c r="AK86" s="45"/>
      <c r="AL86" s="45"/>
    </row>
    <row r="87" spans="1:38" ht="15" customHeight="1">
      <c r="A87" s="121">
        <v>19</v>
      </c>
      <c r="B87" s="198">
        <v>45086</v>
      </c>
      <c r="C87" s="199"/>
      <c r="D87" s="199" t="s">
        <v>696</v>
      </c>
      <c r="E87" s="121" t="s">
        <v>624</v>
      </c>
      <c r="F87" s="121">
        <v>23.5</v>
      </c>
      <c r="G87" s="121">
        <v>8</v>
      </c>
      <c r="H87" s="127">
        <v>30.5</v>
      </c>
      <c r="I87" s="128" t="s">
        <v>697</v>
      </c>
      <c r="J87" s="127" t="s">
        <v>698</v>
      </c>
      <c r="K87" s="121">
        <f t="shared" si="38"/>
        <v>7</v>
      </c>
      <c r="L87" s="217">
        <v>100</v>
      </c>
      <c r="M87" s="200">
        <f t="shared" si="36"/>
        <v>2525</v>
      </c>
      <c r="N87" s="121">
        <v>375</v>
      </c>
      <c r="O87" s="127" t="s">
        <v>605</v>
      </c>
      <c r="P87" s="122">
        <v>45089</v>
      </c>
      <c r="Q87" s="45"/>
      <c r="R87" s="66" t="s">
        <v>602</v>
      </c>
      <c r="S87" s="45"/>
      <c r="T87" s="45"/>
      <c r="U87" s="45"/>
      <c r="V87" s="45"/>
      <c r="W87" s="45"/>
      <c r="X87" s="66"/>
      <c r="Y87" s="45"/>
      <c r="Z87" s="45"/>
      <c r="AA87" s="45"/>
      <c r="AB87" s="45"/>
      <c r="AC87" s="45"/>
      <c r="AD87" s="66"/>
      <c r="AE87" s="45"/>
      <c r="AF87" s="45"/>
      <c r="AG87" s="45"/>
      <c r="AH87" s="45"/>
      <c r="AI87" s="45"/>
      <c r="AJ87" s="66"/>
      <c r="AK87" s="45"/>
      <c r="AL87" s="45"/>
    </row>
    <row r="88" spans="1:38" ht="15" customHeight="1">
      <c r="A88" s="121">
        <v>20</v>
      </c>
      <c r="B88" s="198">
        <v>45086</v>
      </c>
      <c r="C88" s="199"/>
      <c r="D88" s="199" t="s">
        <v>699</v>
      </c>
      <c r="E88" s="121" t="s">
        <v>650</v>
      </c>
      <c r="F88" s="121">
        <v>190</v>
      </c>
      <c r="G88" s="121">
        <v>290</v>
      </c>
      <c r="H88" s="127">
        <v>142.5</v>
      </c>
      <c r="I88" s="128">
        <v>0.1</v>
      </c>
      <c r="J88" s="127" t="s">
        <v>700</v>
      </c>
      <c r="K88" s="121">
        <f>F88-H88</f>
        <v>47.5</v>
      </c>
      <c r="L88" s="217">
        <v>100</v>
      </c>
      <c r="M88" s="200">
        <f t="shared" si="36"/>
        <v>1087.5</v>
      </c>
      <c r="N88" s="121">
        <v>25</v>
      </c>
      <c r="O88" s="127" t="s">
        <v>605</v>
      </c>
      <c r="P88" s="122">
        <v>45086</v>
      </c>
      <c r="Q88" s="45"/>
      <c r="R88" s="66" t="s">
        <v>602</v>
      </c>
      <c r="S88" s="45"/>
      <c r="T88" s="45"/>
      <c r="U88" s="45"/>
      <c r="V88" s="45"/>
      <c r="W88" s="45"/>
      <c r="X88" s="66"/>
      <c r="Y88" s="45"/>
      <c r="Z88" s="45"/>
      <c r="AA88" s="45"/>
      <c r="AB88" s="45"/>
      <c r="AC88" s="45"/>
      <c r="AD88" s="66"/>
      <c r="AE88" s="45"/>
      <c r="AF88" s="45"/>
      <c r="AG88" s="45"/>
      <c r="AH88" s="45"/>
      <c r="AI88" s="45"/>
      <c r="AJ88" s="66"/>
      <c r="AK88" s="45"/>
      <c r="AL88" s="45"/>
    </row>
    <row r="89" spans="1:38" ht="15" customHeight="1">
      <c r="A89" s="121">
        <v>21</v>
      </c>
      <c r="B89" s="198">
        <v>45086</v>
      </c>
      <c r="C89" s="199"/>
      <c r="D89" s="199" t="s">
        <v>701</v>
      </c>
      <c r="E89" s="121" t="s">
        <v>624</v>
      </c>
      <c r="F89" s="121">
        <v>52.5</v>
      </c>
      <c r="G89" s="121">
        <v>15</v>
      </c>
      <c r="H89" s="127">
        <v>76</v>
      </c>
      <c r="I89" s="128" t="s">
        <v>702</v>
      </c>
      <c r="J89" s="127" t="s">
        <v>703</v>
      </c>
      <c r="K89" s="121">
        <f t="shared" ref="K89:K90" si="39">H89-F89</f>
        <v>23.5</v>
      </c>
      <c r="L89" s="217">
        <v>100</v>
      </c>
      <c r="M89" s="200">
        <f t="shared" si="36"/>
        <v>840</v>
      </c>
      <c r="N89" s="121">
        <v>40</v>
      </c>
      <c r="O89" s="127" t="s">
        <v>605</v>
      </c>
      <c r="P89" s="122">
        <v>45086</v>
      </c>
      <c r="Q89" s="45"/>
      <c r="R89" s="66" t="s">
        <v>637</v>
      </c>
      <c r="S89" s="45"/>
      <c r="T89" s="45"/>
      <c r="U89" s="45"/>
      <c r="V89" s="45"/>
      <c r="W89" s="45"/>
      <c r="X89" s="66"/>
      <c r="Y89" s="45"/>
      <c r="Z89" s="45"/>
      <c r="AA89" s="45"/>
      <c r="AB89" s="45"/>
      <c r="AC89" s="45"/>
      <c r="AD89" s="66"/>
      <c r="AE89" s="45"/>
      <c r="AF89" s="45"/>
      <c r="AG89" s="45"/>
      <c r="AH89" s="45"/>
      <c r="AI89" s="45"/>
      <c r="AJ89" s="66"/>
      <c r="AK89" s="45"/>
      <c r="AL89" s="45"/>
    </row>
    <row r="90" spans="1:38" ht="15" customHeight="1">
      <c r="A90" s="368">
        <v>22</v>
      </c>
      <c r="B90" s="372">
        <v>45089</v>
      </c>
      <c r="C90" s="373"/>
      <c r="D90" s="373" t="s">
        <v>704</v>
      </c>
      <c r="E90" s="368" t="s">
        <v>624</v>
      </c>
      <c r="F90" s="368">
        <v>36</v>
      </c>
      <c r="G90" s="368">
        <v>15</v>
      </c>
      <c r="H90" s="367">
        <v>15</v>
      </c>
      <c r="I90" s="374" t="s">
        <v>705</v>
      </c>
      <c r="J90" s="367" t="s">
        <v>706</v>
      </c>
      <c r="K90" s="368">
        <f t="shared" si="39"/>
        <v>-21</v>
      </c>
      <c r="L90" s="369">
        <v>100</v>
      </c>
      <c r="M90" s="370">
        <f t="shared" si="36"/>
        <v>-1150</v>
      </c>
      <c r="N90" s="368">
        <v>50</v>
      </c>
      <c r="O90" s="367" t="s">
        <v>629</v>
      </c>
      <c r="P90" s="371">
        <v>45090</v>
      </c>
      <c r="Q90" s="45"/>
      <c r="R90" s="66" t="s">
        <v>602</v>
      </c>
      <c r="S90" s="45"/>
      <c r="T90" s="45"/>
      <c r="U90" s="45"/>
      <c r="V90" s="45"/>
      <c r="W90" s="45"/>
      <c r="X90" s="66"/>
      <c r="Y90" s="45"/>
      <c r="Z90" s="45"/>
      <c r="AA90" s="45"/>
      <c r="AB90" s="45"/>
      <c r="AC90" s="45"/>
      <c r="AD90" s="66"/>
      <c r="AE90" s="45"/>
      <c r="AF90" s="45"/>
      <c r="AG90" s="45"/>
      <c r="AH90" s="45"/>
      <c r="AI90" s="45"/>
      <c r="AJ90" s="66"/>
      <c r="AK90" s="45"/>
      <c r="AL90" s="45"/>
    </row>
    <row r="91" spans="1:38" ht="15" customHeight="1">
      <c r="A91" s="368">
        <v>23</v>
      </c>
      <c r="B91" s="372">
        <v>45089</v>
      </c>
      <c r="C91" s="373"/>
      <c r="D91" s="373" t="s">
        <v>707</v>
      </c>
      <c r="E91" s="368" t="s">
        <v>650</v>
      </c>
      <c r="F91" s="368">
        <v>103.5</v>
      </c>
      <c r="G91" s="368">
        <v>147</v>
      </c>
      <c r="H91" s="367">
        <v>147</v>
      </c>
      <c r="I91" s="374" t="s">
        <v>708</v>
      </c>
      <c r="J91" s="367" t="s">
        <v>709</v>
      </c>
      <c r="K91" s="368">
        <f>F91-H91</f>
        <v>-43.5</v>
      </c>
      <c r="L91" s="369">
        <v>100</v>
      </c>
      <c r="M91" s="370">
        <f t="shared" si="36"/>
        <v>-2275</v>
      </c>
      <c r="N91" s="368">
        <v>50</v>
      </c>
      <c r="O91" s="367" t="s">
        <v>629</v>
      </c>
      <c r="P91" s="371">
        <v>45091</v>
      </c>
      <c r="Q91" s="45"/>
      <c r="R91" s="66" t="s">
        <v>602</v>
      </c>
      <c r="S91" s="45"/>
      <c r="T91" s="45"/>
      <c r="U91" s="45"/>
      <c r="V91" s="45"/>
      <c r="W91" s="45"/>
      <c r="X91" s="66"/>
      <c r="Y91" s="45"/>
      <c r="Z91" s="45"/>
      <c r="AA91" s="45"/>
      <c r="AB91" s="45"/>
      <c r="AC91" s="45"/>
      <c r="AD91" s="66"/>
      <c r="AE91" s="45"/>
      <c r="AF91" s="45"/>
      <c r="AG91" s="45"/>
      <c r="AH91" s="45"/>
      <c r="AI91" s="45"/>
      <c r="AJ91" s="66"/>
      <c r="AK91" s="45"/>
      <c r="AL91" s="45"/>
    </row>
    <row r="92" spans="1:38" ht="15" customHeight="1">
      <c r="A92" s="219">
        <v>24</v>
      </c>
      <c r="B92" s="220">
        <v>45089</v>
      </c>
      <c r="C92" s="221"/>
      <c r="D92" s="221" t="s">
        <v>710</v>
      </c>
      <c r="E92" s="219" t="s">
        <v>624</v>
      </c>
      <c r="F92" s="219">
        <v>33</v>
      </c>
      <c r="G92" s="219"/>
      <c r="H92" s="222">
        <v>36</v>
      </c>
      <c r="I92" s="223">
        <v>100</v>
      </c>
      <c r="J92" s="222" t="s">
        <v>711</v>
      </c>
      <c r="K92" s="219">
        <f t="shared" ref="K92:K94" si="40">H92-F92</f>
        <v>3</v>
      </c>
      <c r="L92" s="224">
        <v>100</v>
      </c>
      <c r="M92" s="225">
        <f t="shared" si="36"/>
        <v>20</v>
      </c>
      <c r="N92" s="219">
        <v>40</v>
      </c>
      <c r="O92" s="222" t="s">
        <v>666</v>
      </c>
      <c r="P92" s="226">
        <v>45089</v>
      </c>
      <c r="Q92" s="45"/>
      <c r="R92" s="66" t="s">
        <v>637</v>
      </c>
      <c r="S92" s="45"/>
      <c r="T92" s="45"/>
      <c r="U92" s="45"/>
      <c r="V92" s="45"/>
      <c r="W92" s="45"/>
      <c r="X92" s="66"/>
      <c r="Y92" s="45"/>
      <c r="Z92" s="45"/>
      <c r="AA92" s="45"/>
      <c r="AB92" s="45"/>
      <c r="AC92" s="45"/>
      <c r="AD92" s="66"/>
      <c r="AE92" s="45"/>
      <c r="AF92" s="45"/>
      <c r="AG92" s="45"/>
      <c r="AH92" s="45"/>
      <c r="AI92" s="45"/>
      <c r="AJ92" s="66"/>
      <c r="AK92" s="45"/>
      <c r="AL92" s="45"/>
    </row>
    <row r="93" spans="1:38" ht="15" customHeight="1">
      <c r="A93" s="121">
        <v>25</v>
      </c>
      <c r="B93" s="198">
        <v>45089</v>
      </c>
      <c r="C93" s="199"/>
      <c r="D93" s="199" t="s">
        <v>712</v>
      </c>
      <c r="E93" s="121" t="s">
        <v>624</v>
      </c>
      <c r="F93" s="121">
        <v>200</v>
      </c>
      <c r="G93" s="121">
        <v>90</v>
      </c>
      <c r="H93" s="127">
        <v>250</v>
      </c>
      <c r="I93" s="128" t="s">
        <v>713</v>
      </c>
      <c r="J93" s="127" t="s">
        <v>714</v>
      </c>
      <c r="K93" s="121">
        <f t="shared" si="40"/>
        <v>50</v>
      </c>
      <c r="L93" s="217">
        <v>100</v>
      </c>
      <c r="M93" s="200">
        <f t="shared" si="36"/>
        <v>1150</v>
      </c>
      <c r="N93" s="121">
        <v>25</v>
      </c>
      <c r="O93" s="127" t="s">
        <v>605</v>
      </c>
      <c r="P93" s="122">
        <v>45089</v>
      </c>
      <c r="Q93" s="45"/>
      <c r="R93" s="66" t="s">
        <v>602</v>
      </c>
      <c r="S93" s="45"/>
      <c r="T93" s="45"/>
      <c r="U93" s="45"/>
      <c r="V93" s="45"/>
      <c r="W93" s="45"/>
      <c r="X93" s="66"/>
      <c r="Y93" s="45"/>
      <c r="Z93" s="45"/>
      <c r="AA93" s="45"/>
      <c r="AB93" s="45"/>
      <c r="AC93" s="45"/>
      <c r="AD93" s="66"/>
      <c r="AE93" s="45"/>
      <c r="AF93" s="45"/>
      <c r="AG93" s="45"/>
      <c r="AH93" s="45"/>
      <c r="AI93" s="45"/>
      <c r="AJ93" s="66"/>
      <c r="AK93" s="45"/>
      <c r="AL93" s="45"/>
    </row>
    <row r="94" spans="1:38" ht="15" customHeight="1">
      <c r="A94" s="309">
        <v>26</v>
      </c>
      <c r="B94" s="316">
        <v>45089</v>
      </c>
      <c r="C94" s="209"/>
      <c r="D94" s="308" t="s">
        <v>696</v>
      </c>
      <c r="E94" s="309" t="s">
        <v>624</v>
      </c>
      <c r="F94" s="309">
        <v>26</v>
      </c>
      <c r="G94" s="309">
        <v>12</v>
      </c>
      <c r="H94" s="310">
        <v>12</v>
      </c>
      <c r="I94" s="311" t="s">
        <v>697</v>
      </c>
      <c r="J94" s="186" t="s">
        <v>962</v>
      </c>
      <c r="K94" s="180">
        <f t="shared" si="40"/>
        <v>-14</v>
      </c>
      <c r="L94" s="218">
        <v>100</v>
      </c>
      <c r="M94" s="206">
        <f t="shared" ref="M94" si="41">(K94*N94)-100</f>
        <v>-5350</v>
      </c>
      <c r="N94" s="180">
        <v>375</v>
      </c>
      <c r="O94" s="186" t="s">
        <v>629</v>
      </c>
      <c r="P94" s="207">
        <v>45092</v>
      </c>
      <c r="Q94" s="45"/>
      <c r="R94" s="66" t="s">
        <v>602</v>
      </c>
      <c r="S94" s="45"/>
      <c r="T94" s="45"/>
      <c r="U94" s="45"/>
      <c r="V94" s="45"/>
      <c r="W94" s="45"/>
      <c r="X94" s="66"/>
      <c r="Y94" s="45"/>
      <c r="Z94" s="45"/>
      <c r="AA94" s="45"/>
      <c r="AB94" s="45"/>
      <c r="AC94" s="45"/>
      <c r="AD94" s="66"/>
      <c r="AE94" s="45"/>
      <c r="AF94" s="45"/>
      <c r="AG94" s="45"/>
      <c r="AH94" s="45"/>
      <c r="AI94" s="45"/>
      <c r="AJ94" s="66"/>
      <c r="AK94" s="45"/>
      <c r="AL94" s="45"/>
    </row>
    <row r="95" spans="1:38" ht="15" customHeight="1">
      <c r="A95" s="121">
        <v>27</v>
      </c>
      <c r="B95" s="198">
        <v>45090</v>
      </c>
      <c r="C95" s="199"/>
      <c r="D95" s="199" t="s">
        <v>712</v>
      </c>
      <c r="E95" s="121" t="s">
        <v>624</v>
      </c>
      <c r="F95" s="121">
        <v>120</v>
      </c>
      <c r="G95" s="121">
        <v>40</v>
      </c>
      <c r="H95" s="127">
        <v>170</v>
      </c>
      <c r="I95" s="128" t="s">
        <v>715</v>
      </c>
      <c r="J95" s="127" t="s">
        <v>714</v>
      </c>
      <c r="K95" s="121">
        <f t="shared" ref="K95:K97" si="42">H95-F95</f>
        <v>50</v>
      </c>
      <c r="L95" s="217">
        <v>100</v>
      </c>
      <c r="M95" s="200">
        <f t="shared" ref="M95:M96" si="43">(K95*N95)-100</f>
        <v>1150</v>
      </c>
      <c r="N95" s="121">
        <v>25</v>
      </c>
      <c r="O95" s="127" t="s">
        <v>605</v>
      </c>
      <c r="P95" s="122">
        <v>45091</v>
      </c>
      <c r="Q95" s="45"/>
      <c r="R95" s="66" t="s">
        <v>602</v>
      </c>
      <c r="S95" s="45"/>
      <c r="T95" s="45"/>
      <c r="U95" s="45"/>
      <c r="V95" s="45"/>
      <c r="W95" s="45"/>
      <c r="X95" s="66"/>
      <c r="Y95" s="45"/>
      <c r="Z95" s="45"/>
      <c r="AA95" s="45"/>
      <c r="AB95" s="45"/>
      <c r="AC95" s="45"/>
      <c r="AD95" s="66"/>
      <c r="AE95" s="45"/>
      <c r="AF95" s="45"/>
      <c r="AG95" s="45"/>
      <c r="AH95" s="45"/>
      <c r="AI95" s="45"/>
      <c r="AJ95" s="66"/>
      <c r="AK95" s="45"/>
      <c r="AL95" s="45"/>
    </row>
    <row r="96" spans="1:38" ht="15" customHeight="1">
      <c r="A96" s="121">
        <v>28</v>
      </c>
      <c r="B96" s="227">
        <v>45090</v>
      </c>
      <c r="C96" s="127"/>
      <c r="D96" s="228" t="s">
        <v>701</v>
      </c>
      <c r="E96" s="127" t="s">
        <v>624</v>
      </c>
      <c r="F96" s="127">
        <v>20</v>
      </c>
      <c r="G96" s="127">
        <v>0</v>
      </c>
      <c r="H96" s="127">
        <v>44</v>
      </c>
      <c r="I96" s="127" t="s">
        <v>716</v>
      </c>
      <c r="J96" s="127" t="s">
        <v>967</v>
      </c>
      <c r="K96" s="121">
        <f t="shared" si="42"/>
        <v>24</v>
      </c>
      <c r="L96" s="217">
        <v>100</v>
      </c>
      <c r="M96" s="200">
        <f t="shared" si="43"/>
        <v>860</v>
      </c>
      <c r="N96" s="121">
        <v>40</v>
      </c>
      <c r="O96" s="127" t="s">
        <v>605</v>
      </c>
      <c r="P96" s="122">
        <v>45090</v>
      </c>
      <c r="Q96" s="229"/>
      <c r="R96" s="229" t="s">
        <v>637</v>
      </c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02"/>
      <c r="AI96" s="202"/>
      <c r="AJ96" s="202"/>
      <c r="AK96" s="202"/>
      <c r="AL96" s="202"/>
    </row>
    <row r="97" spans="1:38" ht="15" customHeight="1">
      <c r="A97" s="444">
        <v>27</v>
      </c>
      <c r="B97" s="446">
        <v>45091</v>
      </c>
      <c r="C97" s="326"/>
      <c r="D97" s="327" t="s">
        <v>718</v>
      </c>
      <c r="E97" s="328" t="s">
        <v>624</v>
      </c>
      <c r="F97" s="329">
        <v>230</v>
      </c>
      <c r="G97" s="329"/>
      <c r="H97" s="127">
        <v>300</v>
      </c>
      <c r="I97" s="330"/>
      <c r="J97" s="444" t="s">
        <v>843</v>
      </c>
      <c r="K97" s="331">
        <f t="shared" si="42"/>
        <v>70</v>
      </c>
      <c r="L97" s="345">
        <v>100</v>
      </c>
      <c r="M97" s="449">
        <v>1175</v>
      </c>
      <c r="N97" s="451">
        <v>25</v>
      </c>
      <c r="O97" s="440" t="s">
        <v>605</v>
      </c>
      <c r="P97" s="442">
        <v>45092</v>
      </c>
      <c r="Q97" s="202"/>
      <c r="R97" s="202" t="s">
        <v>602</v>
      </c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</row>
    <row r="98" spans="1:38" ht="15" customHeight="1">
      <c r="A98" s="445"/>
      <c r="B98" s="447"/>
      <c r="C98" s="326"/>
      <c r="D98" s="332" t="s">
        <v>719</v>
      </c>
      <c r="E98" s="333" t="s">
        <v>650</v>
      </c>
      <c r="F98" s="334">
        <v>65</v>
      </c>
      <c r="G98" s="335"/>
      <c r="H98" s="127">
        <v>80</v>
      </c>
      <c r="I98" s="336"/>
      <c r="J98" s="448"/>
      <c r="K98" s="337">
        <f>F98-H98</f>
        <v>-15</v>
      </c>
      <c r="L98" s="346">
        <v>100</v>
      </c>
      <c r="M98" s="450"/>
      <c r="N98" s="441"/>
      <c r="O98" s="441"/>
      <c r="P98" s="443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</row>
    <row r="99" spans="1:38" ht="15" customHeight="1">
      <c r="A99" s="333">
        <v>28</v>
      </c>
      <c r="B99" s="365">
        <v>45091</v>
      </c>
      <c r="C99" s="326"/>
      <c r="D99" s="332" t="s">
        <v>721</v>
      </c>
      <c r="E99" s="333" t="s">
        <v>624</v>
      </c>
      <c r="F99" s="334">
        <v>12.75</v>
      </c>
      <c r="G99" s="334">
        <v>8</v>
      </c>
      <c r="H99" s="335">
        <v>24</v>
      </c>
      <c r="I99" s="366" t="s">
        <v>672</v>
      </c>
      <c r="J99" s="127" t="s">
        <v>990</v>
      </c>
      <c r="K99" s="121">
        <f t="shared" ref="K99" si="44">H99-F99</f>
        <v>11.25</v>
      </c>
      <c r="L99" s="217">
        <v>100</v>
      </c>
      <c r="M99" s="200">
        <f t="shared" ref="M99" si="45">(K99*N99)-100</f>
        <v>13962.5</v>
      </c>
      <c r="N99" s="121">
        <v>1250</v>
      </c>
      <c r="O99" s="127" t="s">
        <v>605</v>
      </c>
      <c r="P99" s="122">
        <v>45096</v>
      </c>
      <c r="Q99" s="202"/>
      <c r="R99" s="202" t="s">
        <v>637</v>
      </c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</row>
    <row r="100" spans="1:38" ht="15" customHeight="1">
      <c r="A100" s="333">
        <v>29</v>
      </c>
      <c r="B100" s="347">
        <v>45091</v>
      </c>
      <c r="C100" s="348"/>
      <c r="D100" s="349" t="s">
        <v>964</v>
      </c>
      <c r="E100" s="350" t="s">
        <v>624</v>
      </c>
      <c r="F100" s="351">
        <v>40</v>
      </c>
      <c r="G100" s="351">
        <v>23</v>
      </c>
      <c r="H100" s="352">
        <v>45</v>
      </c>
      <c r="I100" s="353" t="s">
        <v>720</v>
      </c>
      <c r="J100" s="127" t="s">
        <v>977</v>
      </c>
      <c r="K100" s="121">
        <f t="shared" ref="K100" si="46">H100-F100</f>
        <v>5</v>
      </c>
      <c r="L100" s="217">
        <v>100</v>
      </c>
      <c r="M100" s="200">
        <f t="shared" ref="M100" si="47">(K100*N100)-100</f>
        <v>1775</v>
      </c>
      <c r="N100" s="121">
        <v>375</v>
      </c>
      <c r="O100" s="127" t="s">
        <v>605</v>
      </c>
      <c r="P100" s="122">
        <v>45093</v>
      </c>
      <c r="Q100" s="202"/>
      <c r="R100" s="202" t="s">
        <v>637</v>
      </c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</row>
    <row r="101" spans="1:38" ht="15" customHeight="1">
      <c r="A101" s="312">
        <v>30</v>
      </c>
      <c r="B101" s="313">
        <v>45092</v>
      </c>
      <c r="C101" s="314"/>
      <c r="D101" s="315" t="s">
        <v>963</v>
      </c>
      <c r="E101" s="314" t="s">
        <v>624</v>
      </c>
      <c r="F101" s="314">
        <v>22</v>
      </c>
      <c r="G101" s="314">
        <v>0</v>
      </c>
      <c r="H101" s="314">
        <v>35</v>
      </c>
      <c r="I101" s="314" t="s">
        <v>716</v>
      </c>
      <c r="J101" s="127" t="s">
        <v>609</v>
      </c>
      <c r="K101" s="121">
        <f t="shared" ref="K101" si="48">H101-F101</f>
        <v>13</v>
      </c>
      <c r="L101" s="217">
        <v>100</v>
      </c>
      <c r="M101" s="200">
        <f t="shared" ref="M101" si="49">(K101*N101)-100</f>
        <v>550</v>
      </c>
      <c r="N101" s="121">
        <v>50</v>
      </c>
      <c r="O101" s="127" t="s">
        <v>605</v>
      </c>
      <c r="P101" s="122">
        <v>45092</v>
      </c>
      <c r="Q101" s="202"/>
      <c r="R101" s="202" t="s">
        <v>602</v>
      </c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</row>
    <row r="102" spans="1:38" ht="15" customHeight="1">
      <c r="A102" s="312">
        <v>31</v>
      </c>
      <c r="B102" s="313">
        <v>45092</v>
      </c>
      <c r="C102" s="314"/>
      <c r="D102" s="315" t="s">
        <v>712</v>
      </c>
      <c r="E102" s="314" t="s">
        <v>624</v>
      </c>
      <c r="F102" s="314">
        <v>102.5</v>
      </c>
      <c r="G102" s="314">
        <v>0</v>
      </c>
      <c r="H102" s="314">
        <v>147.5</v>
      </c>
      <c r="I102" s="314" t="s">
        <v>965</v>
      </c>
      <c r="J102" s="127" t="s">
        <v>966</v>
      </c>
      <c r="K102" s="121">
        <f t="shared" ref="K102" si="50">H102-F102</f>
        <v>45</v>
      </c>
      <c r="L102" s="217">
        <v>100</v>
      </c>
      <c r="M102" s="200">
        <f t="shared" ref="M102" si="51">(K102*N102)-100</f>
        <v>1025</v>
      </c>
      <c r="N102" s="121">
        <v>25</v>
      </c>
      <c r="O102" s="127" t="s">
        <v>605</v>
      </c>
      <c r="P102" s="122">
        <v>45092</v>
      </c>
      <c r="Q102" s="202"/>
      <c r="R102" s="202" t="s">
        <v>602</v>
      </c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</row>
    <row r="103" spans="1:38" ht="15" customHeight="1">
      <c r="A103" s="312">
        <v>32</v>
      </c>
      <c r="B103" s="313">
        <v>45092</v>
      </c>
      <c r="C103" s="314"/>
      <c r="D103" s="315" t="s">
        <v>968</v>
      </c>
      <c r="E103" s="314" t="s">
        <v>624</v>
      </c>
      <c r="F103" s="314">
        <v>61.5</v>
      </c>
      <c r="G103" s="314">
        <v>30</v>
      </c>
      <c r="H103" s="314">
        <v>81.5</v>
      </c>
      <c r="I103" s="314" t="s">
        <v>702</v>
      </c>
      <c r="J103" s="320" t="s">
        <v>669</v>
      </c>
      <c r="K103" s="317">
        <f t="shared" ref="K103:K104" si="52">H103-F103</f>
        <v>20</v>
      </c>
      <c r="L103" s="322">
        <v>100</v>
      </c>
      <c r="M103" s="323">
        <f t="shared" ref="M103:M104" si="53">(K103*N103)-100</f>
        <v>900</v>
      </c>
      <c r="N103" s="317">
        <v>50</v>
      </c>
      <c r="O103" s="320" t="s">
        <v>605</v>
      </c>
      <c r="P103" s="324">
        <v>45092</v>
      </c>
      <c r="Q103" s="202"/>
      <c r="R103" s="202" t="s">
        <v>602</v>
      </c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</row>
    <row r="104" spans="1:38" ht="15" customHeight="1">
      <c r="A104" s="361">
        <v>33</v>
      </c>
      <c r="B104" s="362">
        <v>45093</v>
      </c>
      <c r="C104" s="363"/>
      <c r="D104" s="364" t="s">
        <v>978</v>
      </c>
      <c r="E104" s="363" t="s">
        <v>624</v>
      </c>
      <c r="F104" s="363">
        <v>160</v>
      </c>
      <c r="G104" s="363">
        <v>70</v>
      </c>
      <c r="H104" s="363">
        <v>90</v>
      </c>
      <c r="I104" s="363" t="s">
        <v>979</v>
      </c>
      <c r="J104" s="367" t="s">
        <v>987</v>
      </c>
      <c r="K104" s="368">
        <f t="shared" si="52"/>
        <v>-70</v>
      </c>
      <c r="L104" s="369">
        <v>100</v>
      </c>
      <c r="M104" s="370">
        <f t="shared" si="53"/>
        <v>-1850</v>
      </c>
      <c r="N104" s="368">
        <v>25</v>
      </c>
      <c r="O104" s="367" t="s">
        <v>629</v>
      </c>
      <c r="P104" s="371">
        <v>45093</v>
      </c>
      <c r="Q104" s="202"/>
      <c r="R104" s="202" t="s">
        <v>602</v>
      </c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</row>
    <row r="105" spans="1:38" ht="15" customHeight="1">
      <c r="A105" s="312">
        <v>34</v>
      </c>
      <c r="B105" s="313">
        <v>45093</v>
      </c>
      <c r="C105" s="314"/>
      <c r="D105" s="315" t="s">
        <v>980</v>
      </c>
      <c r="E105" s="314" t="s">
        <v>624</v>
      </c>
      <c r="F105" s="314">
        <v>64</v>
      </c>
      <c r="G105" s="314">
        <v>45</v>
      </c>
      <c r="H105" s="314">
        <v>69.5</v>
      </c>
      <c r="I105" s="314" t="s">
        <v>981</v>
      </c>
      <c r="J105" s="320" t="s">
        <v>690</v>
      </c>
      <c r="K105" s="317">
        <f t="shared" ref="K105:K106" si="54">H105-F105</f>
        <v>5.5</v>
      </c>
      <c r="L105" s="322">
        <v>100</v>
      </c>
      <c r="M105" s="323">
        <f t="shared" ref="M105:M106" si="55">(K105*N105)-100</f>
        <v>1412.5</v>
      </c>
      <c r="N105" s="317">
        <v>275</v>
      </c>
      <c r="O105" s="320" t="s">
        <v>605</v>
      </c>
      <c r="P105" s="324">
        <v>45093</v>
      </c>
      <c r="Q105" s="202"/>
      <c r="R105" s="202" t="s">
        <v>637</v>
      </c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</row>
    <row r="106" spans="1:38" ht="15" customHeight="1">
      <c r="A106" s="361">
        <v>35</v>
      </c>
      <c r="B106" s="362">
        <v>45093</v>
      </c>
      <c r="C106" s="363"/>
      <c r="D106" s="364" t="s">
        <v>983</v>
      </c>
      <c r="E106" s="363" t="s">
        <v>624</v>
      </c>
      <c r="F106" s="363">
        <v>55</v>
      </c>
      <c r="G106" s="363">
        <v>30</v>
      </c>
      <c r="H106" s="363">
        <v>30</v>
      </c>
      <c r="I106" s="363" t="s">
        <v>661</v>
      </c>
      <c r="J106" s="367" t="s">
        <v>991</v>
      </c>
      <c r="K106" s="368">
        <f t="shared" si="54"/>
        <v>-25</v>
      </c>
      <c r="L106" s="369">
        <v>100</v>
      </c>
      <c r="M106" s="370">
        <f t="shared" si="55"/>
        <v>-1350</v>
      </c>
      <c r="N106" s="180">
        <v>50</v>
      </c>
      <c r="O106" s="186" t="s">
        <v>629</v>
      </c>
      <c r="P106" s="207">
        <v>45096</v>
      </c>
      <c r="Q106" s="202"/>
      <c r="R106" s="202" t="s">
        <v>602</v>
      </c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</row>
    <row r="107" spans="1:38" ht="15" customHeight="1">
      <c r="A107" s="361">
        <v>36</v>
      </c>
      <c r="B107" s="362">
        <v>45093</v>
      </c>
      <c r="C107" s="363"/>
      <c r="D107" s="364" t="s">
        <v>985</v>
      </c>
      <c r="E107" s="363" t="s">
        <v>624</v>
      </c>
      <c r="F107" s="377" t="s">
        <v>1003</v>
      </c>
      <c r="G107" s="363">
        <v>5.5</v>
      </c>
      <c r="H107" s="363">
        <v>5.5</v>
      </c>
      <c r="I107" s="363" t="s">
        <v>986</v>
      </c>
      <c r="J107" s="367" t="s">
        <v>651</v>
      </c>
      <c r="K107" s="368">
        <f t="shared" ref="K107:K108" si="56">H107-F107</f>
        <v>-4</v>
      </c>
      <c r="L107" s="369">
        <v>100</v>
      </c>
      <c r="M107" s="370">
        <f t="shared" ref="M107:M108" si="57">(K107*N107)-100</f>
        <v>-5300</v>
      </c>
      <c r="N107" s="180">
        <v>1300</v>
      </c>
      <c r="O107" s="186" t="s">
        <v>629</v>
      </c>
      <c r="P107" s="207">
        <v>45096</v>
      </c>
      <c r="Q107" s="202"/>
      <c r="R107" s="202" t="s">
        <v>637</v>
      </c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</row>
    <row r="108" spans="1:38" ht="15" customHeight="1">
      <c r="A108" s="312">
        <v>37</v>
      </c>
      <c r="B108" s="313">
        <v>45093</v>
      </c>
      <c r="C108" s="314"/>
      <c r="D108" s="315" t="s">
        <v>988</v>
      </c>
      <c r="E108" s="314" t="s">
        <v>624</v>
      </c>
      <c r="F108" s="376" t="s">
        <v>1004</v>
      </c>
      <c r="G108" s="314">
        <v>15</v>
      </c>
      <c r="H108" s="314">
        <v>39</v>
      </c>
      <c r="I108" s="314" t="s">
        <v>720</v>
      </c>
      <c r="J108" s="127" t="s">
        <v>1025</v>
      </c>
      <c r="K108" s="121">
        <f t="shared" si="56"/>
        <v>6</v>
      </c>
      <c r="L108" s="217">
        <v>100</v>
      </c>
      <c r="M108" s="200">
        <f t="shared" si="57"/>
        <v>2150</v>
      </c>
      <c r="N108" s="121">
        <v>375</v>
      </c>
      <c r="O108" s="127" t="s">
        <v>605</v>
      </c>
      <c r="P108" s="122">
        <v>45097</v>
      </c>
      <c r="Q108" s="202"/>
      <c r="R108" s="202" t="s">
        <v>637</v>
      </c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2"/>
      <c r="AJ108" s="202"/>
      <c r="AK108" s="202"/>
      <c r="AL108" s="202"/>
    </row>
    <row r="109" spans="1:38" ht="15" customHeight="1">
      <c r="A109" s="361">
        <v>38</v>
      </c>
      <c r="B109" s="362">
        <v>45096</v>
      </c>
      <c r="C109" s="363"/>
      <c r="D109" s="364" t="s">
        <v>994</v>
      </c>
      <c r="E109" s="363" t="s">
        <v>624</v>
      </c>
      <c r="F109" s="377" t="s">
        <v>1003</v>
      </c>
      <c r="G109" s="363">
        <v>4.5</v>
      </c>
      <c r="H109" s="363">
        <v>4.5</v>
      </c>
      <c r="I109" s="363" t="s">
        <v>986</v>
      </c>
      <c r="J109" s="310" t="s">
        <v>1056</v>
      </c>
      <c r="K109" s="309">
        <f t="shared" ref="K109" si="58">H109-F109</f>
        <v>-5</v>
      </c>
      <c r="L109" s="386">
        <v>100</v>
      </c>
      <c r="M109" s="387">
        <f t="shared" ref="M109" si="59">(K109*N109)-100</f>
        <v>-4475</v>
      </c>
      <c r="N109" s="309">
        <v>875</v>
      </c>
      <c r="O109" s="367" t="s">
        <v>629</v>
      </c>
      <c r="P109" s="388">
        <v>45099</v>
      </c>
      <c r="Q109" s="202"/>
      <c r="R109" s="202" t="s">
        <v>602</v>
      </c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</row>
    <row r="110" spans="1:38" ht="15" customHeight="1">
      <c r="A110" s="312">
        <v>39</v>
      </c>
      <c r="B110" s="313">
        <v>45096</v>
      </c>
      <c r="C110" s="314"/>
      <c r="D110" s="315" t="s">
        <v>998</v>
      </c>
      <c r="E110" s="314" t="s">
        <v>624</v>
      </c>
      <c r="F110" s="376" t="s">
        <v>1004</v>
      </c>
      <c r="G110" s="314">
        <v>0</v>
      </c>
      <c r="H110" s="314">
        <v>62</v>
      </c>
      <c r="I110" s="314" t="s">
        <v>999</v>
      </c>
      <c r="J110" s="320" t="s">
        <v>1007</v>
      </c>
      <c r="K110" s="317">
        <f t="shared" ref="K110" si="60">H110-F110</f>
        <v>29</v>
      </c>
      <c r="L110" s="322">
        <v>100</v>
      </c>
      <c r="M110" s="323">
        <f t="shared" ref="M110" si="61">(K110*N110)-100</f>
        <v>1060</v>
      </c>
      <c r="N110" s="317">
        <v>40</v>
      </c>
      <c r="O110" s="320" t="s">
        <v>605</v>
      </c>
      <c r="P110" s="324">
        <v>45096</v>
      </c>
      <c r="Q110" s="202"/>
      <c r="R110" s="202" t="s">
        <v>637</v>
      </c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2"/>
      <c r="AG110" s="202"/>
      <c r="AH110" s="202"/>
      <c r="AI110" s="202"/>
      <c r="AJ110" s="202"/>
      <c r="AK110" s="202"/>
      <c r="AL110" s="202"/>
    </row>
    <row r="111" spans="1:38" ht="15" customHeight="1">
      <c r="A111" s="312">
        <v>40</v>
      </c>
      <c r="B111" s="313">
        <v>45096</v>
      </c>
      <c r="C111" s="314"/>
      <c r="D111" s="315" t="s">
        <v>1002</v>
      </c>
      <c r="E111" s="314" t="s">
        <v>624</v>
      </c>
      <c r="F111" s="376" t="s">
        <v>1005</v>
      </c>
      <c r="G111" s="314">
        <v>0</v>
      </c>
      <c r="H111" s="314">
        <v>52.5</v>
      </c>
      <c r="I111" s="314" t="s">
        <v>1006</v>
      </c>
      <c r="J111" s="320" t="s">
        <v>1008</v>
      </c>
      <c r="K111" s="317">
        <f t="shared" ref="K111:K119" si="62">H111-F111</f>
        <v>28.5</v>
      </c>
      <c r="L111" s="322">
        <v>100</v>
      </c>
      <c r="M111" s="323">
        <f t="shared" ref="M111:M119" si="63">(K111*N111)-100</f>
        <v>1040</v>
      </c>
      <c r="N111" s="317">
        <v>40</v>
      </c>
      <c r="O111" s="320" t="s">
        <v>605</v>
      </c>
      <c r="P111" s="324">
        <v>45096</v>
      </c>
      <c r="Q111" s="202"/>
      <c r="R111" s="202" t="s">
        <v>637</v>
      </c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2"/>
      <c r="AG111" s="202"/>
      <c r="AH111" s="202"/>
      <c r="AI111" s="202"/>
      <c r="AJ111" s="202"/>
      <c r="AK111" s="202"/>
      <c r="AL111" s="202"/>
    </row>
    <row r="112" spans="1:38" ht="15" customHeight="1">
      <c r="A112" s="312">
        <v>41</v>
      </c>
      <c r="B112" s="313">
        <v>45097</v>
      </c>
      <c r="C112" s="314"/>
      <c r="D112" s="315" t="s">
        <v>1011</v>
      </c>
      <c r="E112" s="314" t="s">
        <v>624</v>
      </c>
      <c r="F112" s="376" t="s">
        <v>1018</v>
      </c>
      <c r="G112" s="314">
        <v>18</v>
      </c>
      <c r="H112" s="314">
        <v>29</v>
      </c>
      <c r="I112" s="314" t="s">
        <v>1014</v>
      </c>
      <c r="J112" s="320" t="s">
        <v>698</v>
      </c>
      <c r="K112" s="317">
        <f t="shared" si="62"/>
        <v>7</v>
      </c>
      <c r="L112" s="322">
        <v>100</v>
      </c>
      <c r="M112" s="323">
        <f t="shared" si="63"/>
        <v>2525</v>
      </c>
      <c r="N112" s="317">
        <v>375</v>
      </c>
      <c r="O112" s="320" t="s">
        <v>605</v>
      </c>
      <c r="P112" s="324">
        <v>45097</v>
      </c>
      <c r="Q112" s="202"/>
      <c r="R112" s="202" t="s">
        <v>602</v>
      </c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2"/>
      <c r="AG112" s="202"/>
      <c r="AH112" s="202"/>
      <c r="AI112" s="202"/>
      <c r="AJ112" s="202"/>
      <c r="AK112" s="202"/>
      <c r="AL112" s="202"/>
    </row>
    <row r="113" spans="1:38" ht="15" customHeight="1">
      <c r="A113" s="312">
        <v>42</v>
      </c>
      <c r="B113" s="313">
        <v>45097</v>
      </c>
      <c r="C113" s="314"/>
      <c r="D113" s="315" t="s">
        <v>1013</v>
      </c>
      <c r="E113" s="314" t="s">
        <v>624</v>
      </c>
      <c r="F113" s="376" t="s">
        <v>1015</v>
      </c>
      <c r="G113" s="314">
        <v>29</v>
      </c>
      <c r="H113" s="314">
        <v>55</v>
      </c>
      <c r="I113" s="314" t="s">
        <v>1012</v>
      </c>
      <c r="J113" s="320" t="s">
        <v>680</v>
      </c>
      <c r="K113" s="317">
        <f t="shared" si="62"/>
        <v>10</v>
      </c>
      <c r="L113" s="322">
        <v>100</v>
      </c>
      <c r="M113" s="323">
        <f t="shared" si="63"/>
        <v>2650</v>
      </c>
      <c r="N113" s="317">
        <v>275</v>
      </c>
      <c r="O113" s="320" t="s">
        <v>605</v>
      </c>
      <c r="P113" s="324">
        <v>45097</v>
      </c>
      <c r="Q113" s="202"/>
      <c r="R113" s="202" t="s">
        <v>637</v>
      </c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</row>
    <row r="114" spans="1:38" ht="15" customHeight="1">
      <c r="A114" s="312">
        <v>43</v>
      </c>
      <c r="B114" s="313">
        <v>45097</v>
      </c>
      <c r="C114" s="314"/>
      <c r="D114" s="315" t="s">
        <v>1016</v>
      </c>
      <c r="E114" s="314" t="s">
        <v>624</v>
      </c>
      <c r="F114" s="376" t="s">
        <v>1023</v>
      </c>
      <c r="G114" s="314">
        <v>0</v>
      </c>
      <c r="H114" s="314">
        <v>48</v>
      </c>
      <c r="I114" s="314" t="s">
        <v>716</v>
      </c>
      <c r="J114" s="320" t="s">
        <v>1007</v>
      </c>
      <c r="K114" s="317">
        <f t="shared" si="62"/>
        <v>29</v>
      </c>
      <c r="L114" s="322">
        <v>100</v>
      </c>
      <c r="M114" s="323">
        <f t="shared" si="63"/>
        <v>1060</v>
      </c>
      <c r="N114" s="317">
        <v>40</v>
      </c>
      <c r="O114" s="320" t="s">
        <v>605</v>
      </c>
      <c r="P114" s="324">
        <v>45097</v>
      </c>
      <c r="Q114" s="202"/>
      <c r="R114" s="202" t="s">
        <v>637</v>
      </c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</row>
    <row r="115" spans="1:38" ht="15" customHeight="1">
      <c r="A115" s="361">
        <v>44</v>
      </c>
      <c r="B115" s="362">
        <v>45097</v>
      </c>
      <c r="C115" s="363"/>
      <c r="D115" s="364" t="s">
        <v>1019</v>
      </c>
      <c r="E115" s="363" t="s">
        <v>624</v>
      </c>
      <c r="F115" s="377" t="s">
        <v>1038</v>
      </c>
      <c r="G115" s="363">
        <v>0</v>
      </c>
      <c r="H115" s="363">
        <v>25</v>
      </c>
      <c r="I115" s="363" t="s">
        <v>1020</v>
      </c>
      <c r="J115" s="310" t="s">
        <v>1039</v>
      </c>
      <c r="K115" s="309">
        <f t="shared" si="62"/>
        <v>-55</v>
      </c>
      <c r="L115" s="386">
        <v>100</v>
      </c>
      <c r="M115" s="387">
        <f t="shared" si="63"/>
        <v>-1475</v>
      </c>
      <c r="N115" s="309">
        <v>25</v>
      </c>
      <c r="O115" s="367" t="s">
        <v>629</v>
      </c>
      <c r="P115" s="388">
        <v>45098</v>
      </c>
      <c r="Q115" s="202"/>
      <c r="R115" s="202" t="s">
        <v>602</v>
      </c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</row>
    <row r="116" spans="1:38" ht="15" customHeight="1">
      <c r="A116" s="361">
        <v>45</v>
      </c>
      <c r="B116" s="362">
        <v>45097</v>
      </c>
      <c r="C116" s="363"/>
      <c r="D116" s="364" t="s">
        <v>1024</v>
      </c>
      <c r="E116" s="363" t="s">
        <v>624</v>
      </c>
      <c r="F116" s="377" t="s">
        <v>1032</v>
      </c>
      <c r="G116" s="363">
        <v>15</v>
      </c>
      <c r="H116" s="363">
        <v>33</v>
      </c>
      <c r="I116" s="363" t="s">
        <v>697</v>
      </c>
      <c r="J116" s="310" t="s">
        <v>1037</v>
      </c>
      <c r="K116" s="309">
        <f t="shared" si="62"/>
        <v>5</v>
      </c>
      <c r="L116" s="386">
        <v>100</v>
      </c>
      <c r="M116" s="387">
        <f t="shared" si="63"/>
        <v>1775</v>
      </c>
      <c r="N116" s="309">
        <v>375</v>
      </c>
      <c r="O116" s="367" t="s">
        <v>605</v>
      </c>
      <c r="P116" s="388">
        <v>45098</v>
      </c>
      <c r="Q116" s="202"/>
      <c r="R116" s="202" t="s">
        <v>602</v>
      </c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</row>
    <row r="117" spans="1:38" ht="15" customHeight="1">
      <c r="A117" s="312">
        <v>46</v>
      </c>
      <c r="B117" s="313">
        <v>45097</v>
      </c>
      <c r="C117" s="314"/>
      <c r="D117" s="315" t="s">
        <v>1013</v>
      </c>
      <c r="E117" s="314" t="s">
        <v>624</v>
      </c>
      <c r="F117" s="376" t="s">
        <v>1015</v>
      </c>
      <c r="G117" s="314">
        <v>29</v>
      </c>
      <c r="H117" s="314">
        <v>53</v>
      </c>
      <c r="I117" s="314" t="s">
        <v>1012</v>
      </c>
      <c r="J117" s="320" t="s">
        <v>1026</v>
      </c>
      <c r="K117" s="317">
        <f t="shared" si="62"/>
        <v>8</v>
      </c>
      <c r="L117" s="322">
        <v>100</v>
      </c>
      <c r="M117" s="323">
        <f t="shared" si="63"/>
        <v>2100</v>
      </c>
      <c r="N117" s="317">
        <v>275</v>
      </c>
      <c r="O117" s="320" t="s">
        <v>605</v>
      </c>
      <c r="P117" s="324">
        <v>45097</v>
      </c>
      <c r="Q117" s="202"/>
      <c r="R117" s="202" t="s">
        <v>637</v>
      </c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  <c r="AL117" s="202"/>
    </row>
    <row r="118" spans="1:38" ht="15" customHeight="1">
      <c r="A118" s="312">
        <v>47</v>
      </c>
      <c r="B118" s="324">
        <v>45098</v>
      </c>
      <c r="C118" s="314"/>
      <c r="D118" s="315" t="s">
        <v>1033</v>
      </c>
      <c r="E118" s="314" t="s">
        <v>624</v>
      </c>
      <c r="F118" s="376" t="s">
        <v>1034</v>
      </c>
      <c r="G118" s="314">
        <v>4</v>
      </c>
      <c r="H118" s="314">
        <v>15</v>
      </c>
      <c r="I118" s="314" t="s">
        <v>1035</v>
      </c>
      <c r="J118" s="320" t="s">
        <v>1036</v>
      </c>
      <c r="K118" s="317">
        <f t="shared" si="62"/>
        <v>3.5</v>
      </c>
      <c r="L118" s="322">
        <v>100</v>
      </c>
      <c r="M118" s="323">
        <f t="shared" si="63"/>
        <v>2087.5</v>
      </c>
      <c r="N118" s="317">
        <v>625</v>
      </c>
      <c r="O118" s="320" t="s">
        <v>605</v>
      </c>
      <c r="P118" s="324">
        <v>45098</v>
      </c>
      <c r="Q118" s="202"/>
      <c r="R118" s="202" t="s">
        <v>602</v>
      </c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</row>
    <row r="119" spans="1:38" ht="15" customHeight="1">
      <c r="A119" s="361">
        <v>48</v>
      </c>
      <c r="B119" s="362">
        <v>45098</v>
      </c>
      <c r="C119" s="363"/>
      <c r="D119" s="364" t="s">
        <v>1040</v>
      </c>
      <c r="E119" s="363" t="s">
        <v>624</v>
      </c>
      <c r="F119" s="377" t="s">
        <v>1068</v>
      </c>
      <c r="G119" s="363">
        <v>10</v>
      </c>
      <c r="H119" s="363">
        <v>10</v>
      </c>
      <c r="I119" s="363" t="s">
        <v>697</v>
      </c>
      <c r="J119" s="310" t="s">
        <v>1069</v>
      </c>
      <c r="K119" s="309">
        <f t="shared" si="62"/>
        <v>-14.5</v>
      </c>
      <c r="L119" s="386">
        <v>100</v>
      </c>
      <c r="M119" s="387">
        <f t="shared" si="63"/>
        <v>-5537.5</v>
      </c>
      <c r="N119" s="309">
        <v>375</v>
      </c>
      <c r="O119" s="367" t="s">
        <v>629</v>
      </c>
      <c r="P119" s="388">
        <v>45100</v>
      </c>
      <c r="Q119" s="202"/>
      <c r="R119" s="202" t="s">
        <v>637</v>
      </c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</row>
    <row r="120" spans="1:38" ht="15" customHeight="1">
      <c r="A120" s="456">
        <v>49</v>
      </c>
      <c r="B120" s="454">
        <v>45098</v>
      </c>
      <c r="C120" s="363"/>
      <c r="D120" s="364" t="s">
        <v>1041</v>
      </c>
      <c r="E120" s="363" t="s">
        <v>624</v>
      </c>
      <c r="F120" s="377" t="s">
        <v>1078</v>
      </c>
      <c r="G120" s="363">
        <v>40</v>
      </c>
      <c r="H120" s="363">
        <v>40</v>
      </c>
      <c r="I120" s="363" t="s">
        <v>1020</v>
      </c>
      <c r="J120" s="438" t="s">
        <v>1080</v>
      </c>
      <c r="K120" s="309">
        <f t="shared" ref="K120" si="64">H120-F120</f>
        <v>-56</v>
      </c>
      <c r="L120" s="386">
        <v>100</v>
      </c>
      <c r="M120" s="387">
        <f t="shared" ref="M120:M121" si="65">(K120*N120)-100</f>
        <v>-2900</v>
      </c>
      <c r="N120" s="309">
        <v>50</v>
      </c>
      <c r="O120" s="452" t="s">
        <v>629</v>
      </c>
      <c r="P120" s="388">
        <v>45100</v>
      </c>
      <c r="Q120" s="202"/>
      <c r="R120" s="202" t="s">
        <v>602</v>
      </c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</row>
    <row r="121" spans="1:38" ht="15" customHeight="1">
      <c r="A121" s="457"/>
      <c r="B121" s="455"/>
      <c r="C121" s="363"/>
      <c r="D121" s="364" t="s">
        <v>1042</v>
      </c>
      <c r="E121" s="363" t="s">
        <v>650</v>
      </c>
      <c r="F121" s="377" t="s">
        <v>1079</v>
      </c>
      <c r="G121" s="363"/>
      <c r="H121" s="363">
        <v>0</v>
      </c>
      <c r="I121" s="363">
        <v>0</v>
      </c>
      <c r="J121" s="439"/>
      <c r="K121" s="412">
        <f>F121-H121</f>
        <v>15</v>
      </c>
      <c r="L121" s="386">
        <v>100</v>
      </c>
      <c r="M121" s="387">
        <f t="shared" si="65"/>
        <v>650</v>
      </c>
      <c r="N121" s="309">
        <v>50</v>
      </c>
      <c r="O121" s="453"/>
      <c r="P121" s="388">
        <v>45100</v>
      </c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</row>
    <row r="122" spans="1:38" ht="15" customHeight="1">
      <c r="A122" s="361">
        <v>50</v>
      </c>
      <c r="B122" s="362">
        <v>45098</v>
      </c>
      <c r="C122" s="363"/>
      <c r="D122" s="364" t="s">
        <v>1013</v>
      </c>
      <c r="E122" s="363" t="s">
        <v>624</v>
      </c>
      <c r="F122" s="377" t="s">
        <v>1054</v>
      </c>
      <c r="G122" s="363">
        <v>25</v>
      </c>
      <c r="H122" s="363">
        <v>25</v>
      </c>
      <c r="I122" s="363" t="s">
        <v>720</v>
      </c>
      <c r="J122" s="310" t="s">
        <v>1055</v>
      </c>
      <c r="K122" s="309">
        <f t="shared" ref="K122:K124" si="66">H122-F122</f>
        <v>-15</v>
      </c>
      <c r="L122" s="386">
        <v>100</v>
      </c>
      <c r="M122" s="387">
        <f t="shared" ref="M122:M124" si="67">(K122*N122)-100</f>
        <v>-4225</v>
      </c>
      <c r="N122" s="309">
        <v>275</v>
      </c>
      <c r="O122" s="367" t="s">
        <v>629</v>
      </c>
      <c r="P122" s="388">
        <v>45099</v>
      </c>
      <c r="Q122" s="202"/>
      <c r="R122" s="202" t="s">
        <v>637</v>
      </c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</row>
    <row r="123" spans="1:38" ht="15" customHeight="1">
      <c r="A123" s="312">
        <v>51</v>
      </c>
      <c r="B123" s="313">
        <v>45099</v>
      </c>
      <c r="C123" s="314"/>
      <c r="D123" s="315" t="s">
        <v>1024</v>
      </c>
      <c r="E123" s="314" t="s">
        <v>624</v>
      </c>
      <c r="F123" s="376" t="s">
        <v>1067</v>
      </c>
      <c r="G123" s="314">
        <v>12</v>
      </c>
      <c r="H123" s="314">
        <v>34.5</v>
      </c>
      <c r="I123" s="314" t="s">
        <v>697</v>
      </c>
      <c r="J123" s="391" t="s">
        <v>1044</v>
      </c>
      <c r="K123" s="392">
        <f t="shared" si="66"/>
        <v>9.5</v>
      </c>
      <c r="L123" s="393">
        <v>100</v>
      </c>
      <c r="M123" s="394">
        <f t="shared" si="67"/>
        <v>3462.5</v>
      </c>
      <c r="N123" s="392">
        <v>375</v>
      </c>
      <c r="O123" s="391" t="s">
        <v>605</v>
      </c>
      <c r="P123" s="395">
        <v>45100</v>
      </c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</row>
    <row r="124" spans="1:38" ht="15" customHeight="1">
      <c r="A124" s="361">
        <v>52</v>
      </c>
      <c r="B124" s="362">
        <v>45099</v>
      </c>
      <c r="C124" s="363"/>
      <c r="D124" s="364" t="s">
        <v>1062</v>
      </c>
      <c r="E124" s="363" t="s">
        <v>624</v>
      </c>
      <c r="F124" s="377">
        <v>7</v>
      </c>
      <c r="G124" s="363">
        <v>1.4</v>
      </c>
      <c r="H124" s="363">
        <v>1.4</v>
      </c>
      <c r="I124" s="363" t="s">
        <v>1063</v>
      </c>
      <c r="J124" s="310" t="s">
        <v>1070</v>
      </c>
      <c r="K124" s="309">
        <f t="shared" si="66"/>
        <v>-5.6</v>
      </c>
      <c r="L124" s="386">
        <v>100</v>
      </c>
      <c r="M124" s="387">
        <f t="shared" si="67"/>
        <v>-5000</v>
      </c>
      <c r="N124" s="309">
        <v>875</v>
      </c>
      <c r="O124" s="367" t="s">
        <v>629</v>
      </c>
      <c r="P124" s="388">
        <v>45100</v>
      </c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</row>
    <row r="125" spans="1:38" ht="15" customHeight="1">
      <c r="A125" s="390">
        <v>53</v>
      </c>
      <c r="B125" s="395">
        <v>45099</v>
      </c>
      <c r="C125" s="396"/>
      <c r="D125" s="397" t="s">
        <v>1059</v>
      </c>
      <c r="E125" s="396" t="s">
        <v>624</v>
      </c>
      <c r="F125" s="398" t="s">
        <v>1061</v>
      </c>
      <c r="G125" s="396">
        <v>0</v>
      </c>
      <c r="H125" s="396">
        <v>85</v>
      </c>
      <c r="I125" s="396" t="s">
        <v>1060</v>
      </c>
      <c r="J125" s="391" t="s">
        <v>1036</v>
      </c>
      <c r="K125" s="392">
        <f t="shared" ref="K125:K126" si="68">H125-F125</f>
        <v>37.5</v>
      </c>
      <c r="L125" s="393">
        <v>100</v>
      </c>
      <c r="M125" s="394">
        <f t="shared" ref="M125:M126" si="69">(K125*N125)-100</f>
        <v>837.5</v>
      </c>
      <c r="N125" s="392">
        <v>25</v>
      </c>
      <c r="O125" s="391" t="s">
        <v>605</v>
      </c>
      <c r="P125" s="395">
        <v>45099</v>
      </c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</row>
    <row r="126" spans="1:38" ht="15" customHeight="1">
      <c r="A126" s="361">
        <v>54</v>
      </c>
      <c r="B126" s="362">
        <v>45100</v>
      </c>
      <c r="C126" s="363"/>
      <c r="D126" s="364" t="s">
        <v>1075</v>
      </c>
      <c r="E126" s="363" t="s">
        <v>624</v>
      </c>
      <c r="F126" s="377" t="s">
        <v>1135</v>
      </c>
      <c r="G126" s="363">
        <v>40</v>
      </c>
      <c r="H126" s="363">
        <v>47.5</v>
      </c>
      <c r="I126" s="363" t="s">
        <v>715</v>
      </c>
      <c r="J126" s="310" t="s">
        <v>1136</v>
      </c>
      <c r="K126" s="309">
        <f t="shared" si="68"/>
        <v>-107.5</v>
      </c>
      <c r="L126" s="386">
        <v>100</v>
      </c>
      <c r="M126" s="387">
        <f t="shared" si="69"/>
        <v>-2787.5</v>
      </c>
      <c r="N126" s="309">
        <v>25</v>
      </c>
      <c r="O126" s="367" t="s">
        <v>629</v>
      </c>
      <c r="P126" s="388">
        <v>45103</v>
      </c>
      <c r="Q126" s="45"/>
      <c r="R126" s="66"/>
      <c r="S126" s="45"/>
      <c r="T126" s="45"/>
      <c r="U126" s="45"/>
      <c r="V126" s="45"/>
      <c r="W126" s="45"/>
      <c r="X126" s="66"/>
      <c r="Y126" s="45"/>
      <c r="Z126" s="45"/>
      <c r="AA126" s="45"/>
      <c r="AB126" s="45"/>
      <c r="AC126" s="45"/>
      <c r="AD126" s="66"/>
      <c r="AE126" s="45"/>
      <c r="AF126" s="45"/>
      <c r="AG126" s="45"/>
      <c r="AH126" s="45"/>
      <c r="AI126" s="45"/>
      <c r="AJ126" s="66"/>
      <c r="AK126" s="45"/>
      <c r="AL126" s="45"/>
    </row>
    <row r="127" spans="1:38" ht="15" customHeight="1">
      <c r="A127" s="390">
        <v>55</v>
      </c>
      <c r="B127" s="395">
        <v>45100</v>
      </c>
      <c r="C127" s="396"/>
      <c r="D127" s="397" t="s">
        <v>1076</v>
      </c>
      <c r="E127" s="396" t="s">
        <v>624</v>
      </c>
      <c r="F127" s="398" t="s">
        <v>1137</v>
      </c>
      <c r="G127" s="396">
        <v>0</v>
      </c>
      <c r="H127" s="396">
        <v>57.5</v>
      </c>
      <c r="I127" s="396" t="s">
        <v>1077</v>
      </c>
      <c r="J127" s="391" t="s">
        <v>1138</v>
      </c>
      <c r="K127" s="392">
        <f t="shared" ref="K127" si="70">H127-F127</f>
        <v>14</v>
      </c>
      <c r="L127" s="393">
        <v>100</v>
      </c>
      <c r="M127" s="394">
        <f t="shared" ref="M127" si="71">(K127*N127)-100</f>
        <v>460</v>
      </c>
      <c r="N127" s="392">
        <v>40</v>
      </c>
      <c r="O127" s="391" t="s">
        <v>605</v>
      </c>
      <c r="P127" s="395">
        <v>45103</v>
      </c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</row>
    <row r="128" spans="1:38" ht="15" customHeight="1">
      <c r="A128" s="405">
        <v>26</v>
      </c>
      <c r="B128" s="406">
        <v>45103</v>
      </c>
      <c r="C128" s="407"/>
      <c r="D128" s="408" t="s">
        <v>1132</v>
      </c>
      <c r="E128" s="407" t="s">
        <v>624</v>
      </c>
      <c r="F128" s="409" t="s">
        <v>1133</v>
      </c>
      <c r="G128" s="407">
        <v>0</v>
      </c>
      <c r="H128" s="407"/>
      <c r="I128" s="407" t="s">
        <v>1134</v>
      </c>
      <c r="J128" s="407" t="s">
        <v>601</v>
      </c>
      <c r="K128" s="405"/>
      <c r="L128" s="410"/>
      <c r="M128" s="411"/>
      <c r="N128" s="405"/>
      <c r="O128" s="407"/>
      <c r="P128" s="406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</row>
    <row r="129" spans="1:38" ht="15" customHeight="1">
      <c r="A129" s="423"/>
      <c r="B129" s="404"/>
      <c r="C129" s="389"/>
      <c r="D129" s="400"/>
      <c r="E129" s="389"/>
      <c r="F129" s="424"/>
      <c r="G129" s="389"/>
      <c r="H129" s="389"/>
      <c r="I129" s="389"/>
      <c r="J129" s="389"/>
      <c r="K129" s="401"/>
      <c r="L129" s="402"/>
      <c r="M129" s="403"/>
      <c r="N129" s="401"/>
      <c r="O129" s="389"/>
      <c r="P129" s="404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</row>
    <row r="130" spans="1:38" ht="15" customHeight="1">
      <c r="A130" s="423"/>
      <c r="B130" s="404"/>
      <c r="C130" s="389"/>
      <c r="D130" s="400"/>
      <c r="E130" s="389"/>
      <c r="F130" s="424"/>
      <c r="G130" s="389"/>
      <c r="H130" s="389"/>
      <c r="I130" s="389"/>
      <c r="J130" s="389"/>
      <c r="K130" s="401"/>
      <c r="L130" s="402"/>
      <c r="M130" s="403"/>
      <c r="N130" s="401"/>
      <c r="O130" s="389"/>
      <c r="P130" s="404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</row>
    <row r="131" spans="1:38" ht="15" customHeight="1">
      <c r="A131" s="230"/>
      <c r="B131" s="399"/>
      <c r="C131" s="389"/>
      <c r="D131" s="400"/>
      <c r="E131" s="389"/>
      <c r="F131" s="389"/>
      <c r="G131" s="389"/>
      <c r="H131" s="389"/>
      <c r="I131" s="389"/>
      <c r="J131" s="389"/>
      <c r="K131" s="401"/>
      <c r="L131" s="402"/>
      <c r="M131" s="403"/>
      <c r="N131" s="401"/>
      <c r="O131" s="389"/>
      <c r="P131" s="404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</row>
    <row r="132" spans="1:38" ht="38.25" customHeight="1">
      <c r="A132" s="106" t="s">
        <v>722</v>
      </c>
      <c r="B132" s="231"/>
      <c r="C132" s="231"/>
      <c r="D132" s="232"/>
      <c r="E132" s="171"/>
      <c r="F132" s="6"/>
      <c r="G132" s="6"/>
      <c r="H132" s="172"/>
      <c r="I132" s="233"/>
      <c r="J132" s="1"/>
      <c r="K132" s="6"/>
      <c r="L132" s="6"/>
      <c r="M132" s="6"/>
      <c r="N132" s="1"/>
      <c r="O132" s="1"/>
      <c r="Q132" s="1"/>
      <c r="R132" s="6"/>
      <c r="S132" s="1"/>
      <c r="T132" s="1"/>
      <c r="U132" s="1"/>
      <c r="V132" s="1"/>
      <c r="W132" s="1"/>
      <c r="X132" s="6"/>
      <c r="Y132" s="1"/>
      <c r="Z132" s="1"/>
      <c r="AA132" s="1"/>
      <c r="AB132" s="1"/>
      <c r="AC132" s="1"/>
      <c r="AD132" s="6"/>
      <c r="AE132" s="1"/>
      <c r="AF132" s="1"/>
      <c r="AG132" s="1"/>
      <c r="AH132" s="1"/>
      <c r="AI132" s="1"/>
      <c r="AJ132" s="6"/>
      <c r="AK132" s="1"/>
    </row>
    <row r="133" spans="1:38" ht="38.25">
      <c r="A133" s="107" t="s">
        <v>16</v>
      </c>
      <c r="B133" s="108" t="s">
        <v>570</v>
      </c>
      <c r="C133" s="108"/>
      <c r="D133" s="109" t="s">
        <v>585</v>
      </c>
      <c r="E133" s="108" t="s">
        <v>586</v>
      </c>
      <c r="F133" s="108" t="s">
        <v>587</v>
      </c>
      <c r="G133" s="108" t="s">
        <v>588</v>
      </c>
      <c r="H133" s="108" t="s">
        <v>589</v>
      </c>
      <c r="I133" s="108" t="s">
        <v>590</v>
      </c>
      <c r="J133" s="107" t="s">
        <v>591</v>
      </c>
      <c r="K133" s="175" t="s">
        <v>623</v>
      </c>
      <c r="L133" s="176" t="s">
        <v>593</v>
      </c>
      <c r="M133" s="110" t="s">
        <v>594</v>
      </c>
      <c r="N133" s="108" t="s">
        <v>595</v>
      </c>
      <c r="O133" s="109" t="s">
        <v>596</v>
      </c>
      <c r="P133" s="108" t="s">
        <v>597</v>
      </c>
      <c r="Q133" s="45"/>
      <c r="R133" s="6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</row>
    <row r="134" spans="1:38" ht="14.25" customHeight="1">
      <c r="A134" s="111">
        <v>1</v>
      </c>
      <c r="B134" s="112">
        <v>44840</v>
      </c>
      <c r="C134" s="209"/>
      <c r="D134" s="209" t="s">
        <v>723</v>
      </c>
      <c r="E134" s="111" t="s">
        <v>624</v>
      </c>
      <c r="F134" s="111" t="s">
        <v>724</v>
      </c>
      <c r="G134" s="111">
        <v>1220</v>
      </c>
      <c r="H134" s="111"/>
      <c r="I134" s="111" t="s">
        <v>725</v>
      </c>
      <c r="J134" s="117" t="s">
        <v>601</v>
      </c>
      <c r="K134" s="117"/>
      <c r="L134" s="118"/>
      <c r="M134" s="234"/>
      <c r="N134" s="117"/>
      <c r="O134" s="117"/>
      <c r="P134" s="118" t="e">
        <f>VLOOKUP(D134,'MidCap Intra'!B98:C597,2,0)</f>
        <v>#N/A</v>
      </c>
      <c r="Q134" s="45"/>
      <c r="R134" s="45" t="s">
        <v>602</v>
      </c>
      <c r="S134" s="45"/>
      <c r="T134" s="1"/>
      <c r="U134" s="1"/>
      <c r="V134" s="1"/>
      <c r="W134" s="1"/>
      <c r="X134" s="1"/>
      <c r="Y134" s="1"/>
      <c r="Z134" s="1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</row>
    <row r="135" spans="1:38" ht="14.25" customHeight="1">
      <c r="A135" s="121">
        <v>2</v>
      </c>
      <c r="B135" s="122">
        <v>45050</v>
      </c>
      <c r="C135" s="199"/>
      <c r="D135" s="199" t="s">
        <v>156</v>
      </c>
      <c r="E135" s="121" t="s">
        <v>624</v>
      </c>
      <c r="F135" s="121">
        <v>84</v>
      </c>
      <c r="G135" s="121">
        <v>74.900000000000006</v>
      </c>
      <c r="H135" s="121">
        <v>91.5</v>
      </c>
      <c r="I135" s="121" t="s">
        <v>726</v>
      </c>
      <c r="J135" s="127" t="s">
        <v>727</v>
      </c>
      <c r="K135" s="127">
        <f>H135-F135</f>
        <v>7.5</v>
      </c>
      <c r="L135" s="128">
        <f>(F135*-0.7)/100</f>
        <v>-0.58799999999999997</v>
      </c>
      <c r="M135" s="129">
        <f>(K135+L135)/F135</f>
        <v>8.2285714285714281E-2</v>
      </c>
      <c r="N135" s="235" t="s">
        <v>605</v>
      </c>
      <c r="O135" s="130">
        <v>45086</v>
      </c>
      <c r="P135" s="122"/>
      <c r="Q135" s="45"/>
      <c r="R135" s="45" t="s">
        <v>602</v>
      </c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</row>
    <row r="136" spans="1:38" ht="14.25" customHeight="1">
      <c r="A136" s="111">
        <v>3</v>
      </c>
      <c r="B136" s="112">
        <v>45071</v>
      </c>
      <c r="C136" s="209"/>
      <c r="D136" s="209" t="s">
        <v>281</v>
      </c>
      <c r="E136" s="111" t="s">
        <v>624</v>
      </c>
      <c r="F136" s="111" t="s">
        <v>728</v>
      </c>
      <c r="G136" s="111">
        <v>267</v>
      </c>
      <c r="H136" s="111"/>
      <c r="I136" s="111" t="s">
        <v>729</v>
      </c>
      <c r="J136" s="117" t="s">
        <v>601</v>
      </c>
      <c r="K136" s="117"/>
      <c r="L136" s="118"/>
      <c r="M136" s="119"/>
      <c r="N136" s="210"/>
      <c r="O136" s="236"/>
      <c r="P136" s="112"/>
      <c r="Q136" s="45"/>
      <c r="R136" s="45" t="s">
        <v>602</v>
      </c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</row>
    <row r="137" spans="1:38" ht="14.25" customHeight="1">
      <c r="A137" s="121">
        <v>4</v>
      </c>
      <c r="B137" s="122">
        <v>45077</v>
      </c>
      <c r="C137" s="199"/>
      <c r="D137" s="199" t="s">
        <v>506</v>
      </c>
      <c r="E137" s="121" t="s">
        <v>624</v>
      </c>
      <c r="F137" s="121">
        <v>1410</v>
      </c>
      <c r="G137" s="121">
        <v>1240</v>
      </c>
      <c r="H137" s="121">
        <v>1540</v>
      </c>
      <c r="I137" s="121" t="s">
        <v>611</v>
      </c>
      <c r="J137" s="127" t="s">
        <v>730</v>
      </c>
      <c r="K137" s="127">
        <f>H137-F137</f>
        <v>130</v>
      </c>
      <c r="L137" s="128">
        <f>(F137*-0.7)/100</f>
        <v>-9.8699999999999992</v>
      </c>
      <c r="M137" s="129">
        <f>(K137+L137)/F137</f>
        <v>8.519858156028369E-2</v>
      </c>
      <c r="N137" s="235" t="s">
        <v>605</v>
      </c>
      <c r="O137" s="130">
        <v>45084</v>
      </c>
      <c r="P137" s="122"/>
      <c r="Q137" s="45"/>
      <c r="R137" s="45" t="s">
        <v>602</v>
      </c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</row>
    <row r="138" spans="1:38" ht="12.75" customHeight="1">
      <c r="A138" s="111"/>
      <c r="B138" s="112"/>
      <c r="C138" s="209"/>
      <c r="D138" s="209"/>
      <c r="E138" s="111"/>
      <c r="F138" s="111"/>
      <c r="G138" s="111"/>
      <c r="H138" s="111"/>
      <c r="I138" s="111"/>
      <c r="J138" s="117"/>
      <c r="K138" s="117"/>
      <c r="L138" s="118"/>
      <c r="M138" s="234"/>
      <c r="N138" s="117"/>
      <c r="O138" s="117"/>
      <c r="P138" s="112"/>
      <c r="R138" s="6"/>
      <c r="S138" s="1"/>
      <c r="T138" s="1"/>
      <c r="U138" s="1"/>
      <c r="V138" s="1"/>
      <c r="W138" s="1"/>
      <c r="X138" s="1"/>
      <c r="Y138" s="1"/>
    </row>
    <row r="139" spans="1:38" ht="12.75" customHeight="1">
      <c r="A139" s="156" t="s">
        <v>615</v>
      </c>
      <c r="B139" s="156"/>
      <c r="C139" s="156"/>
      <c r="D139" s="156"/>
      <c r="E139" s="45"/>
      <c r="F139" s="163" t="s">
        <v>617</v>
      </c>
      <c r="G139" s="66"/>
      <c r="H139" s="66"/>
      <c r="I139" s="66"/>
      <c r="J139" s="6"/>
      <c r="K139" s="193"/>
      <c r="L139" s="194"/>
      <c r="M139" s="6"/>
      <c r="N139" s="146"/>
      <c r="O139" s="237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162" t="s">
        <v>616</v>
      </c>
      <c r="B140" s="156"/>
      <c r="C140" s="156"/>
      <c r="D140" s="156"/>
      <c r="E140" s="6"/>
      <c r="F140" s="163" t="s">
        <v>620</v>
      </c>
      <c r="G140" s="6"/>
      <c r="H140" s="6" t="s">
        <v>731</v>
      </c>
      <c r="I140" s="6"/>
      <c r="J140" s="1"/>
      <c r="K140" s="6"/>
      <c r="L140" s="6"/>
      <c r="M140" s="6"/>
      <c r="N140" s="1"/>
      <c r="O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62"/>
      <c r="B141" s="156"/>
      <c r="C141" s="156"/>
      <c r="D141" s="156"/>
      <c r="E141" s="6"/>
      <c r="F141" s="163"/>
      <c r="G141" s="6"/>
      <c r="H141" s="6"/>
      <c r="I141" s="6"/>
      <c r="J141" s="1"/>
      <c r="K141" s="6"/>
      <c r="L141" s="6"/>
      <c r="M141" s="6"/>
      <c r="N141" s="1"/>
      <c r="O141" s="1"/>
      <c r="Q141" s="1"/>
      <c r="R141" s="6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62"/>
      <c r="B142" s="156"/>
      <c r="C142" s="156"/>
      <c r="D142" s="156"/>
      <c r="E142" s="6"/>
      <c r="F142" s="163"/>
      <c r="G142" s="66"/>
      <c r="H142" s="45"/>
      <c r="I142" s="66"/>
      <c r="J142" s="6"/>
      <c r="K142" s="193"/>
      <c r="L142" s="194"/>
      <c r="M142" s="6"/>
      <c r="N142" s="146"/>
      <c r="O142" s="195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62"/>
      <c r="B143" s="156"/>
      <c r="C143" s="156"/>
      <c r="D143" s="156"/>
      <c r="E143" s="6"/>
      <c r="F143" s="163"/>
      <c r="G143" s="66"/>
      <c r="H143" s="45"/>
      <c r="I143" s="66"/>
      <c r="J143" s="6"/>
      <c r="K143" s="193"/>
      <c r="L143" s="194"/>
      <c r="M143" s="6"/>
      <c r="N143" s="146"/>
      <c r="O143" s="195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62"/>
      <c r="B144" s="156"/>
      <c r="C144" s="156"/>
      <c r="D144" s="156"/>
      <c r="E144" s="6"/>
      <c r="F144" s="163"/>
      <c r="G144" s="66"/>
      <c r="H144" s="45"/>
      <c r="I144" s="66"/>
      <c r="J144" s="6"/>
      <c r="K144" s="193"/>
      <c r="L144" s="194"/>
      <c r="M144" s="6"/>
      <c r="N144" s="146"/>
      <c r="O144" s="195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62"/>
      <c r="B145" s="156"/>
      <c r="C145" s="156"/>
      <c r="D145" s="156"/>
      <c r="E145" s="6"/>
      <c r="F145" s="163"/>
      <c r="G145" s="66"/>
      <c r="H145" s="45"/>
      <c r="I145" s="66"/>
      <c r="J145" s="6"/>
      <c r="K145" s="193"/>
      <c r="L145" s="194"/>
      <c r="M145" s="6"/>
      <c r="N145" s="146"/>
      <c r="O145" s="195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62"/>
      <c r="B146" s="156"/>
      <c r="C146" s="156"/>
      <c r="D146" s="156"/>
      <c r="E146" s="6"/>
      <c r="F146" s="163"/>
      <c r="G146" s="66"/>
      <c r="H146" s="45"/>
      <c r="I146" s="66"/>
      <c r="J146" s="6"/>
      <c r="K146" s="193"/>
      <c r="L146" s="194"/>
      <c r="M146" s="6"/>
      <c r="N146" s="146"/>
      <c r="O146" s="195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62"/>
      <c r="B147" s="156"/>
      <c r="C147" s="156"/>
      <c r="D147" s="156"/>
      <c r="E147" s="6"/>
      <c r="F147" s="163"/>
      <c r="G147" s="66"/>
      <c r="H147" s="45"/>
      <c r="I147" s="66"/>
      <c r="J147" s="6"/>
      <c r="K147" s="193"/>
      <c r="L147" s="194"/>
      <c r="M147" s="6"/>
      <c r="N147" s="146"/>
      <c r="O147" s="195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66"/>
      <c r="B148" s="145"/>
      <c r="C148" s="145"/>
      <c r="D148" s="45"/>
      <c r="E148" s="66"/>
      <c r="F148" s="66"/>
      <c r="G148" s="66"/>
      <c r="H148" s="45"/>
      <c r="I148" s="66"/>
      <c r="J148" s="6"/>
      <c r="K148" s="193"/>
      <c r="L148" s="194"/>
      <c r="M148" s="6"/>
      <c r="N148" s="146"/>
      <c r="O148" s="195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38.25" customHeight="1">
      <c r="A149" s="45"/>
      <c r="B149" s="238" t="s">
        <v>732</v>
      </c>
      <c r="C149" s="238"/>
      <c r="D149" s="238"/>
      <c r="E149" s="238"/>
      <c r="F149" s="6"/>
      <c r="G149" s="6"/>
      <c r="H149" s="173"/>
      <c r="I149" s="6"/>
      <c r="J149" s="173"/>
      <c r="K149" s="174"/>
      <c r="L149" s="6"/>
      <c r="M149" s="6"/>
      <c r="N149" s="1"/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07" t="s">
        <v>16</v>
      </c>
      <c r="B150" s="108" t="s">
        <v>570</v>
      </c>
      <c r="C150" s="108"/>
      <c r="D150" s="109" t="s">
        <v>585</v>
      </c>
      <c r="E150" s="108" t="s">
        <v>586</v>
      </c>
      <c r="F150" s="108" t="s">
        <v>587</v>
      </c>
      <c r="G150" s="108" t="s">
        <v>733</v>
      </c>
      <c r="H150" s="108" t="s">
        <v>734</v>
      </c>
      <c r="I150" s="108" t="s">
        <v>590</v>
      </c>
      <c r="J150" s="239" t="s">
        <v>591</v>
      </c>
      <c r="K150" s="108" t="s">
        <v>592</v>
      </c>
      <c r="L150" s="108" t="s">
        <v>735</v>
      </c>
      <c r="M150" s="108" t="s">
        <v>595</v>
      </c>
      <c r="N150" s="109" t="s">
        <v>596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40">
        <v>1</v>
      </c>
      <c r="B151" s="241">
        <v>41579</v>
      </c>
      <c r="C151" s="241"/>
      <c r="D151" s="242" t="s">
        <v>736</v>
      </c>
      <c r="E151" s="243" t="s">
        <v>598</v>
      </c>
      <c r="F151" s="244">
        <v>82</v>
      </c>
      <c r="G151" s="243" t="s">
        <v>737</v>
      </c>
      <c r="H151" s="243">
        <v>100</v>
      </c>
      <c r="I151" s="245">
        <v>100</v>
      </c>
      <c r="J151" s="246" t="s">
        <v>738</v>
      </c>
      <c r="K151" s="247">
        <f t="shared" ref="K151:K203" si="72">H151-F151</f>
        <v>18</v>
      </c>
      <c r="L151" s="248">
        <f t="shared" ref="L151:L203" si="73">K151/F151</f>
        <v>0.21951219512195122</v>
      </c>
      <c r="M151" s="243" t="s">
        <v>605</v>
      </c>
      <c r="N151" s="249">
        <v>42657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40">
        <v>2</v>
      </c>
      <c r="B152" s="241">
        <v>41794</v>
      </c>
      <c r="C152" s="241"/>
      <c r="D152" s="242" t="s">
        <v>739</v>
      </c>
      <c r="E152" s="243" t="s">
        <v>624</v>
      </c>
      <c r="F152" s="244">
        <v>257</v>
      </c>
      <c r="G152" s="243" t="s">
        <v>737</v>
      </c>
      <c r="H152" s="243">
        <v>300</v>
      </c>
      <c r="I152" s="245">
        <v>300</v>
      </c>
      <c r="J152" s="246" t="s">
        <v>738</v>
      </c>
      <c r="K152" s="247">
        <f t="shared" si="72"/>
        <v>43</v>
      </c>
      <c r="L152" s="248">
        <f t="shared" si="73"/>
        <v>0.16731517509727625</v>
      </c>
      <c r="M152" s="243" t="s">
        <v>605</v>
      </c>
      <c r="N152" s="249">
        <v>41822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40">
        <v>3</v>
      </c>
      <c r="B153" s="241">
        <v>41828</v>
      </c>
      <c r="C153" s="241"/>
      <c r="D153" s="242" t="s">
        <v>740</v>
      </c>
      <c r="E153" s="243" t="s">
        <v>624</v>
      </c>
      <c r="F153" s="244">
        <v>393</v>
      </c>
      <c r="G153" s="243" t="s">
        <v>737</v>
      </c>
      <c r="H153" s="243">
        <v>468</v>
      </c>
      <c r="I153" s="245">
        <v>468</v>
      </c>
      <c r="J153" s="246" t="s">
        <v>738</v>
      </c>
      <c r="K153" s="247">
        <f t="shared" si="72"/>
        <v>75</v>
      </c>
      <c r="L153" s="248">
        <f t="shared" si="73"/>
        <v>0.19083969465648856</v>
      </c>
      <c r="M153" s="243" t="s">
        <v>605</v>
      </c>
      <c r="N153" s="249">
        <v>41863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40">
        <v>4</v>
      </c>
      <c r="B154" s="241">
        <v>41857</v>
      </c>
      <c r="C154" s="241"/>
      <c r="D154" s="242" t="s">
        <v>741</v>
      </c>
      <c r="E154" s="243" t="s">
        <v>624</v>
      </c>
      <c r="F154" s="244">
        <v>205</v>
      </c>
      <c r="G154" s="243" t="s">
        <v>737</v>
      </c>
      <c r="H154" s="243">
        <v>275</v>
      </c>
      <c r="I154" s="245">
        <v>250</v>
      </c>
      <c r="J154" s="246" t="s">
        <v>738</v>
      </c>
      <c r="K154" s="247">
        <f t="shared" si="72"/>
        <v>70</v>
      </c>
      <c r="L154" s="248">
        <f t="shared" si="73"/>
        <v>0.34146341463414637</v>
      </c>
      <c r="M154" s="243" t="s">
        <v>605</v>
      </c>
      <c r="N154" s="249">
        <v>41962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40">
        <v>5</v>
      </c>
      <c r="B155" s="241">
        <v>41886</v>
      </c>
      <c r="C155" s="241"/>
      <c r="D155" s="242" t="s">
        <v>742</v>
      </c>
      <c r="E155" s="243" t="s">
        <v>624</v>
      </c>
      <c r="F155" s="244">
        <v>162</v>
      </c>
      <c r="G155" s="243" t="s">
        <v>737</v>
      </c>
      <c r="H155" s="243">
        <v>190</v>
      </c>
      <c r="I155" s="245">
        <v>190</v>
      </c>
      <c r="J155" s="246" t="s">
        <v>738</v>
      </c>
      <c r="K155" s="247">
        <f t="shared" si="72"/>
        <v>28</v>
      </c>
      <c r="L155" s="248">
        <f t="shared" si="73"/>
        <v>0.1728395061728395</v>
      </c>
      <c r="M155" s="243" t="s">
        <v>605</v>
      </c>
      <c r="N155" s="249">
        <v>42006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40">
        <v>6</v>
      </c>
      <c r="B156" s="241">
        <v>41886</v>
      </c>
      <c r="C156" s="241"/>
      <c r="D156" s="242" t="s">
        <v>743</v>
      </c>
      <c r="E156" s="243" t="s">
        <v>624</v>
      </c>
      <c r="F156" s="244">
        <v>75</v>
      </c>
      <c r="G156" s="243" t="s">
        <v>737</v>
      </c>
      <c r="H156" s="243">
        <v>91.5</v>
      </c>
      <c r="I156" s="245" t="s">
        <v>726</v>
      </c>
      <c r="J156" s="246" t="s">
        <v>744</v>
      </c>
      <c r="K156" s="247">
        <f t="shared" si="72"/>
        <v>16.5</v>
      </c>
      <c r="L156" s="248">
        <f t="shared" si="73"/>
        <v>0.22</v>
      </c>
      <c r="M156" s="243" t="s">
        <v>605</v>
      </c>
      <c r="N156" s="249">
        <v>41954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40">
        <v>7</v>
      </c>
      <c r="B157" s="241">
        <v>41913</v>
      </c>
      <c r="C157" s="241"/>
      <c r="D157" s="242" t="s">
        <v>745</v>
      </c>
      <c r="E157" s="243" t="s">
        <v>624</v>
      </c>
      <c r="F157" s="244">
        <v>850</v>
      </c>
      <c r="G157" s="243" t="s">
        <v>737</v>
      </c>
      <c r="H157" s="243">
        <v>982.5</v>
      </c>
      <c r="I157" s="245">
        <v>1050</v>
      </c>
      <c r="J157" s="246" t="s">
        <v>746</v>
      </c>
      <c r="K157" s="247">
        <f t="shared" si="72"/>
        <v>132.5</v>
      </c>
      <c r="L157" s="248">
        <f t="shared" si="73"/>
        <v>0.15588235294117647</v>
      </c>
      <c r="M157" s="243" t="s">
        <v>605</v>
      </c>
      <c r="N157" s="249">
        <v>42039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40">
        <v>8</v>
      </c>
      <c r="B158" s="241">
        <v>41913</v>
      </c>
      <c r="C158" s="241"/>
      <c r="D158" s="242" t="s">
        <v>747</v>
      </c>
      <c r="E158" s="243" t="s">
        <v>624</v>
      </c>
      <c r="F158" s="244">
        <v>475</v>
      </c>
      <c r="G158" s="243" t="s">
        <v>737</v>
      </c>
      <c r="H158" s="243">
        <v>515</v>
      </c>
      <c r="I158" s="245">
        <v>600</v>
      </c>
      <c r="J158" s="246" t="s">
        <v>748</v>
      </c>
      <c r="K158" s="247">
        <f t="shared" si="72"/>
        <v>40</v>
      </c>
      <c r="L158" s="248">
        <f t="shared" si="73"/>
        <v>8.4210526315789472E-2</v>
      </c>
      <c r="M158" s="243" t="s">
        <v>605</v>
      </c>
      <c r="N158" s="249">
        <v>41939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40">
        <v>9</v>
      </c>
      <c r="B159" s="241">
        <v>41913</v>
      </c>
      <c r="C159" s="241"/>
      <c r="D159" s="242" t="s">
        <v>749</v>
      </c>
      <c r="E159" s="243" t="s">
        <v>624</v>
      </c>
      <c r="F159" s="244">
        <v>86</v>
      </c>
      <c r="G159" s="243" t="s">
        <v>737</v>
      </c>
      <c r="H159" s="243">
        <v>99</v>
      </c>
      <c r="I159" s="245">
        <v>140</v>
      </c>
      <c r="J159" s="246" t="s">
        <v>750</v>
      </c>
      <c r="K159" s="247">
        <f t="shared" si="72"/>
        <v>13</v>
      </c>
      <c r="L159" s="248">
        <f t="shared" si="73"/>
        <v>0.15116279069767441</v>
      </c>
      <c r="M159" s="243" t="s">
        <v>605</v>
      </c>
      <c r="N159" s="249">
        <v>41939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40">
        <v>10</v>
      </c>
      <c r="B160" s="241">
        <v>41926</v>
      </c>
      <c r="C160" s="241"/>
      <c r="D160" s="242" t="s">
        <v>751</v>
      </c>
      <c r="E160" s="243" t="s">
        <v>624</v>
      </c>
      <c r="F160" s="244">
        <v>496.6</v>
      </c>
      <c r="G160" s="243" t="s">
        <v>737</v>
      </c>
      <c r="H160" s="243">
        <v>621</v>
      </c>
      <c r="I160" s="245">
        <v>580</v>
      </c>
      <c r="J160" s="246" t="s">
        <v>738</v>
      </c>
      <c r="K160" s="247">
        <f t="shared" si="72"/>
        <v>124.39999999999998</v>
      </c>
      <c r="L160" s="248">
        <f t="shared" si="73"/>
        <v>0.25050342327829234</v>
      </c>
      <c r="M160" s="243" t="s">
        <v>605</v>
      </c>
      <c r="N160" s="249">
        <v>42605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40">
        <v>11</v>
      </c>
      <c r="B161" s="241">
        <v>41926</v>
      </c>
      <c r="C161" s="241"/>
      <c r="D161" s="242" t="s">
        <v>752</v>
      </c>
      <c r="E161" s="243" t="s">
        <v>624</v>
      </c>
      <c r="F161" s="244">
        <v>2481.9</v>
      </c>
      <c r="G161" s="243" t="s">
        <v>737</v>
      </c>
      <c r="H161" s="243">
        <v>2840</v>
      </c>
      <c r="I161" s="245">
        <v>2870</v>
      </c>
      <c r="J161" s="246" t="s">
        <v>753</v>
      </c>
      <c r="K161" s="247">
        <f t="shared" si="72"/>
        <v>358.09999999999991</v>
      </c>
      <c r="L161" s="248">
        <f t="shared" si="73"/>
        <v>0.14428462065353154</v>
      </c>
      <c r="M161" s="243" t="s">
        <v>605</v>
      </c>
      <c r="N161" s="249">
        <v>42017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40">
        <v>12</v>
      </c>
      <c r="B162" s="241">
        <v>41928</v>
      </c>
      <c r="C162" s="241"/>
      <c r="D162" s="242" t="s">
        <v>754</v>
      </c>
      <c r="E162" s="243" t="s">
        <v>624</v>
      </c>
      <c r="F162" s="244">
        <v>84.5</v>
      </c>
      <c r="G162" s="243" t="s">
        <v>737</v>
      </c>
      <c r="H162" s="243">
        <v>93</v>
      </c>
      <c r="I162" s="245">
        <v>110</v>
      </c>
      <c r="J162" s="246" t="s">
        <v>755</v>
      </c>
      <c r="K162" s="247">
        <f t="shared" si="72"/>
        <v>8.5</v>
      </c>
      <c r="L162" s="248">
        <f t="shared" si="73"/>
        <v>0.10059171597633136</v>
      </c>
      <c r="M162" s="243" t="s">
        <v>605</v>
      </c>
      <c r="N162" s="249">
        <v>41939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40">
        <v>13</v>
      </c>
      <c r="B163" s="241">
        <v>41928</v>
      </c>
      <c r="C163" s="241"/>
      <c r="D163" s="242" t="s">
        <v>756</v>
      </c>
      <c r="E163" s="243" t="s">
        <v>624</v>
      </c>
      <c r="F163" s="244">
        <v>401</v>
      </c>
      <c r="G163" s="243" t="s">
        <v>737</v>
      </c>
      <c r="H163" s="243">
        <v>428</v>
      </c>
      <c r="I163" s="245">
        <v>450</v>
      </c>
      <c r="J163" s="246" t="s">
        <v>757</v>
      </c>
      <c r="K163" s="247">
        <f t="shared" si="72"/>
        <v>27</v>
      </c>
      <c r="L163" s="248">
        <f t="shared" si="73"/>
        <v>6.7331670822942641E-2</v>
      </c>
      <c r="M163" s="243" t="s">
        <v>605</v>
      </c>
      <c r="N163" s="249">
        <v>42020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40">
        <v>14</v>
      </c>
      <c r="B164" s="241">
        <v>41928</v>
      </c>
      <c r="C164" s="241"/>
      <c r="D164" s="242" t="s">
        <v>758</v>
      </c>
      <c r="E164" s="243" t="s">
        <v>624</v>
      </c>
      <c r="F164" s="244">
        <v>101</v>
      </c>
      <c r="G164" s="243" t="s">
        <v>737</v>
      </c>
      <c r="H164" s="243">
        <v>112</v>
      </c>
      <c r="I164" s="245">
        <v>120</v>
      </c>
      <c r="J164" s="246" t="s">
        <v>759</v>
      </c>
      <c r="K164" s="247">
        <f t="shared" si="72"/>
        <v>11</v>
      </c>
      <c r="L164" s="248">
        <f t="shared" si="73"/>
        <v>0.10891089108910891</v>
      </c>
      <c r="M164" s="243" t="s">
        <v>605</v>
      </c>
      <c r="N164" s="249">
        <v>41939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40">
        <v>15</v>
      </c>
      <c r="B165" s="241">
        <v>41954</v>
      </c>
      <c r="C165" s="241"/>
      <c r="D165" s="242" t="s">
        <v>760</v>
      </c>
      <c r="E165" s="243" t="s">
        <v>624</v>
      </c>
      <c r="F165" s="244">
        <v>59</v>
      </c>
      <c r="G165" s="243" t="s">
        <v>737</v>
      </c>
      <c r="H165" s="243">
        <v>76</v>
      </c>
      <c r="I165" s="245">
        <v>76</v>
      </c>
      <c r="J165" s="246" t="s">
        <v>738</v>
      </c>
      <c r="K165" s="247">
        <f t="shared" si="72"/>
        <v>17</v>
      </c>
      <c r="L165" s="248">
        <f t="shared" si="73"/>
        <v>0.28813559322033899</v>
      </c>
      <c r="M165" s="243" t="s">
        <v>605</v>
      </c>
      <c r="N165" s="249">
        <v>43032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40">
        <v>16</v>
      </c>
      <c r="B166" s="241">
        <v>41954</v>
      </c>
      <c r="C166" s="241"/>
      <c r="D166" s="242" t="s">
        <v>749</v>
      </c>
      <c r="E166" s="243" t="s">
        <v>624</v>
      </c>
      <c r="F166" s="244">
        <v>99</v>
      </c>
      <c r="G166" s="243" t="s">
        <v>737</v>
      </c>
      <c r="H166" s="243">
        <v>120</v>
      </c>
      <c r="I166" s="245">
        <v>120</v>
      </c>
      <c r="J166" s="246" t="s">
        <v>670</v>
      </c>
      <c r="K166" s="247">
        <f t="shared" si="72"/>
        <v>21</v>
      </c>
      <c r="L166" s="248">
        <f t="shared" si="73"/>
        <v>0.21212121212121213</v>
      </c>
      <c r="M166" s="243" t="s">
        <v>605</v>
      </c>
      <c r="N166" s="249">
        <v>41960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40">
        <v>17</v>
      </c>
      <c r="B167" s="241">
        <v>41956</v>
      </c>
      <c r="C167" s="241"/>
      <c r="D167" s="242" t="s">
        <v>761</v>
      </c>
      <c r="E167" s="243" t="s">
        <v>624</v>
      </c>
      <c r="F167" s="244">
        <v>22</v>
      </c>
      <c r="G167" s="243" t="s">
        <v>737</v>
      </c>
      <c r="H167" s="243">
        <v>33.549999999999997</v>
      </c>
      <c r="I167" s="245">
        <v>32</v>
      </c>
      <c r="J167" s="246" t="s">
        <v>762</v>
      </c>
      <c r="K167" s="247">
        <f t="shared" si="72"/>
        <v>11.549999999999997</v>
      </c>
      <c r="L167" s="248">
        <f t="shared" si="73"/>
        <v>0.52499999999999991</v>
      </c>
      <c r="M167" s="243" t="s">
        <v>605</v>
      </c>
      <c r="N167" s="249">
        <v>42188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40">
        <v>18</v>
      </c>
      <c r="B168" s="241">
        <v>41976</v>
      </c>
      <c r="C168" s="241"/>
      <c r="D168" s="242" t="s">
        <v>763</v>
      </c>
      <c r="E168" s="243" t="s">
        <v>624</v>
      </c>
      <c r="F168" s="244">
        <v>440</v>
      </c>
      <c r="G168" s="243" t="s">
        <v>737</v>
      </c>
      <c r="H168" s="243">
        <v>520</v>
      </c>
      <c r="I168" s="245">
        <v>520</v>
      </c>
      <c r="J168" s="246" t="s">
        <v>764</v>
      </c>
      <c r="K168" s="247">
        <f t="shared" si="72"/>
        <v>80</v>
      </c>
      <c r="L168" s="248">
        <f t="shared" si="73"/>
        <v>0.18181818181818182</v>
      </c>
      <c r="M168" s="243" t="s">
        <v>605</v>
      </c>
      <c r="N168" s="249">
        <v>42208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40">
        <v>19</v>
      </c>
      <c r="B169" s="241">
        <v>41976</v>
      </c>
      <c r="C169" s="241"/>
      <c r="D169" s="242" t="s">
        <v>765</v>
      </c>
      <c r="E169" s="243" t="s">
        <v>624</v>
      </c>
      <c r="F169" s="244">
        <v>360</v>
      </c>
      <c r="G169" s="243" t="s">
        <v>737</v>
      </c>
      <c r="H169" s="243">
        <v>427</v>
      </c>
      <c r="I169" s="245">
        <v>425</v>
      </c>
      <c r="J169" s="246" t="s">
        <v>766</v>
      </c>
      <c r="K169" s="247">
        <f t="shared" si="72"/>
        <v>67</v>
      </c>
      <c r="L169" s="248">
        <f t="shared" si="73"/>
        <v>0.18611111111111112</v>
      </c>
      <c r="M169" s="243" t="s">
        <v>605</v>
      </c>
      <c r="N169" s="249">
        <v>42058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40">
        <v>20</v>
      </c>
      <c r="B170" s="241">
        <v>42012</v>
      </c>
      <c r="C170" s="241"/>
      <c r="D170" s="242" t="s">
        <v>767</v>
      </c>
      <c r="E170" s="243" t="s">
        <v>624</v>
      </c>
      <c r="F170" s="244">
        <v>360</v>
      </c>
      <c r="G170" s="243" t="s">
        <v>737</v>
      </c>
      <c r="H170" s="243">
        <v>455</v>
      </c>
      <c r="I170" s="245">
        <v>420</v>
      </c>
      <c r="J170" s="246" t="s">
        <v>768</v>
      </c>
      <c r="K170" s="247">
        <f t="shared" si="72"/>
        <v>95</v>
      </c>
      <c r="L170" s="248">
        <f t="shared" si="73"/>
        <v>0.2638888888888889</v>
      </c>
      <c r="M170" s="243" t="s">
        <v>605</v>
      </c>
      <c r="N170" s="249">
        <v>42024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40">
        <v>21</v>
      </c>
      <c r="B171" s="241">
        <v>42012</v>
      </c>
      <c r="C171" s="241"/>
      <c r="D171" s="242" t="s">
        <v>769</v>
      </c>
      <c r="E171" s="243" t="s">
        <v>624</v>
      </c>
      <c r="F171" s="244">
        <v>130</v>
      </c>
      <c r="G171" s="243"/>
      <c r="H171" s="243">
        <v>175.5</v>
      </c>
      <c r="I171" s="245">
        <v>165</v>
      </c>
      <c r="J171" s="246" t="s">
        <v>770</v>
      </c>
      <c r="K171" s="247">
        <f t="shared" si="72"/>
        <v>45.5</v>
      </c>
      <c r="L171" s="248">
        <f t="shared" si="73"/>
        <v>0.35</v>
      </c>
      <c r="M171" s="243" t="s">
        <v>605</v>
      </c>
      <c r="N171" s="249">
        <v>43088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40">
        <v>22</v>
      </c>
      <c r="B172" s="241">
        <v>42040</v>
      </c>
      <c r="C172" s="241"/>
      <c r="D172" s="242" t="s">
        <v>407</v>
      </c>
      <c r="E172" s="243" t="s">
        <v>598</v>
      </c>
      <c r="F172" s="244">
        <v>98</v>
      </c>
      <c r="G172" s="243"/>
      <c r="H172" s="243">
        <v>120</v>
      </c>
      <c r="I172" s="245">
        <v>120</v>
      </c>
      <c r="J172" s="246" t="s">
        <v>738</v>
      </c>
      <c r="K172" s="247">
        <f t="shared" si="72"/>
        <v>22</v>
      </c>
      <c r="L172" s="248">
        <f t="shared" si="73"/>
        <v>0.22448979591836735</v>
      </c>
      <c r="M172" s="243" t="s">
        <v>605</v>
      </c>
      <c r="N172" s="249">
        <v>42753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40">
        <v>23</v>
      </c>
      <c r="B173" s="241">
        <v>42040</v>
      </c>
      <c r="C173" s="241"/>
      <c r="D173" s="242" t="s">
        <v>771</v>
      </c>
      <c r="E173" s="243" t="s">
        <v>598</v>
      </c>
      <c r="F173" s="244">
        <v>196</v>
      </c>
      <c r="G173" s="243"/>
      <c r="H173" s="243">
        <v>262</v>
      </c>
      <c r="I173" s="245">
        <v>255</v>
      </c>
      <c r="J173" s="246" t="s">
        <v>738</v>
      </c>
      <c r="K173" s="247">
        <f t="shared" si="72"/>
        <v>66</v>
      </c>
      <c r="L173" s="248">
        <f t="shared" si="73"/>
        <v>0.33673469387755101</v>
      </c>
      <c r="M173" s="243" t="s">
        <v>605</v>
      </c>
      <c r="N173" s="249">
        <v>42599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50">
        <v>24</v>
      </c>
      <c r="B174" s="251">
        <v>42067</v>
      </c>
      <c r="C174" s="251"/>
      <c r="D174" s="252" t="s">
        <v>406</v>
      </c>
      <c r="E174" s="253" t="s">
        <v>598</v>
      </c>
      <c r="F174" s="254">
        <v>235</v>
      </c>
      <c r="G174" s="254"/>
      <c r="H174" s="255">
        <v>77</v>
      </c>
      <c r="I174" s="255" t="s">
        <v>772</v>
      </c>
      <c r="J174" s="256" t="s">
        <v>773</v>
      </c>
      <c r="K174" s="257">
        <f t="shared" si="72"/>
        <v>-158</v>
      </c>
      <c r="L174" s="258">
        <f t="shared" si="73"/>
        <v>-0.67234042553191486</v>
      </c>
      <c r="M174" s="254" t="s">
        <v>629</v>
      </c>
      <c r="N174" s="251">
        <v>43522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40">
        <v>25</v>
      </c>
      <c r="B175" s="241">
        <v>42067</v>
      </c>
      <c r="C175" s="241"/>
      <c r="D175" s="242" t="s">
        <v>774</v>
      </c>
      <c r="E175" s="243" t="s">
        <v>598</v>
      </c>
      <c r="F175" s="244">
        <v>185</v>
      </c>
      <c r="G175" s="243"/>
      <c r="H175" s="243">
        <v>224</v>
      </c>
      <c r="I175" s="245" t="s">
        <v>775</v>
      </c>
      <c r="J175" s="246" t="s">
        <v>738</v>
      </c>
      <c r="K175" s="247">
        <f t="shared" si="72"/>
        <v>39</v>
      </c>
      <c r="L175" s="248">
        <f t="shared" si="73"/>
        <v>0.21081081081081082</v>
      </c>
      <c r="M175" s="243" t="s">
        <v>605</v>
      </c>
      <c r="N175" s="249">
        <v>42647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50">
        <v>26</v>
      </c>
      <c r="B176" s="251">
        <v>42090</v>
      </c>
      <c r="C176" s="251"/>
      <c r="D176" s="259" t="s">
        <v>776</v>
      </c>
      <c r="E176" s="254" t="s">
        <v>598</v>
      </c>
      <c r="F176" s="254">
        <v>49.5</v>
      </c>
      <c r="G176" s="255"/>
      <c r="H176" s="255">
        <v>15.85</v>
      </c>
      <c r="I176" s="255">
        <v>67</v>
      </c>
      <c r="J176" s="256" t="s">
        <v>777</v>
      </c>
      <c r="K176" s="255">
        <f t="shared" si="72"/>
        <v>-33.65</v>
      </c>
      <c r="L176" s="260">
        <f t="shared" si="73"/>
        <v>-0.67979797979797973</v>
      </c>
      <c r="M176" s="254" t="s">
        <v>629</v>
      </c>
      <c r="N176" s="261">
        <v>43627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40">
        <v>27</v>
      </c>
      <c r="B177" s="241">
        <v>42093</v>
      </c>
      <c r="C177" s="241"/>
      <c r="D177" s="242" t="s">
        <v>778</v>
      </c>
      <c r="E177" s="243" t="s">
        <v>598</v>
      </c>
      <c r="F177" s="244">
        <v>183.5</v>
      </c>
      <c r="G177" s="243"/>
      <c r="H177" s="243">
        <v>219</v>
      </c>
      <c r="I177" s="245">
        <v>218</v>
      </c>
      <c r="J177" s="246" t="s">
        <v>779</v>
      </c>
      <c r="K177" s="247">
        <f t="shared" si="72"/>
        <v>35.5</v>
      </c>
      <c r="L177" s="248">
        <f t="shared" si="73"/>
        <v>0.19346049046321526</v>
      </c>
      <c r="M177" s="243" t="s">
        <v>605</v>
      </c>
      <c r="N177" s="249">
        <v>42103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40">
        <v>28</v>
      </c>
      <c r="B178" s="241">
        <v>42114</v>
      </c>
      <c r="C178" s="241"/>
      <c r="D178" s="242" t="s">
        <v>780</v>
      </c>
      <c r="E178" s="243" t="s">
        <v>598</v>
      </c>
      <c r="F178" s="244">
        <f>(227+237)/2</f>
        <v>232</v>
      </c>
      <c r="G178" s="243"/>
      <c r="H178" s="243">
        <v>298</v>
      </c>
      <c r="I178" s="245">
        <v>298</v>
      </c>
      <c r="J178" s="246" t="s">
        <v>738</v>
      </c>
      <c r="K178" s="247">
        <f t="shared" si="72"/>
        <v>66</v>
      </c>
      <c r="L178" s="248">
        <f t="shared" si="73"/>
        <v>0.28448275862068967</v>
      </c>
      <c r="M178" s="243" t="s">
        <v>605</v>
      </c>
      <c r="N178" s="249">
        <v>42823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40">
        <v>29</v>
      </c>
      <c r="B179" s="241">
        <v>42128</v>
      </c>
      <c r="C179" s="241"/>
      <c r="D179" s="242" t="s">
        <v>781</v>
      </c>
      <c r="E179" s="243" t="s">
        <v>624</v>
      </c>
      <c r="F179" s="244">
        <v>385</v>
      </c>
      <c r="G179" s="243"/>
      <c r="H179" s="243">
        <f>212.5+331</f>
        <v>543.5</v>
      </c>
      <c r="I179" s="245">
        <v>510</v>
      </c>
      <c r="J179" s="246" t="s">
        <v>782</v>
      </c>
      <c r="K179" s="247">
        <f t="shared" si="72"/>
        <v>158.5</v>
      </c>
      <c r="L179" s="248">
        <f t="shared" si="73"/>
        <v>0.41168831168831171</v>
      </c>
      <c r="M179" s="243" t="s">
        <v>605</v>
      </c>
      <c r="N179" s="249">
        <v>42235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40">
        <v>30</v>
      </c>
      <c r="B180" s="241">
        <v>42128</v>
      </c>
      <c r="C180" s="241"/>
      <c r="D180" s="242" t="s">
        <v>783</v>
      </c>
      <c r="E180" s="243" t="s">
        <v>624</v>
      </c>
      <c r="F180" s="244">
        <v>115.5</v>
      </c>
      <c r="G180" s="243"/>
      <c r="H180" s="243">
        <v>146</v>
      </c>
      <c r="I180" s="245">
        <v>142</v>
      </c>
      <c r="J180" s="246" t="s">
        <v>784</v>
      </c>
      <c r="K180" s="247">
        <f t="shared" si="72"/>
        <v>30.5</v>
      </c>
      <c r="L180" s="248">
        <f t="shared" si="73"/>
        <v>0.26406926406926406</v>
      </c>
      <c r="M180" s="243" t="s">
        <v>605</v>
      </c>
      <c r="N180" s="249">
        <v>42202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40">
        <v>31</v>
      </c>
      <c r="B181" s="241">
        <v>42151</v>
      </c>
      <c r="C181" s="241"/>
      <c r="D181" s="242" t="s">
        <v>544</v>
      </c>
      <c r="E181" s="243" t="s">
        <v>624</v>
      </c>
      <c r="F181" s="244">
        <v>237.5</v>
      </c>
      <c r="G181" s="243"/>
      <c r="H181" s="243">
        <v>279.5</v>
      </c>
      <c r="I181" s="245">
        <v>278</v>
      </c>
      <c r="J181" s="246" t="s">
        <v>738</v>
      </c>
      <c r="K181" s="247">
        <f t="shared" si="72"/>
        <v>42</v>
      </c>
      <c r="L181" s="248">
        <f t="shared" si="73"/>
        <v>0.17684210526315788</v>
      </c>
      <c r="M181" s="243" t="s">
        <v>605</v>
      </c>
      <c r="N181" s="249">
        <v>42222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40">
        <v>32</v>
      </c>
      <c r="B182" s="241">
        <v>42174</v>
      </c>
      <c r="C182" s="241"/>
      <c r="D182" s="242" t="s">
        <v>756</v>
      </c>
      <c r="E182" s="243" t="s">
        <v>598</v>
      </c>
      <c r="F182" s="244">
        <v>340</v>
      </c>
      <c r="G182" s="243"/>
      <c r="H182" s="243">
        <v>448</v>
      </c>
      <c r="I182" s="245">
        <v>448</v>
      </c>
      <c r="J182" s="246" t="s">
        <v>738</v>
      </c>
      <c r="K182" s="247">
        <f t="shared" si="72"/>
        <v>108</v>
      </c>
      <c r="L182" s="248">
        <f t="shared" si="73"/>
        <v>0.31764705882352939</v>
      </c>
      <c r="M182" s="243" t="s">
        <v>605</v>
      </c>
      <c r="N182" s="249">
        <v>43018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40">
        <v>33</v>
      </c>
      <c r="B183" s="241">
        <v>42191</v>
      </c>
      <c r="C183" s="241"/>
      <c r="D183" s="242" t="s">
        <v>785</v>
      </c>
      <c r="E183" s="243" t="s">
        <v>598</v>
      </c>
      <c r="F183" s="244">
        <v>390</v>
      </c>
      <c r="G183" s="243"/>
      <c r="H183" s="243">
        <v>460</v>
      </c>
      <c r="I183" s="245">
        <v>460</v>
      </c>
      <c r="J183" s="246" t="s">
        <v>738</v>
      </c>
      <c r="K183" s="247">
        <f t="shared" si="72"/>
        <v>70</v>
      </c>
      <c r="L183" s="248">
        <f t="shared" si="73"/>
        <v>0.17948717948717949</v>
      </c>
      <c r="M183" s="243" t="s">
        <v>605</v>
      </c>
      <c r="N183" s="249">
        <v>42478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50">
        <v>34</v>
      </c>
      <c r="B184" s="251">
        <v>42195</v>
      </c>
      <c r="C184" s="251"/>
      <c r="D184" s="252" t="s">
        <v>786</v>
      </c>
      <c r="E184" s="253" t="s">
        <v>598</v>
      </c>
      <c r="F184" s="254">
        <v>122.5</v>
      </c>
      <c r="G184" s="254"/>
      <c r="H184" s="255">
        <v>61</v>
      </c>
      <c r="I184" s="255">
        <v>172</v>
      </c>
      <c r="J184" s="256" t="s">
        <v>787</v>
      </c>
      <c r="K184" s="257">
        <f t="shared" si="72"/>
        <v>-61.5</v>
      </c>
      <c r="L184" s="258">
        <f t="shared" si="73"/>
        <v>-0.50204081632653064</v>
      </c>
      <c r="M184" s="254" t="s">
        <v>629</v>
      </c>
      <c r="N184" s="251">
        <v>43333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40">
        <v>35</v>
      </c>
      <c r="B185" s="241">
        <v>42219</v>
      </c>
      <c r="C185" s="241"/>
      <c r="D185" s="242" t="s">
        <v>788</v>
      </c>
      <c r="E185" s="243" t="s">
        <v>598</v>
      </c>
      <c r="F185" s="244">
        <v>297.5</v>
      </c>
      <c r="G185" s="243"/>
      <c r="H185" s="243">
        <v>350</v>
      </c>
      <c r="I185" s="245">
        <v>360</v>
      </c>
      <c r="J185" s="246" t="s">
        <v>789</v>
      </c>
      <c r="K185" s="247">
        <f t="shared" si="72"/>
        <v>52.5</v>
      </c>
      <c r="L185" s="248">
        <f t="shared" si="73"/>
        <v>0.17647058823529413</v>
      </c>
      <c r="M185" s="243" t="s">
        <v>605</v>
      </c>
      <c r="N185" s="249">
        <v>42232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40">
        <v>36</v>
      </c>
      <c r="B186" s="241">
        <v>42219</v>
      </c>
      <c r="C186" s="241"/>
      <c r="D186" s="242" t="s">
        <v>790</v>
      </c>
      <c r="E186" s="243" t="s">
        <v>598</v>
      </c>
      <c r="F186" s="244">
        <v>115.5</v>
      </c>
      <c r="G186" s="243"/>
      <c r="H186" s="243">
        <v>149</v>
      </c>
      <c r="I186" s="245">
        <v>140</v>
      </c>
      <c r="J186" s="246" t="s">
        <v>791</v>
      </c>
      <c r="K186" s="247">
        <f t="shared" si="72"/>
        <v>33.5</v>
      </c>
      <c r="L186" s="248">
        <f t="shared" si="73"/>
        <v>0.29004329004329005</v>
      </c>
      <c r="M186" s="243" t="s">
        <v>605</v>
      </c>
      <c r="N186" s="249">
        <v>42740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40">
        <v>37</v>
      </c>
      <c r="B187" s="241">
        <v>42251</v>
      </c>
      <c r="C187" s="241"/>
      <c r="D187" s="242" t="s">
        <v>544</v>
      </c>
      <c r="E187" s="243" t="s">
        <v>598</v>
      </c>
      <c r="F187" s="244">
        <v>226</v>
      </c>
      <c r="G187" s="243"/>
      <c r="H187" s="243">
        <v>292</v>
      </c>
      <c r="I187" s="245">
        <v>292</v>
      </c>
      <c r="J187" s="246" t="s">
        <v>792</v>
      </c>
      <c r="K187" s="247">
        <f t="shared" si="72"/>
        <v>66</v>
      </c>
      <c r="L187" s="248">
        <f t="shared" si="73"/>
        <v>0.29203539823008851</v>
      </c>
      <c r="M187" s="243" t="s">
        <v>605</v>
      </c>
      <c r="N187" s="249">
        <v>42286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40">
        <v>38</v>
      </c>
      <c r="B188" s="241">
        <v>42254</v>
      </c>
      <c r="C188" s="241"/>
      <c r="D188" s="242" t="s">
        <v>780</v>
      </c>
      <c r="E188" s="243" t="s">
        <v>598</v>
      </c>
      <c r="F188" s="244">
        <v>232.5</v>
      </c>
      <c r="G188" s="243"/>
      <c r="H188" s="243">
        <v>312.5</v>
      </c>
      <c r="I188" s="245">
        <v>310</v>
      </c>
      <c r="J188" s="246" t="s">
        <v>738</v>
      </c>
      <c r="K188" s="247">
        <f t="shared" si="72"/>
        <v>80</v>
      </c>
      <c r="L188" s="248">
        <f t="shared" si="73"/>
        <v>0.34408602150537637</v>
      </c>
      <c r="M188" s="243" t="s">
        <v>605</v>
      </c>
      <c r="N188" s="249">
        <v>42823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40">
        <v>39</v>
      </c>
      <c r="B189" s="241">
        <v>42268</v>
      </c>
      <c r="C189" s="241"/>
      <c r="D189" s="242" t="s">
        <v>793</v>
      </c>
      <c r="E189" s="243" t="s">
        <v>598</v>
      </c>
      <c r="F189" s="244">
        <v>196.5</v>
      </c>
      <c r="G189" s="243"/>
      <c r="H189" s="243">
        <v>238</v>
      </c>
      <c r="I189" s="245">
        <v>238</v>
      </c>
      <c r="J189" s="246" t="s">
        <v>792</v>
      </c>
      <c r="K189" s="247">
        <f t="shared" si="72"/>
        <v>41.5</v>
      </c>
      <c r="L189" s="248">
        <f t="shared" si="73"/>
        <v>0.21119592875318066</v>
      </c>
      <c r="M189" s="243" t="s">
        <v>605</v>
      </c>
      <c r="N189" s="249">
        <v>42291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40">
        <v>40</v>
      </c>
      <c r="B190" s="241">
        <v>42271</v>
      </c>
      <c r="C190" s="241"/>
      <c r="D190" s="242" t="s">
        <v>736</v>
      </c>
      <c r="E190" s="243" t="s">
        <v>598</v>
      </c>
      <c r="F190" s="244">
        <v>65</v>
      </c>
      <c r="G190" s="243"/>
      <c r="H190" s="243">
        <v>82</v>
      </c>
      <c r="I190" s="245">
        <v>82</v>
      </c>
      <c r="J190" s="246" t="s">
        <v>792</v>
      </c>
      <c r="K190" s="247">
        <f t="shared" si="72"/>
        <v>17</v>
      </c>
      <c r="L190" s="248">
        <f t="shared" si="73"/>
        <v>0.26153846153846155</v>
      </c>
      <c r="M190" s="243" t="s">
        <v>605</v>
      </c>
      <c r="N190" s="249">
        <v>42578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40">
        <v>41</v>
      </c>
      <c r="B191" s="241">
        <v>42291</v>
      </c>
      <c r="C191" s="241"/>
      <c r="D191" s="242" t="s">
        <v>794</v>
      </c>
      <c r="E191" s="243" t="s">
        <v>598</v>
      </c>
      <c r="F191" s="244">
        <v>144</v>
      </c>
      <c r="G191" s="243"/>
      <c r="H191" s="243">
        <v>182.5</v>
      </c>
      <c r="I191" s="245">
        <v>181</v>
      </c>
      <c r="J191" s="246" t="s">
        <v>792</v>
      </c>
      <c r="K191" s="247">
        <f t="shared" si="72"/>
        <v>38.5</v>
      </c>
      <c r="L191" s="248">
        <f t="shared" si="73"/>
        <v>0.2673611111111111</v>
      </c>
      <c r="M191" s="243" t="s">
        <v>605</v>
      </c>
      <c r="N191" s="249">
        <v>42817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40">
        <v>42</v>
      </c>
      <c r="B192" s="241">
        <v>42291</v>
      </c>
      <c r="C192" s="241"/>
      <c r="D192" s="242" t="s">
        <v>795</v>
      </c>
      <c r="E192" s="243" t="s">
        <v>598</v>
      </c>
      <c r="F192" s="244">
        <v>264</v>
      </c>
      <c r="G192" s="243"/>
      <c r="H192" s="243">
        <v>311</v>
      </c>
      <c r="I192" s="245">
        <v>311</v>
      </c>
      <c r="J192" s="246" t="s">
        <v>792</v>
      </c>
      <c r="K192" s="247">
        <f t="shared" si="72"/>
        <v>47</v>
      </c>
      <c r="L192" s="248">
        <f t="shared" si="73"/>
        <v>0.17803030303030304</v>
      </c>
      <c r="M192" s="243" t="s">
        <v>605</v>
      </c>
      <c r="N192" s="249">
        <v>42604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40">
        <v>43</v>
      </c>
      <c r="B193" s="241">
        <v>42318</v>
      </c>
      <c r="C193" s="241"/>
      <c r="D193" s="242" t="s">
        <v>796</v>
      </c>
      <c r="E193" s="243" t="s">
        <v>624</v>
      </c>
      <c r="F193" s="244">
        <v>549.5</v>
      </c>
      <c r="G193" s="243"/>
      <c r="H193" s="243">
        <v>630</v>
      </c>
      <c r="I193" s="245">
        <v>630</v>
      </c>
      <c r="J193" s="246" t="s">
        <v>792</v>
      </c>
      <c r="K193" s="247">
        <f t="shared" si="72"/>
        <v>80.5</v>
      </c>
      <c r="L193" s="248">
        <f t="shared" si="73"/>
        <v>0.1464968152866242</v>
      </c>
      <c r="M193" s="243" t="s">
        <v>605</v>
      </c>
      <c r="N193" s="249">
        <v>42419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40">
        <v>44</v>
      </c>
      <c r="B194" s="241">
        <v>42342</v>
      </c>
      <c r="C194" s="241"/>
      <c r="D194" s="242" t="s">
        <v>797</v>
      </c>
      <c r="E194" s="243" t="s">
        <v>598</v>
      </c>
      <c r="F194" s="244">
        <v>1027.5</v>
      </c>
      <c r="G194" s="243"/>
      <c r="H194" s="243">
        <v>1315</v>
      </c>
      <c r="I194" s="245">
        <v>1250</v>
      </c>
      <c r="J194" s="246" t="s">
        <v>792</v>
      </c>
      <c r="K194" s="247">
        <f t="shared" si="72"/>
        <v>287.5</v>
      </c>
      <c r="L194" s="248">
        <f t="shared" si="73"/>
        <v>0.27980535279805352</v>
      </c>
      <c r="M194" s="243" t="s">
        <v>605</v>
      </c>
      <c r="N194" s="249">
        <v>43244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40">
        <v>45</v>
      </c>
      <c r="B195" s="241">
        <v>42367</v>
      </c>
      <c r="C195" s="241"/>
      <c r="D195" s="242" t="s">
        <v>798</v>
      </c>
      <c r="E195" s="243" t="s">
        <v>598</v>
      </c>
      <c r="F195" s="244">
        <v>465</v>
      </c>
      <c r="G195" s="243"/>
      <c r="H195" s="243">
        <v>540</v>
      </c>
      <c r="I195" s="245">
        <v>540</v>
      </c>
      <c r="J195" s="246" t="s">
        <v>792</v>
      </c>
      <c r="K195" s="247">
        <f t="shared" si="72"/>
        <v>75</v>
      </c>
      <c r="L195" s="248">
        <f t="shared" si="73"/>
        <v>0.16129032258064516</v>
      </c>
      <c r="M195" s="243" t="s">
        <v>605</v>
      </c>
      <c r="N195" s="249">
        <v>42530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40">
        <v>46</v>
      </c>
      <c r="B196" s="241">
        <v>42380</v>
      </c>
      <c r="C196" s="241"/>
      <c r="D196" s="242" t="s">
        <v>407</v>
      </c>
      <c r="E196" s="243" t="s">
        <v>624</v>
      </c>
      <c r="F196" s="244">
        <v>81</v>
      </c>
      <c r="G196" s="243"/>
      <c r="H196" s="243">
        <v>110</v>
      </c>
      <c r="I196" s="245">
        <v>110</v>
      </c>
      <c r="J196" s="246" t="s">
        <v>792</v>
      </c>
      <c r="K196" s="247">
        <f t="shared" si="72"/>
        <v>29</v>
      </c>
      <c r="L196" s="248">
        <f t="shared" si="73"/>
        <v>0.35802469135802467</v>
      </c>
      <c r="M196" s="243" t="s">
        <v>605</v>
      </c>
      <c r="N196" s="249">
        <v>42745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40">
        <v>47</v>
      </c>
      <c r="B197" s="241">
        <v>42382</v>
      </c>
      <c r="C197" s="241"/>
      <c r="D197" s="242" t="s">
        <v>799</v>
      </c>
      <c r="E197" s="243" t="s">
        <v>624</v>
      </c>
      <c r="F197" s="244">
        <v>417.5</v>
      </c>
      <c r="G197" s="243"/>
      <c r="H197" s="243">
        <v>547</v>
      </c>
      <c r="I197" s="245">
        <v>535</v>
      </c>
      <c r="J197" s="246" t="s">
        <v>792</v>
      </c>
      <c r="K197" s="247">
        <f t="shared" si="72"/>
        <v>129.5</v>
      </c>
      <c r="L197" s="248">
        <f t="shared" si="73"/>
        <v>0.31017964071856285</v>
      </c>
      <c r="M197" s="243" t="s">
        <v>605</v>
      </c>
      <c r="N197" s="249">
        <v>42578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40">
        <v>48</v>
      </c>
      <c r="B198" s="241">
        <v>42408</v>
      </c>
      <c r="C198" s="241"/>
      <c r="D198" s="242" t="s">
        <v>800</v>
      </c>
      <c r="E198" s="243" t="s">
        <v>598</v>
      </c>
      <c r="F198" s="244">
        <v>650</v>
      </c>
      <c r="G198" s="243"/>
      <c r="H198" s="243">
        <v>800</v>
      </c>
      <c r="I198" s="245">
        <v>800</v>
      </c>
      <c r="J198" s="246" t="s">
        <v>792</v>
      </c>
      <c r="K198" s="247">
        <f t="shared" si="72"/>
        <v>150</v>
      </c>
      <c r="L198" s="248">
        <f t="shared" si="73"/>
        <v>0.23076923076923078</v>
      </c>
      <c r="M198" s="243" t="s">
        <v>605</v>
      </c>
      <c r="N198" s="249">
        <v>43154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40">
        <v>49</v>
      </c>
      <c r="B199" s="241">
        <v>42433</v>
      </c>
      <c r="C199" s="241"/>
      <c r="D199" s="242" t="s">
        <v>239</v>
      </c>
      <c r="E199" s="243" t="s">
        <v>598</v>
      </c>
      <c r="F199" s="244">
        <v>437.5</v>
      </c>
      <c r="G199" s="243"/>
      <c r="H199" s="243">
        <v>504.5</v>
      </c>
      <c r="I199" s="245">
        <v>522</v>
      </c>
      <c r="J199" s="246" t="s">
        <v>801</v>
      </c>
      <c r="K199" s="247">
        <f t="shared" si="72"/>
        <v>67</v>
      </c>
      <c r="L199" s="248">
        <f t="shared" si="73"/>
        <v>0.15314285714285714</v>
      </c>
      <c r="M199" s="243" t="s">
        <v>605</v>
      </c>
      <c r="N199" s="249">
        <v>42480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40">
        <v>50</v>
      </c>
      <c r="B200" s="241">
        <v>42438</v>
      </c>
      <c r="C200" s="241"/>
      <c r="D200" s="242" t="s">
        <v>802</v>
      </c>
      <c r="E200" s="243" t="s">
        <v>598</v>
      </c>
      <c r="F200" s="244">
        <v>189.5</v>
      </c>
      <c r="G200" s="243"/>
      <c r="H200" s="243">
        <v>218</v>
      </c>
      <c r="I200" s="245">
        <v>218</v>
      </c>
      <c r="J200" s="246" t="s">
        <v>792</v>
      </c>
      <c r="K200" s="247">
        <f t="shared" si="72"/>
        <v>28.5</v>
      </c>
      <c r="L200" s="248">
        <f t="shared" si="73"/>
        <v>0.15039577836411611</v>
      </c>
      <c r="M200" s="243" t="s">
        <v>605</v>
      </c>
      <c r="N200" s="249">
        <v>43034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50">
        <v>51</v>
      </c>
      <c r="B201" s="251">
        <v>42471</v>
      </c>
      <c r="C201" s="251"/>
      <c r="D201" s="259" t="s">
        <v>803</v>
      </c>
      <c r="E201" s="254" t="s">
        <v>598</v>
      </c>
      <c r="F201" s="254">
        <v>36.5</v>
      </c>
      <c r="G201" s="255"/>
      <c r="H201" s="255">
        <v>15.85</v>
      </c>
      <c r="I201" s="255">
        <v>60</v>
      </c>
      <c r="J201" s="256" t="s">
        <v>804</v>
      </c>
      <c r="K201" s="257">
        <f t="shared" si="72"/>
        <v>-20.65</v>
      </c>
      <c r="L201" s="258">
        <f t="shared" si="73"/>
        <v>-0.5657534246575342</v>
      </c>
      <c r="M201" s="254" t="s">
        <v>629</v>
      </c>
      <c r="N201" s="262">
        <v>43627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40">
        <v>52</v>
      </c>
      <c r="B202" s="241">
        <v>42472</v>
      </c>
      <c r="C202" s="241"/>
      <c r="D202" s="242" t="s">
        <v>805</v>
      </c>
      <c r="E202" s="243" t="s">
        <v>598</v>
      </c>
      <c r="F202" s="244">
        <v>93</v>
      </c>
      <c r="G202" s="243"/>
      <c r="H202" s="243">
        <v>149</v>
      </c>
      <c r="I202" s="245">
        <v>140</v>
      </c>
      <c r="J202" s="246" t="s">
        <v>806</v>
      </c>
      <c r="K202" s="247">
        <f t="shared" si="72"/>
        <v>56</v>
      </c>
      <c r="L202" s="248">
        <f t="shared" si="73"/>
        <v>0.60215053763440862</v>
      </c>
      <c r="M202" s="243" t="s">
        <v>605</v>
      </c>
      <c r="N202" s="249">
        <v>42740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40">
        <v>53</v>
      </c>
      <c r="B203" s="241">
        <v>42472</v>
      </c>
      <c r="C203" s="241"/>
      <c r="D203" s="242" t="s">
        <v>807</v>
      </c>
      <c r="E203" s="243" t="s">
        <v>598</v>
      </c>
      <c r="F203" s="244">
        <v>130</v>
      </c>
      <c r="G203" s="243"/>
      <c r="H203" s="243">
        <v>150</v>
      </c>
      <c r="I203" s="245" t="s">
        <v>808</v>
      </c>
      <c r="J203" s="246" t="s">
        <v>792</v>
      </c>
      <c r="K203" s="247">
        <f t="shared" si="72"/>
        <v>20</v>
      </c>
      <c r="L203" s="248">
        <f t="shared" si="73"/>
        <v>0.15384615384615385</v>
      </c>
      <c r="M203" s="243" t="s">
        <v>605</v>
      </c>
      <c r="N203" s="249">
        <v>42564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40">
        <v>54</v>
      </c>
      <c r="B204" s="241">
        <v>42473</v>
      </c>
      <c r="C204" s="241"/>
      <c r="D204" s="242" t="s">
        <v>809</v>
      </c>
      <c r="E204" s="243" t="s">
        <v>598</v>
      </c>
      <c r="F204" s="244">
        <v>196</v>
      </c>
      <c r="G204" s="243"/>
      <c r="H204" s="243">
        <v>299</v>
      </c>
      <c r="I204" s="245">
        <v>299</v>
      </c>
      <c r="J204" s="246" t="s">
        <v>792</v>
      </c>
      <c r="K204" s="247">
        <v>103</v>
      </c>
      <c r="L204" s="248">
        <v>0.52551020408163296</v>
      </c>
      <c r="M204" s="243" t="s">
        <v>605</v>
      </c>
      <c r="N204" s="249">
        <v>42620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40">
        <v>55</v>
      </c>
      <c r="B205" s="241">
        <v>42473</v>
      </c>
      <c r="C205" s="241"/>
      <c r="D205" s="242" t="s">
        <v>810</v>
      </c>
      <c r="E205" s="243" t="s">
        <v>598</v>
      </c>
      <c r="F205" s="244">
        <v>88</v>
      </c>
      <c r="G205" s="243"/>
      <c r="H205" s="243">
        <v>103</v>
      </c>
      <c r="I205" s="245">
        <v>103</v>
      </c>
      <c r="J205" s="246" t="s">
        <v>792</v>
      </c>
      <c r="K205" s="247">
        <v>15</v>
      </c>
      <c r="L205" s="248">
        <v>0.170454545454545</v>
      </c>
      <c r="M205" s="243" t="s">
        <v>605</v>
      </c>
      <c r="N205" s="249">
        <v>42530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40">
        <v>56</v>
      </c>
      <c r="B206" s="241">
        <v>42492</v>
      </c>
      <c r="C206" s="241"/>
      <c r="D206" s="242" t="s">
        <v>811</v>
      </c>
      <c r="E206" s="243" t="s">
        <v>598</v>
      </c>
      <c r="F206" s="244">
        <v>127.5</v>
      </c>
      <c r="G206" s="243"/>
      <c r="H206" s="243">
        <v>148</v>
      </c>
      <c r="I206" s="245" t="s">
        <v>812</v>
      </c>
      <c r="J206" s="246" t="s">
        <v>792</v>
      </c>
      <c r="K206" s="247">
        <f t="shared" ref="K206:K210" si="74">H206-F206</f>
        <v>20.5</v>
      </c>
      <c r="L206" s="248">
        <f t="shared" ref="L206:L210" si="75">K206/F206</f>
        <v>0.16078431372549021</v>
      </c>
      <c r="M206" s="243" t="s">
        <v>605</v>
      </c>
      <c r="N206" s="249">
        <v>42564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40">
        <v>57</v>
      </c>
      <c r="B207" s="241">
        <v>42493</v>
      </c>
      <c r="C207" s="241"/>
      <c r="D207" s="242" t="s">
        <v>813</v>
      </c>
      <c r="E207" s="243" t="s">
        <v>598</v>
      </c>
      <c r="F207" s="244">
        <v>675</v>
      </c>
      <c r="G207" s="243"/>
      <c r="H207" s="243">
        <v>815</v>
      </c>
      <c r="I207" s="245" t="s">
        <v>814</v>
      </c>
      <c r="J207" s="246" t="s">
        <v>792</v>
      </c>
      <c r="K207" s="247">
        <f t="shared" si="74"/>
        <v>140</v>
      </c>
      <c r="L207" s="248">
        <f t="shared" si="75"/>
        <v>0.2074074074074074</v>
      </c>
      <c r="M207" s="243" t="s">
        <v>605</v>
      </c>
      <c r="N207" s="249">
        <v>43154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50">
        <v>58</v>
      </c>
      <c r="B208" s="251">
        <v>42522</v>
      </c>
      <c r="C208" s="251"/>
      <c r="D208" s="252" t="s">
        <v>815</v>
      </c>
      <c r="E208" s="253" t="s">
        <v>598</v>
      </c>
      <c r="F208" s="254">
        <v>500</v>
      </c>
      <c r="G208" s="254"/>
      <c r="H208" s="255">
        <v>232.5</v>
      </c>
      <c r="I208" s="255" t="s">
        <v>816</v>
      </c>
      <c r="J208" s="256" t="s">
        <v>817</v>
      </c>
      <c r="K208" s="257">
        <f t="shared" si="74"/>
        <v>-267.5</v>
      </c>
      <c r="L208" s="258">
        <f t="shared" si="75"/>
        <v>-0.53500000000000003</v>
      </c>
      <c r="M208" s="254" t="s">
        <v>629</v>
      </c>
      <c r="N208" s="251">
        <v>43735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40">
        <v>59</v>
      </c>
      <c r="B209" s="241">
        <v>42527</v>
      </c>
      <c r="C209" s="241"/>
      <c r="D209" s="242" t="s">
        <v>546</v>
      </c>
      <c r="E209" s="243" t="s">
        <v>598</v>
      </c>
      <c r="F209" s="244">
        <v>110</v>
      </c>
      <c r="G209" s="243"/>
      <c r="H209" s="243">
        <v>126.5</v>
      </c>
      <c r="I209" s="245">
        <v>125</v>
      </c>
      <c r="J209" s="246" t="s">
        <v>744</v>
      </c>
      <c r="K209" s="247">
        <f t="shared" si="74"/>
        <v>16.5</v>
      </c>
      <c r="L209" s="248">
        <f t="shared" si="75"/>
        <v>0.15</v>
      </c>
      <c r="M209" s="243" t="s">
        <v>605</v>
      </c>
      <c r="N209" s="249">
        <v>42552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40">
        <v>60</v>
      </c>
      <c r="B210" s="241">
        <v>42538</v>
      </c>
      <c r="C210" s="241"/>
      <c r="D210" s="242" t="s">
        <v>818</v>
      </c>
      <c r="E210" s="243" t="s">
        <v>598</v>
      </c>
      <c r="F210" s="244">
        <v>44</v>
      </c>
      <c r="G210" s="243"/>
      <c r="H210" s="243">
        <v>69.5</v>
      </c>
      <c r="I210" s="245">
        <v>69.5</v>
      </c>
      <c r="J210" s="246" t="s">
        <v>819</v>
      </c>
      <c r="K210" s="247">
        <f t="shared" si="74"/>
        <v>25.5</v>
      </c>
      <c r="L210" s="248">
        <f t="shared" si="75"/>
        <v>0.57954545454545459</v>
      </c>
      <c r="M210" s="243" t="s">
        <v>605</v>
      </c>
      <c r="N210" s="249">
        <v>42977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40">
        <v>61</v>
      </c>
      <c r="B211" s="241">
        <v>42549</v>
      </c>
      <c r="C211" s="241"/>
      <c r="D211" s="242" t="s">
        <v>820</v>
      </c>
      <c r="E211" s="243" t="s">
        <v>598</v>
      </c>
      <c r="F211" s="244">
        <v>262.5</v>
      </c>
      <c r="G211" s="243"/>
      <c r="H211" s="243">
        <v>340</v>
      </c>
      <c r="I211" s="245">
        <v>333</v>
      </c>
      <c r="J211" s="246" t="s">
        <v>821</v>
      </c>
      <c r="K211" s="247">
        <v>77.5</v>
      </c>
      <c r="L211" s="248">
        <v>0.29523809523809502</v>
      </c>
      <c r="M211" s="243" t="s">
        <v>605</v>
      </c>
      <c r="N211" s="249">
        <v>43017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40">
        <v>62</v>
      </c>
      <c r="B212" s="241">
        <v>42549</v>
      </c>
      <c r="C212" s="241"/>
      <c r="D212" s="242" t="s">
        <v>822</v>
      </c>
      <c r="E212" s="243" t="s">
        <v>598</v>
      </c>
      <c r="F212" s="244">
        <v>840</v>
      </c>
      <c r="G212" s="243"/>
      <c r="H212" s="243">
        <v>1230</v>
      </c>
      <c r="I212" s="245">
        <v>1230</v>
      </c>
      <c r="J212" s="246" t="s">
        <v>792</v>
      </c>
      <c r="K212" s="247">
        <v>390</v>
      </c>
      <c r="L212" s="248">
        <v>0.46428571428571402</v>
      </c>
      <c r="M212" s="243" t="s">
        <v>605</v>
      </c>
      <c r="N212" s="249">
        <v>42649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63">
        <v>63</v>
      </c>
      <c r="B213" s="264">
        <v>42556</v>
      </c>
      <c r="C213" s="264"/>
      <c r="D213" s="265" t="s">
        <v>823</v>
      </c>
      <c r="E213" s="266" t="s">
        <v>598</v>
      </c>
      <c r="F213" s="266">
        <v>395</v>
      </c>
      <c r="G213" s="267"/>
      <c r="H213" s="267">
        <f>(468.5+342.5)/2</f>
        <v>405.5</v>
      </c>
      <c r="I213" s="267">
        <v>510</v>
      </c>
      <c r="J213" s="268" t="s">
        <v>824</v>
      </c>
      <c r="K213" s="269">
        <f t="shared" ref="K213:K219" si="76">H213-F213</f>
        <v>10.5</v>
      </c>
      <c r="L213" s="270">
        <f t="shared" ref="L213:L219" si="77">K213/F213</f>
        <v>2.6582278481012658E-2</v>
      </c>
      <c r="M213" s="266" t="s">
        <v>666</v>
      </c>
      <c r="N213" s="264">
        <v>43606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50">
        <v>64</v>
      </c>
      <c r="B214" s="251">
        <v>42584</v>
      </c>
      <c r="C214" s="251"/>
      <c r="D214" s="252" t="s">
        <v>825</v>
      </c>
      <c r="E214" s="253" t="s">
        <v>624</v>
      </c>
      <c r="F214" s="254">
        <f>169.5-12.8</f>
        <v>156.69999999999999</v>
      </c>
      <c r="G214" s="254"/>
      <c r="H214" s="255">
        <v>77</v>
      </c>
      <c r="I214" s="255" t="s">
        <v>826</v>
      </c>
      <c r="J214" s="256" t="s">
        <v>827</v>
      </c>
      <c r="K214" s="257">
        <f t="shared" si="76"/>
        <v>-79.699999999999989</v>
      </c>
      <c r="L214" s="258">
        <f t="shared" si="77"/>
        <v>-0.50861518825781749</v>
      </c>
      <c r="M214" s="254" t="s">
        <v>629</v>
      </c>
      <c r="N214" s="251">
        <v>43522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50">
        <v>65</v>
      </c>
      <c r="B215" s="251">
        <v>42586</v>
      </c>
      <c r="C215" s="251"/>
      <c r="D215" s="252" t="s">
        <v>828</v>
      </c>
      <c r="E215" s="253" t="s">
        <v>598</v>
      </c>
      <c r="F215" s="254">
        <v>400</v>
      </c>
      <c r="G215" s="254"/>
      <c r="H215" s="255">
        <v>305</v>
      </c>
      <c r="I215" s="255">
        <v>475</v>
      </c>
      <c r="J215" s="256" t="s">
        <v>829</v>
      </c>
      <c r="K215" s="257">
        <f t="shared" si="76"/>
        <v>-95</v>
      </c>
      <c r="L215" s="258">
        <f t="shared" si="77"/>
        <v>-0.23749999999999999</v>
      </c>
      <c r="M215" s="254" t="s">
        <v>629</v>
      </c>
      <c r="N215" s="251">
        <v>43606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40">
        <v>66</v>
      </c>
      <c r="B216" s="241">
        <v>42593</v>
      </c>
      <c r="C216" s="241"/>
      <c r="D216" s="242" t="s">
        <v>830</v>
      </c>
      <c r="E216" s="243" t="s">
        <v>598</v>
      </c>
      <c r="F216" s="244">
        <v>86.5</v>
      </c>
      <c r="G216" s="243"/>
      <c r="H216" s="243">
        <v>130</v>
      </c>
      <c r="I216" s="245">
        <v>130</v>
      </c>
      <c r="J216" s="246" t="s">
        <v>831</v>
      </c>
      <c r="K216" s="247">
        <f t="shared" si="76"/>
        <v>43.5</v>
      </c>
      <c r="L216" s="248">
        <f t="shared" si="77"/>
        <v>0.50289017341040465</v>
      </c>
      <c r="M216" s="243" t="s">
        <v>605</v>
      </c>
      <c r="N216" s="249">
        <v>43091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50">
        <v>67</v>
      </c>
      <c r="B217" s="251">
        <v>42600</v>
      </c>
      <c r="C217" s="251"/>
      <c r="D217" s="252" t="s">
        <v>123</v>
      </c>
      <c r="E217" s="253" t="s">
        <v>598</v>
      </c>
      <c r="F217" s="254">
        <v>133.5</v>
      </c>
      <c r="G217" s="254"/>
      <c r="H217" s="255">
        <v>126.5</v>
      </c>
      <c r="I217" s="255">
        <v>178</v>
      </c>
      <c r="J217" s="256" t="s">
        <v>832</v>
      </c>
      <c r="K217" s="257">
        <f t="shared" si="76"/>
        <v>-7</v>
      </c>
      <c r="L217" s="258">
        <f t="shared" si="77"/>
        <v>-5.2434456928838954E-2</v>
      </c>
      <c r="M217" s="254" t="s">
        <v>629</v>
      </c>
      <c r="N217" s="251">
        <v>42615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40">
        <v>68</v>
      </c>
      <c r="B218" s="241">
        <v>42613</v>
      </c>
      <c r="C218" s="241"/>
      <c r="D218" s="242" t="s">
        <v>833</v>
      </c>
      <c r="E218" s="243" t="s">
        <v>598</v>
      </c>
      <c r="F218" s="244">
        <v>560</v>
      </c>
      <c r="G218" s="243"/>
      <c r="H218" s="243">
        <v>725</v>
      </c>
      <c r="I218" s="245">
        <v>725</v>
      </c>
      <c r="J218" s="246" t="s">
        <v>738</v>
      </c>
      <c r="K218" s="247">
        <f t="shared" si="76"/>
        <v>165</v>
      </c>
      <c r="L218" s="248">
        <f t="shared" si="77"/>
        <v>0.29464285714285715</v>
      </c>
      <c r="M218" s="243" t="s">
        <v>605</v>
      </c>
      <c r="N218" s="249">
        <v>42456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40">
        <v>69</v>
      </c>
      <c r="B219" s="241">
        <v>42614</v>
      </c>
      <c r="C219" s="241"/>
      <c r="D219" s="242" t="s">
        <v>834</v>
      </c>
      <c r="E219" s="243" t="s">
        <v>598</v>
      </c>
      <c r="F219" s="244">
        <v>160.5</v>
      </c>
      <c r="G219" s="243"/>
      <c r="H219" s="243">
        <v>210</v>
      </c>
      <c r="I219" s="245">
        <v>210</v>
      </c>
      <c r="J219" s="246" t="s">
        <v>738</v>
      </c>
      <c r="K219" s="247">
        <f t="shared" si="76"/>
        <v>49.5</v>
      </c>
      <c r="L219" s="248">
        <f t="shared" si="77"/>
        <v>0.30841121495327101</v>
      </c>
      <c r="M219" s="243" t="s">
        <v>605</v>
      </c>
      <c r="N219" s="249">
        <v>42871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40">
        <v>70</v>
      </c>
      <c r="B220" s="241">
        <v>42646</v>
      </c>
      <c r="C220" s="241"/>
      <c r="D220" s="242" t="s">
        <v>419</v>
      </c>
      <c r="E220" s="243" t="s">
        <v>598</v>
      </c>
      <c r="F220" s="244">
        <v>430</v>
      </c>
      <c r="G220" s="243"/>
      <c r="H220" s="243">
        <v>596</v>
      </c>
      <c r="I220" s="245">
        <v>575</v>
      </c>
      <c r="J220" s="246" t="s">
        <v>835</v>
      </c>
      <c r="K220" s="247">
        <v>166</v>
      </c>
      <c r="L220" s="248">
        <v>0.38604651162790699</v>
      </c>
      <c r="M220" s="243" t="s">
        <v>605</v>
      </c>
      <c r="N220" s="249">
        <v>42769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40">
        <v>71</v>
      </c>
      <c r="B221" s="241">
        <v>42657</v>
      </c>
      <c r="C221" s="241"/>
      <c r="D221" s="242" t="s">
        <v>836</v>
      </c>
      <c r="E221" s="243" t="s">
        <v>598</v>
      </c>
      <c r="F221" s="244">
        <v>280</v>
      </c>
      <c r="G221" s="243"/>
      <c r="H221" s="243">
        <v>345</v>
      </c>
      <c r="I221" s="245">
        <v>345</v>
      </c>
      <c r="J221" s="246" t="s">
        <v>738</v>
      </c>
      <c r="K221" s="247">
        <f t="shared" ref="K221:K226" si="78">H221-F221</f>
        <v>65</v>
      </c>
      <c r="L221" s="248">
        <f t="shared" ref="L221:L222" si="79">K221/F221</f>
        <v>0.23214285714285715</v>
      </c>
      <c r="M221" s="243" t="s">
        <v>605</v>
      </c>
      <c r="N221" s="249">
        <v>42814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40">
        <v>72</v>
      </c>
      <c r="B222" s="241">
        <v>42657</v>
      </c>
      <c r="C222" s="241"/>
      <c r="D222" s="242" t="s">
        <v>837</v>
      </c>
      <c r="E222" s="243" t="s">
        <v>598</v>
      </c>
      <c r="F222" s="244">
        <v>245</v>
      </c>
      <c r="G222" s="243"/>
      <c r="H222" s="243">
        <v>325.5</v>
      </c>
      <c r="I222" s="245">
        <v>330</v>
      </c>
      <c r="J222" s="246" t="s">
        <v>838</v>
      </c>
      <c r="K222" s="247">
        <f t="shared" si="78"/>
        <v>80.5</v>
      </c>
      <c r="L222" s="248">
        <f t="shared" si="79"/>
        <v>0.32857142857142857</v>
      </c>
      <c r="M222" s="243" t="s">
        <v>605</v>
      </c>
      <c r="N222" s="249">
        <v>42769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40">
        <v>73</v>
      </c>
      <c r="B223" s="241">
        <v>42660</v>
      </c>
      <c r="C223" s="241"/>
      <c r="D223" s="242" t="s">
        <v>839</v>
      </c>
      <c r="E223" s="243" t="s">
        <v>598</v>
      </c>
      <c r="F223" s="244">
        <v>125</v>
      </c>
      <c r="G223" s="243"/>
      <c r="H223" s="243">
        <v>160</v>
      </c>
      <c r="I223" s="245">
        <v>160</v>
      </c>
      <c r="J223" s="246" t="s">
        <v>792</v>
      </c>
      <c r="K223" s="247">
        <f t="shared" si="78"/>
        <v>35</v>
      </c>
      <c r="L223" s="248">
        <v>0.28000000000000003</v>
      </c>
      <c r="M223" s="243" t="s">
        <v>605</v>
      </c>
      <c r="N223" s="249">
        <v>42803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40">
        <v>74</v>
      </c>
      <c r="B224" s="241">
        <v>42660</v>
      </c>
      <c r="C224" s="241"/>
      <c r="D224" s="242" t="s">
        <v>840</v>
      </c>
      <c r="E224" s="243" t="s">
        <v>598</v>
      </c>
      <c r="F224" s="244">
        <v>114</v>
      </c>
      <c r="G224" s="243"/>
      <c r="H224" s="243">
        <v>145</v>
      </c>
      <c r="I224" s="245">
        <v>145</v>
      </c>
      <c r="J224" s="246" t="s">
        <v>792</v>
      </c>
      <c r="K224" s="247">
        <f t="shared" si="78"/>
        <v>31</v>
      </c>
      <c r="L224" s="248">
        <f t="shared" ref="L224:L226" si="80">K224/F224</f>
        <v>0.27192982456140352</v>
      </c>
      <c r="M224" s="243" t="s">
        <v>605</v>
      </c>
      <c r="N224" s="249">
        <v>42859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40">
        <v>75</v>
      </c>
      <c r="B225" s="241">
        <v>42660</v>
      </c>
      <c r="C225" s="241"/>
      <c r="D225" s="242" t="s">
        <v>841</v>
      </c>
      <c r="E225" s="243" t="s">
        <v>598</v>
      </c>
      <c r="F225" s="244">
        <v>212</v>
      </c>
      <c r="G225" s="243"/>
      <c r="H225" s="243">
        <v>280</v>
      </c>
      <c r="I225" s="245">
        <v>276</v>
      </c>
      <c r="J225" s="246" t="s">
        <v>842</v>
      </c>
      <c r="K225" s="247">
        <f t="shared" si="78"/>
        <v>68</v>
      </c>
      <c r="L225" s="248">
        <f t="shared" si="80"/>
        <v>0.32075471698113206</v>
      </c>
      <c r="M225" s="243" t="s">
        <v>605</v>
      </c>
      <c r="N225" s="249">
        <v>42858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40">
        <v>76</v>
      </c>
      <c r="B226" s="241">
        <v>42678</v>
      </c>
      <c r="C226" s="241"/>
      <c r="D226" s="242" t="s">
        <v>468</v>
      </c>
      <c r="E226" s="243" t="s">
        <v>598</v>
      </c>
      <c r="F226" s="244">
        <v>155</v>
      </c>
      <c r="G226" s="243"/>
      <c r="H226" s="243">
        <v>210</v>
      </c>
      <c r="I226" s="245">
        <v>210</v>
      </c>
      <c r="J226" s="246" t="s">
        <v>843</v>
      </c>
      <c r="K226" s="247">
        <f t="shared" si="78"/>
        <v>55</v>
      </c>
      <c r="L226" s="248">
        <f t="shared" si="80"/>
        <v>0.35483870967741937</v>
      </c>
      <c r="M226" s="243" t="s">
        <v>605</v>
      </c>
      <c r="N226" s="249">
        <v>42944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50">
        <v>77</v>
      </c>
      <c r="B227" s="251">
        <v>42710</v>
      </c>
      <c r="C227" s="251"/>
      <c r="D227" s="252" t="s">
        <v>844</v>
      </c>
      <c r="E227" s="253" t="s">
        <v>598</v>
      </c>
      <c r="F227" s="254">
        <v>150.5</v>
      </c>
      <c r="G227" s="254"/>
      <c r="H227" s="255">
        <v>72.5</v>
      </c>
      <c r="I227" s="255">
        <v>174</v>
      </c>
      <c r="J227" s="256" t="s">
        <v>845</v>
      </c>
      <c r="K227" s="257">
        <v>-78</v>
      </c>
      <c r="L227" s="258">
        <v>-0.51827242524916906</v>
      </c>
      <c r="M227" s="254" t="s">
        <v>629</v>
      </c>
      <c r="N227" s="251">
        <v>43333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40">
        <v>78</v>
      </c>
      <c r="B228" s="241">
        <v>42712</v>
      </c>
      <c r="C228" s="241"/>
      <c r="D228" s="242" t="s">
        <v>846</v>
      </c>
      <c r="E228" s="243" t="s">
        <v>598</v>
      </c>
      <c r="F228" s="244">
        <v>380</v>
      </c>
      <c r="G228" s="243"/>
      <c r="H228" s="243">
        <v>478</v>
      </c>
      <c r="I228" s="245">
        <v>468</v>
      </c>
      <c r="J228" s="246" t="s">
        <v>792</v>
      </c>
      <c r="K228" s="247">
        <f t="shared" ref="K228:K230" si="81">H228-F228</f>
        <v>98</v>
      </c>
      <c r="L228" s="248">
        <f t="shared" ref="L228:L230" si="82">K228/F228</f>
        <v>0.25789473684210529</v>
      </c>
      <c r="M228" s="243" t="s">
        <v>605</v>
      </c>
      <c r="N228" s="249">
        <v>43025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40">
        <v>79</v>
      </c>
      <c r="B229" s="241">
        <v>42734</v>
      </c>
      <c r="C229" s="241"/>
      <c r="D229" s="242" t="s">
        <v>122</v>
      </c>
      <c r="E229" s="243" t="s">
        <v>598</v>
      </c>
      <c r="F229" s="244">
        <v>305</v>
      </c>
      <c r="G229" s="243"/>
      <c r="H229" s="243">
        <v>375</v>
      </c>
      <c r="I229" s="245">
        <v>375</v>
      </c>
      <c r="J229" s="246" t="s">
        <v>792</v>
      </c>
      <c r="K229" s="247">
        <f t="shared" si="81"/>
        <v>70</v>
      </c>
      <c r="L229" s="248">
        <f t="shared" si="82"/>
        <v>0.22950819672131148</v>
      </c>
      <c r="M229" s="243" t="s">
        <v>605</v>
      </c>
      <c r="N229" s="249">
        <v>42768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40">
        <v>80</v>
      </c>
      <c r="B230" s="241">
        <v>42739</v>
      </c>
      <c r="C230" s="241"/>
      <c r="D230" s="242" t="s">
        <v>105</v>
      </c>
      <c r="E230" s="243" t="s">
        <v>598</v>
      </c>
      <c r="F230" s="244">
        <v>99.5</v>
      </c>
      <c r="G230" s="243"/>
      <c r="H230" s="243">
        <v>158</v>
      </c>
      <c r="I230" s="245">
        <v>158</v>
      </c>
      <c r="J230" s="246" t="s">
        <v>792</v>
      </c>
      <c r="K230" s="247">
        <f t="shared" si="81"/>
        <v>58.5</v>
      </c>
      <c r="L230" s="248">
        <f t="shared" si="82"/>
        <v>0.5879396984924623</v>
      </c>
      <c r="M230" s="243" t="s">
        <v>605</v>
      </c>
      <c r="N230" s="249">
        <v>42898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40">
        <v>81</v>
      </c>
      <c r="B231" s="241">
        <v>42739</v>
      </c>
      <c r="C231" s="241"/>
      <c r="D231" s="242" t="s">
        <v>105</v>
      </c>
      <c r="E231" s="243" t="s">
        <v>598</v>
      </c>
      <c r="F231" s="244">
        <v>99.5</v>
      </c>
      <c r="G231" s="243"/>
      <c r="H231" s="243">
        <v>158</v>
      </c>
      <c r="I231" s="245">
        <v>158</v>
      </c>
      <c r="J231" s="246" t="s">
        <v>792</v>
      </c>
      <c r="K231" s="247">
        <v>58.5</v>
      </c>
      <c r="L231" s="248">
        <v>0.58793969849246197</v>
      </c>
      <c r="M231" s="243" t="s">
        <v>605</v>
      </c>
      <c r="N231" s="249">
        <v>42898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40">
        <v>82</v>
      </c>
      <c r="B232" s="241">
        <v>42786</v>
      </c>
      <c r="C232" s="241"/>
      <c r="D232" s="242" t="s">
        <v>212</v>
      </c>
      <c r="E232" s="243" t="s">
        <v>598</v>
      </c>
      <c r="F232" s="244">
        <v>140.5</v>
      </c>
      <c r="G232" s="243"/>
      <c r="H232" s="243">
        <v>220</v>
      </c>
      <c r="I232" s="245">
        <v>220</v>
      </c>
      <c r="J232" s="246" t="s">
        <v>792</v>
      </c>
      <c r="K232" s="247">
        <f>H232-F232</f>
        <v>79.5</v>
      </c>
      <c r="L232" s="248">
        <f>K232/F232</f>
        <v>0.5658362989323843</v>
      </c>
      <c r="M232" s="243" t="s">
        <v>605</v>
      </c>
      <c r="N232" s="249">
        <v>42864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40">
        <v>83</v>
      </c>
      <c r="B233" s="241">
        <v>42786</v>
      </c>
      <c r="C233" s="241"/>
      <c r="D233" s="242" t="s">
        <v>847</v>
      </c>
      <c r="E233" s="243" t="s">
        <v>598</v>
      </c>
      <c r="F233" s="244">
        <v>202.5</v>
      </c>
      <c r="G233" s="243"/>
      <c r="H233" s="243">
        <v>234</v>
      </c>
      <c r="I233" s="245">
        <v>234</v>
      </c>
      <c r="J233" s="246" t="s">
        <v>792</v>
      </c>
      <c r="K233" s="247">
        <v>31.5</v>
      </c>
      <c r="L233" s="248">
        <v>0.155555555555556</v>
      </c>
      <c r="M233" s="243" t="s">
        <v>605</v>
      </c>
      <c r="N233" s="249">
        <v>42836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40">
        <v>84</v>
      </c>
      <c r="B234" s="241">
        <v>42818</v>
      </c>
      <c r="C234" s="241"/>
      <c r="D234" s="242" t="s">
        <v>848</v>
      </c>
      <c r="E234" s="243" t="s">
        <v>598</v>
      </c>
      <c r="F234" s="244">
        <v>300.5</v>
      </c>
      <c r="G234" s="243"/>
      <c r="H234" s="243">
        <v>417.5</v>
      </c>
      <c r="I234" s="245">
        <v>420</v>
      </c>
      <c r="J234" s="246" t="s">
        <v>849</v>
      </c>
      <c r="K234" s="247">
        <f>H234-F234</f>
        <v>117</v>
      </c>
      <c r="L234" s="248">
        <f>K234/F234</f>
        <v>0.38935108153078202</v>
      </c>
      <c r="M234" s="243" t="s">
        <v>605</v>
      </c>
      <c r="N234" s="249">
        <v>43070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40">
        <v>85</v>
      </c>
      <c r="B235" s="241">
        <v>42818</v>
      </c>
      <c r="C235" s="241"/>
      <c r="D235" s="242" t="s">
        <v>822</v>
      </c>
      <c r="E235" s="243" t="s">
        <v>598</v>
      </c>
      <c r="F235" s="244">
        <v>850</v>
      </c>
      <c r="G235" s="243"/>
      <c r="H235" s="243">
        <v>1042.5</v>
      </c>
      <c r="I235" s="245">
        <v>1023</v>
      </c>
      <c r="J235" s="246" t="s">
        <v>850</v>
      </c>
      <c r="K235" s="247">
        <v>192.5</v>
      </c>
      <c r="L235" s="248">
        <v>0.22647058823529401</v>
      </c>
      <c r="M235" s="243" t="s">
        <v>605</v>
      </c>
      <c r="N235" s="249">
        <v>42830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40">
        <v>86</v>
      </c>
      <c r="B236" s="241">
        <v>42830</v>
      </c>
      <c r="C236" s="241"/>
      <c r="D236" s="242" t="s">
        <v>499</v>
      </c>
      <c r="E236" s="243" t="s">
        <v>598</v>
      </c>
      <c r="F236" s="244">
        <v>785</v>
      </c>
      <c r="G236" s="243"/>
      <c r="H236" s="243">
        <v>930</v>
      </c>
      <c r="I236" s="245">
        <v>920</v>
      </c>
      <c r="J236" s="246" t="s">
        <v>851</v>
      </c>
      <c r="K236" s="247">
        <f>H236-F236</f>
        <v>145</v>
      </c>
      <c r="L236" s="248">
        <f>K236/F236</f>
        <v>0.18471337579617833</v>
      </c>
      <c r="M236" s="243" t="s">
        <v>605</v>
      </c>
      <c r="N236" s="249">
        <v>42976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50">
        <v>87</v>
      </c>
      <c r="B237" s="251">
        <v>42831</v>
      </c>
      <c r="C237" s="251"/>
      <c r="D237" s="252" t="s">
        <v>852</v>
      </c>
      <c r="E237" s="253" t="s">
        <v>598</v>
      </c>
      <c r="F237" s="254">
        <v>40</v>
      </c>
      <c r="G237" s="254"/>
      <c r="H237" s="255">
        <v>13.1</v>
      </c>
      <c r="I237" s="255">
        <v>60</v>
      </c>
      <c r="J237" s="256" t="s">
        <v>853</v>
      </c>
      <c r="K237" s="257">
        <v>-26.9</v>
      </c>
      <c r="L237" s="258">
        <v>-0.67249999999999999</v>
      </c>
      <c r="M237" s="254" t="s">
        <v>629</v>
      </c>
      <c r="N237" s="251">
        <v>43138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40">
        <v>88</v>
      </c>
      <c r="B238" s="241">
        <v>42837</v>
      </c>
      <c r="C238" s="241"/>
      <c r="D238" s="242" t="s">
        <v>103</v>
      </c>
      <c r="E238" s="243" t="s">
        <v>598</v>
      </c>
      <c r="F238" s="244">
        <v>289.5</v>
      </c>
      <c r="G238" s="243"/>
      <c r="H238" s="243">
        <v>354</v>
      </c>
      <c r="I238" s="245">
        <v>360</v>
      </c>
      <c r="J238" s="246" t="s">
        <v>854</v>
      </c>
      <c r="K238" s="247">
        <f t="shared" ref="K238:K246" si="83">H238-F238</f>
        <v>64.5</v>
      </c>
      <c r="L238" s="248">
        <f t="shared" ref="L238:L246" si="84">K238/F238</f>
        <v>0.22279792746113988</v>
      </c>
      <c r="M238" s="243" t="s">
        <v>605</v>
      </c>
      <c r="N238" s="249">
        <v>43040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40">
        <v>89</v>
      </c>
      <c r="B239" s="241">
        <v>42845</v>
      </c>
      <c r="C239" s="241"/>
      <c r="D239" s="242" t="s">
        <v>439</v>
      </c>
      <c r="E239" s="243" t="s">
        <v>598</v>
      </c>
      <c r="F239" s="244">
        <v>700</v>
      </c>
      <c r="G239" s="243"/>
      <c r="H239" s="243">
        <v>840</v>
      </c>
      <c r="I239" s="245">
        <v>840</v>
      </c>
      <c r="J239" s="246" t="s">
        <v>855</v>
      </c>
      <c r="K239" s="247">
        <f t="shared" si="83"/>
        <v>140</v>
      </c>
      <c r="L239" s="248">
        <f t="shared" si="84"/>
        <v>0.2</v>
      </c>
      <c r="M239" s="243" t="s">
        <v>605</v>
      </c>
      <c r="N239" s="249">
        <v>42893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40">
        <v>90</v>
      </c>
      <c r="B240" s="241">
        <v>42887</v>
      </c>
      <c r="C240" s="241"/>
      <c r="D240" s="242" t="s">
        <v>856</v>
      </c>
      <c r="E240" s="243" t="s">
        <v>598</v>
      </c>
      <c r="F240" s="244">
        <v>130</v>
      </c>
      <c r="G240" s="243"/>
      <c r="H240" s="243">
        <v>144.25</v>
      </c>
      <c r="I240" s="245">
        <v>170</v>
      </c>
      <c r="J240" s="246" t="s">
        <v>857</v>
      </c>
      <c r="K240" s="247">
        <f t="shared" si="83"/>
        <v>14.25</v>
      </c>
      <c r="L240" s="248">
        <f t="shared" si="84"/>
        <v>0.10961538461538461</v>
      </c>
      <c r="M240" s="243" t="s">
        <v>605</v>
      </c>
      <c r="N240" s="249">
        <v>43675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40">
        <v>91</v>
      </c>
      <c r="B241" s="241">
        <v>42901</v>
      </c>
      <c r="C241" s="241"/>
      <c r="D241" s="242" t="s">
        <v>858</v>
      </c>
      <c r="E241" s="243" t="s">
        <v>598</v>
      </c>
      <c r="F241" s="244">
        <v>214.5</v>
      </c>
      <c r="G241" s="243"/>
      <c r="H241" s="243">
        <v>262</v>
      </c>
      <c r="I241" s="245">
        <v>262</v>
      </c>
      <c r="J241" s="246" t="s">
        <v>700</v>
      </c>
      <c r="K241" s="247">
        <f t="shared" si="83"/>
        <v>47.5</v>
      </c>
      <c r="L241" s="248">
        <f t="shared" si="84"/>
        <v>0.22144522144522144</v>
      </c>
      <c r="M241" s="243" t="s">
        <v>605</v>
      </c>
      <c r="N241" s="249">
        <v>42977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71">
        <v>92</v>
      </c>
      <c r="B242" s="272">
        <v>42933</v>
      </c>
      <c r="C242" s="272"/>
      <c r="D242" s="273" t="s">
        <v>859</v>
      </c>
      <c r="E242" s="274" t="s">
        <v>598</v>
      </c>
      <c r="F242" s="275">
        <v>370</v>
      </c>
      <c r="G242" s="274"/>
      <c r="H242" s="274">
        <v>447.5</v>
      </c>
      <c r="I242" s="276">
        <v>450</v>
      </c>
      <c r="J242" s="277" t="s">
        <v>792</v>
      </c>
      <c r="K242" s="247">
        <f t="shared" si="83"/>
        <v>77.5</v>
      </c>
      <c r="L242" s="278">
        <f t="shared" si="84"/>
        <v>0.20945945945945946</v>
      </c>
      <c r="M242" s="274" t="s">
        <v>605</v>
      </c>
      <c r="N242" s="279">
        <v>43035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71">
        <v>93</v>
      </c>
      <c r="B243" s="272">
        <v>42943</v>
      </c>
      <c r="C243" s="272"/>
      <c r="D243" s="273" t="s">
        <v>210</v>
      </c>
      <c r="E243" s="274" t="s">
        <v>598</v>
      </c>
      <c r="F243" s="275">
        <v>657.5</v>
      </c>
      <c r="G243" s="274"/>
      <c r="H243" s="274">
        <v>825</v>
      </c>
      <c r="I243" s="276">
        <v>820</v>
      </c>
      <c r="J243" s="277" t="s">
        <v>792</v>
      </c>
      <c r="K243" s="247">
        <f t="shared" si="83"/>
        <v>167.5</v>
      </c>
      <c r="L243" s="278">
        <f t="shared" si="84"/>
        <v>0.25475285171102663</v>
      </c>
      <c r="M243" s="274" t="s">
        <v>605</v>
      </c>
      <c r="N243" s="279">
        <v>43090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40">
        <v>94</v>
      </c>
      <c r="B244" s="241">
        <v>42964</v>
      </c>
      <c r="C244" s="241"/>
      <c r="D244" s="242" t="s">
        <v>387</v>
      </c>
      <c r="E244" s="243" t="s">
        <v>598</v>
      </c>
      <c r="F244" s="244">
        <v>605</v>
      </c>
      <c r="G244" s="243"/>
      <c r="H244" s="243">
        <v>750</v>
      </c>
      <c r="I244" s="245">
        <v>750</v>
      </c>
      <c r="J244" s="246" t="s">
        <v>851</v>
      </c>
      <c r="K244" s="247">
        <f t="shared" si="83"/>
        <v>145</v>
      </c>
      <c r="L244" s="248">
        <f t="shared" si="84"/>
        <v>0.23966942148760331</v>
      </c>
      <c r="M244" s="243" t="s">
        <v>605</v>
      </c>
      <c r="N244" s="249">
        <v>43027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50">
        <v>95</v>
      </c>
      <c r="B245" s="251">
        <v>42979</v>
      </c>
      <c r="C245" s="251"/>
      <c r="D245" s="259" t="s">
        <v>860</v>
      </c>
      <c r="E245" s="254" t="s">
        <v>598</v>
      </c>
      <c r="F245" s="254">
        <v>255</v>
      </c>
      <c r="G245" s="255"/>
      <c r="H245" s="255">
        <v>217.25</v>
      </c>
      <c r="I245" s="255">
        <v>320</v>
      </c>
      <c r="J245" s="256" t="s">
        <v>861</v>
      </c>
      <c r="K245" s="257">
        <f t="shared" si="83"/>
        <v>-37.75</v>
      </c>
      <c r="L245" s="260">
        <f t="shared" si="84"/>
        <v>-0.14803921568627451</v>
      </c>
      <c r="M245" s="254" t="s">
        <v>629</v>
      </c>
      <c r="N245" s="251">
        <v>43661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40">
        <v>96</v>
      </c>
      <c r="B246" s="241">
        <v>42997</v>
      </c>
      <c r="C246" s="241"/>
      <c r="D246" s="242" t="s">
        <v>862</v>
      </c>
      <c r="E246" s="243" t="s">
        <v>598</v>
      </c>
      <c r="F246" s="244">
        <v>215</v>
      </c>
      <c r="G246" s="243"/>
      <c r="H246" s="243">
        <v>258</v>
      </c>
      <c r="I246" s="245">
        <v>258</v>
      </c>
      <c r="J246" s="246" t="s">
        <v>792</v>
      </c>
      <c r="K246" s="247">
        <f t="shared" si="83"/>
        <v>43</v>
      </c>
      <c r="L246" s="248">
        <f t="shared" si="84"/>
        <v>0.2</v>
      </c>
      <c r="M246" s="243" t="s">
        <v>605</v>
      </c>
      <c r="N246" s="249">
        <v>43040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40">
        <v>97</v>
      </c>
      <c r="B247" s="241">
        <v>42997</v>
      </c>
      <c r="C247" s="241"/>
      <c r="D247" s="242" t="s">
        <v>862</v>
      </c>
      <c r="E247" s="243" t="s">
        <v>598</v>
      </c>
      <c r="F247" s="244">
        <v>215</v>
      </c>
      <c r="G247" s="243"/>
      <c r="H247" s="243">
        <v>258</v>
      </c>
      <c r="I247" s="245">
        <v>258</v>
      </c>
      <c r="J247" s="277" t="s">
        <v>792</v>
      </c>
      <c r="K247" s="247">
        <v>43</v>
      </c>
      <c r="L247" s="248">
        <v>0.2</v>
      </c>
      <c r="M247" s="243" t="s">
        <v>605</v>
      </c>
      <c r="N247" s="249">
        <v>43040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71">
        <v>98</v>
      </c>
      <c r="B248" s="272">
        <v>42998</v>
      </c>
      <c r="C248" s="272"/>
      <c r="D248" s="273" t="s">
        <v>863</v>
      </c>
      <c r="E248" s="274" t="s">
        <v>598</v>
      </c>
      <c r="F248" s="244">
        <v>75</v>
      </c>
      <c r="G248" s="274"/>
      <c r="H248" s="274">
        <v>90</v>
      </c>
      <c r="I248" s="276">
        <v>90</v>
      </c>
      <c r="J248" s="246" t="s">
        <v>864</v>
      </c>
      <c r="K248" s="247">
        <f t="shared" ref="K248:K253" si="85">H248-F248</f>
        <v>15</v>
      </c>
      <c r="L248" s="248">
        <f t="shared" ref="L248:L253" si="86">K248/F248</f>
        <v>0.2</v>
      </c>
      <c r="M248" s="243" t="s">
        <v>605</v>
      </c>
      <c r="N248" s="249">
        <v>43019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71">
        <v>99</v>
      </c>
      <c r="B249" s="272">
        <v>43011</v>
      </c>
      <c r="C249" s="272"/>
      <c r="D249" s="273" t="s">
        <v>865</v>
      </c>
      <c r="E249" s="274" t="s">
        <v>598</v>
      </c>
      <c r="F249" s="275">
        <v>315</v>
      </c>
      <c r="G249" s="274"/>
      <c r="H249" s="274">
        <v>392</v>
      </c>
      <c r="I249" s="276">
        <v>384</v>
      </c>
      <c r="J249" s="277" t="s">
        <v>866</v>
      </c>
      <c r="K249" s="247">
        <f t="shared" si="85"/>
        <v>77</v>
      </c>
      <c r="L249" s="278">
        <f t="shared" si="86"/>
        <v>0.24444444444444444</v>
      </c>
      <c r="M249" s="274" t="s">
        <v>605</v>
      </c>
      <c r="N249" s="279">
        <v>43017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71">
        <v>100</v>
      </c>
      <c r="B250" s="272">
        <v>43013</v>
      </c>
      <c r="C250" s="272"/>
      <c r="D250" s="273" t="s">
        <v>472</v>
      </c>
      <c r="E250" s="274" t="s">
        <v>598</v>
      </c>
      <c r="F250" s="275">
        <v>145</v>
      </c>
      <c r="G250" s="274"/>
      <c r="H250" s="274">
        <v>179</v>
      </c>
      <c r="I250" s="276">
        <v>180</v>
      </c>
      <c r="J250" s="277" t="s">
        <v>867</v>
      </c>
      <c r="K250" s="247">
        <f t="shared" si="85"/>
        <v>34</v>
      </c>
      <c r="L250" s="278">
        <f t="shared" si="86"/>
        <v>0.23448275862068965</v>
      </c>
      <c r="M250" s="274" t="s">
        <v>605</v>
      </c>
      <c r="N250" s="279">
        <v>43025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71">
        <v>101</v>
      </c>
      <c r="B251" s="272">
        <v>43014</v>
      </c>
      <c r="C251" s="272"/>
      <c r="D251" s="273" t="s">
        <v>362</v>
      </c>
      <c r="E251" s="274" t="s">
        <v>598</v>
      </c>
      <c r="F251" s="275">
        <v>256</v>
      </c>
      <c r="G251" s="274"/>
      <c r="H251" s="274">
        <v>323</v>
      </c>
      <c r="I251" s="276">
        <v>320</v>
      </c>
      <c r="J251" s="277" t="s">
        <v>792</v>
      </c>
      <c r="K251" s="247">
        <f t="shared" si="85"/>
        <v>67</v>
      </c>
      <c r="L251" s="278">
        <f t="shared" si="86"/>
        <v>0.26171875</v>
      </c>
      <c r="M251" s="274" t="s">
        <v>605</v>
      </c>
      <c r="N251" s="279">
        <v>43067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71">
        <v>102</v>
      </c>
      <c r="B252" s="272">
        <v>43017</v>
      </c>
      <c r="C252" s="272"/>
      <c r="D252" s="273" t="s">
        <v>376</v>
      </c>
      <c r="E252" s="274" t="s">
        <v>598</v>
      </c>
      <c r="F252" s="275">
        <v>137.5</v>
      </c>
      <c r="G252" s="274"/>
      <c r="H252" s="274">
        <v>184</v>
      </c>
      <c r="I252" s="276">
        <v>183</v>
      </c>
      <c r="J252" s="277" t="s">
        <v>868</v>
      </c>
      <c r="K252" s="247">
        <f t="shared" si="85"/>
        <v>46.5</v>
      </c>
      <c r="L252" s="278">
        <f t="shared" si="86"/>
        <v>0.33818181818181819</v>
      </c>
      <c r="M252" s="274" t="s">
        <v>605</v>
      </c>
      <c r="N252" s="279">
        <v>43108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71">
        <v>103</v>
      </c>
      <c r="B253" s="272">
        <v>43018</v>
      </c>
      <c r="C253" s="272"/>
      <c r="D253" s="273" t="s">
        <v>869</v>
      </c>
      <c r="E253" s="274" t="s">
        <v>598</v>
      </c>
      <c r="F253" s="275">
        <v>125.5</v>
      </c>
      <c r="G253" s="274"/>
      <c r="H253" s="274">
        <v>158</v>
      </c>
      <c r="I253" s="276">
        <v>155</v>
      </c>
      <c r="J253" s="277" t="s">
        <v>870</v>
      </c>
      <c r="K253" s="247">
        <f t="shared" si="85"/>
        <v>32.5</v>
      </c>
      <c r="L253" s="278">
        <f t="shared" si="86"/>
        <v>0.25896414342629481</v>
      </c>
      <c r="M253" s="274" t="s">
        <v>605</v>
      </c>
      <c r="N253" s="279">
        <v>43067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71">
        <v>104</v>
      </c>
      <c r="B254" s="272">
        <v>43018</v>
      </c>
      <c r="C254" s="272"/>
      <c r="D254" s="273" t="s">
        <v>871</v>
      </c>
      <c r="E254" s="274" t="s">
        <v>598</v>
      </c>
      <c r="F254" s="275">
        <v>895</v>
      </c>
      <c r="G254" s="274"/>
      <c r="H254" s="274">
        <v>1122.5</v>
      </c>
      <c r="I254" s="276">
        <v>1078</v>
      </c>
      <c r="J254" s="277" t="s">
        <v>872</v>
      </c>
      <c r="K254" s="247">
        <v>227.5</v>
      </c>
      <c r="L254" s="278">
        <v>0.25418994413407803</v>
      </c>
      <c r="M254" s="274" t="s">
        <v>605</v>
      </c>
      <c r="N254" s="279">
        <v>43117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71">
        <v>105</v>
      </c>
      <c r="B255" s="272">
        <v>43020</v>
      </c>
      <c r="C255" s="272"/>
      <c r="D255" s="273" t="s">
        <v>371</v>
      </c>
      <c r="E255" s="274" t="s">
        <v>598</v>
      </c>
      <c r="F255" s="275">
        <v>525</v>
      </c>
      <c r="G255" s="274"/>
      <c r="H255" s="274">
        <v>629</v>
      </c>
      <c r="I255" s="276">
        <v>629</v>
      </c>
      <c r="J255" s="277" t="s">
        <v>792</v>
      </c>
      <c r="K255" s="247">
        <v>104</v>
      </c>
      <c r="L255" s="278">
        <v>0.19809523809523799</v>
      </c>
      <c r="M255" s="274" t="s">
        <v>605</v>
      </c>
      <c r="N255" s="279">
        <v>43119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71">
        <v>106</v>
      </c>
      <c r="B256" s="272">
        <v>43046</v>
      </c>
      <c r="C256" s="272"/>
      <c r="D256" s="273" t="s">
        <v>412</v>
      </c>
      <c r="E256" s="274" t="s">
        <v>598</v>
      </c>
      <c r="F256" s="275">
        <v>740</v>
      </c>
      <c r="G256" s="274"/>
      <c r="H256" s="274">
        <v>892.5</v>
      </c>
      <c r="I256" s="276">
        <v>900</v>
      </c>
      <c r="J256" s="277" t="s">
        <v>873</v>
      </c>
      <c r="K256" s="247">
        <f t="shared" ref="K256:K258" si="87">H256-F256</f>
        <v>152.5</v>
      </c>
      <c r="L256" s="278">
        <f t="shared" ref="L256:L258" si="88">K256/F256</f>
        <v>0.20608108108108109</v>
      </c>
      <c r="M256" s="274" t="s">
        <v>605</v>
      </c>
      <c r="N256" s="279">
        <v>43052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40">
        <v>107</v>
      </c>
      <c r="B257" s="241">
        <v>43073</v>
      </c>
      <c r="C257" s="241"/>
      <c r="D257" s="242" t="s">
        <v>874</v>
      </c>
      <c r="E257" s="243" t="s">
        <v>598</v>
      </c>
      <c r="F257" s="244">
        <v>118.5</v>
      </c>
      <c r="G257" s="243"/>
      <c r="H257" s="243">
        <v>143.5</v>
      </c>
      <c r="I257" s="245">
        <v>145</v>
      </c>
      <c r="J257" s="246" t="s">
        <v>875</v>
      </c>
      <c r="K257" s="247">
        <f t="shared" si="87"/>
        <v>25</v>
      </c>
      <c r="L257" s="248">
        <f t="shared" si="88"/>
        <v>0.2109704641350211</v>
      </c>
      <c r="M257" s="243" t="s">
        <v>605</v>
      </c>
      <c r="N257" s="249">
        <v>43097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50">
        <v>108</v>
      </c>
      <c r="B258" s="251">
        <v>43090</v>
      </c>
      <c r="C258" s="251"/>
      <c r="D258" s="252" t="s">
        <v>444</v>
      </c>
      <c r="E258" s="253" t="s">
        <v>598</v>
      </c>
      <c r="F258" s="254">
        <v>715</v>
      </c>
      <c r="G258" s="254"/>
      <c r="H258" s="255">
        <v>500</v>
      </c>
      <c r="I258" s="255">
        <v>872</v>
      </c>
      <c r="J258" s="256" t="s">
        <v>876</v>
      </c>
      <c r="K258" s="257">
        <f t="shared" si="87"/>
        <v>-215</v>
      </c>
      <c r="L258" s="258">
        <f t="shared" si="88"/>
        <v>-0.30069930069930068</v>
      </c>
      <c r="M258" s="254" t="s">
        <v>629</v>
      </c>
      <c r="N258" s="251">
        <v>43670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40">
        <v>109</v>
      </c>
      <c r="B259" s="241">
        <v>43098</v>
      </c>
      <c r="C259" s="241"/>
      <c r="D259" s="242" t="s">
        <v>865</v>
      </c>
      <c r="E259" s="243" t="s">
        <v>598</v>
      </c>
      <c r="F259" s="244">
        <v>435</v>
      </c>
      <c r="G259" s="243"/>
      <c r="H259" s="243">
        <v>542.5</v>
      </c>
      <c r="I259" s="245">
        <v>539</v>
      </c>
      <c r="J259" s="246" t="s">
        <v>792</v>
      </c>
      <c r="K259" s="247">
        <v>107.5</v>
      </c>
      <c r="L259" s="248">
        <v>0.247126436781609</v>
      </c>
      <c r="M259" s="243" t="s">
        <v>605</v>
      </c>
      <c r="N259" s="249">
        <v>43206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40">
        <v>110</v>
      </c>
      <c r="B260" s="241">
        <v>43098</v>
      </c>
      <c r="C260" s="241"/>
      <c r="D260" s="242" t="s">
        <v>564</v>
      </c>
      <c r="E260" s="243" t="s">
        <v>598</v>
      </c>
      <c r="F260" s="244">
        <v>885</v>
      </c>
      <c r="G260" s="243"/>
      <c r="H260" s="243">
        <v>1090</v>
      </c>
      <c r="I260" s="245">
        <v>1084</v>
      </c>
      <c r="J260" s="246" t="s">
        <v>792</v>
      </c>
      <c r="K260" s="247">
        <v>205</v>
      </c>
      <c r="L260" s="248">
        <v>0.23163841807909599</v>
      </c>
      <c r="M260" s="243" t="s">
        <v>605</v>
      </c>
      <c r="N260" s="249">
        <v>43213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80">
        <v>111</v>
      </c>
      <c r="B261" s="281">
        <v>43192</v>
      </c>
      <c r="C261" s="281"/>
      <c r="D261" s="259" t="s">
        <v>877</v>
      </c>
      <c r="E261" s="254" t="s">
        <v>598</v>
      </c>
      <c r="F261" s="282">
        <v>478.5</v>
      </c>
      <c r="G261" s="254"/>
      <c r="H261" s="254">
        <v>442</v>
      </c>
      <c r="I261" s="255">
        <v>613</v>
      </c>
      <c r="J261" s="256" t="s">
        <v>878</v>
      </c>
      <c r="K261" s="257">
        <f t="shared" ref="K261:K264" si="89">H261-F261</f>
        <v>-36.5</v>
      </c>
      <c r="L261" s="258">
        <f t="shared" ref="L261:L264" si="90">K261/F261</f>
        <v>-7.6280041797283177E-2</v>
      </c>
      <c r="M261" s="254" t="s">
        <v>629</v>
      </c>
      <c r="N261" s="251">
        <v>43762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50">
        <v>112</v>
      </c>
      <c r="B262" s="251">
        <v>43194</v>
      </c>
      <c r="C262" s="251"/>
      <c r="D262" s="252" t="s">
        <v>879</v>
      </c>
      <c r="E262" s="253" t="s">
        <v>598</v>
      </c>
      <c r="F262" s="254">
        <f>141.5-7.3</f>
        <v>134.19999999999999</v>
      </c>
      <c r="G262" s="254"/>
      <c r="H262" s="255">
        <v>77</v>
      </c>
      <c r="I262" s="255">
        <v>180</v>
      </c>
      <c r="J262" s="256" t="s">
        <v>880</v>
      </c>
      <c r="K262" s="257">
        <f t="shared" si="89"/>
        <v>-57.199999999999989</v>
      </c>
      <c r="L262" s="258">
        <f t="shared" si="90"/>
        <v>-0.42622950819672129</v>
      </c>
      <c r="M262" s="254" t="s">
        <v>629</v>
      </c>
      <c r="N262" s="251">
        <v>43522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50">
        <v>113</v>
      </c>
      <c r="B263" s="251">
        <v>43209</v>
      </c>
      <c r="C263" s="251"/>
      <c r="D263" s="252" t="s">
        <v>881</v>
      </c>
      <c r="E263" s="253" t="s">
        <v>598</v>
      </c>
      <c r="F263" s="254">
        <v>430</v>
      </c>
      <c r="G263" s="254"/>
      <c r="H263" s="255">
        <v>220</v>
      </c>
      <c r="I263" s="255">
        <v>537</v>
      </c>
      <c r="J263" s="256" t="s">
        <v>882</v>
      </c>
      <c r="K263" s="257">
        <f t="shared" si="89"/>
        <v>-210</v>
      </c>
      <c r="L263" s="258">
        <f t="shared" si="90"/>
        <v>-0.48837209302325579</v>
      </c>
      <c r="M263" s="254" t="s">
        <v>629</v>
      </c>
      <c r="N263" s="251">
        <v>43252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71">
        <v>114</v>
      </c>
      <c r="B264" s="272">
        <v>43220</v>
      </c>
      <c r="C264" s="272"/>
      <c r="D264" s="273" t="s">
        <v>883</v>
      </c>
      <c r="E264" s="274" t="s">
        <v>598</v>
      </c>
      <c r="F264" s="274">
        <v>153.5</v>
      </c>
      <c r="G264" s="274"/>
      <c r="H264" s="274">
        <v>196</v>
      </c>
      <c r="I264" s="276">
        <v>196</v>
      </c>
      <c r="J264" s="246" t="s">
        <v>884</v>
      </c>
      <c r="K264" s="247">
        <f t="shared" si="89"/>
        <v>42.5</v>
      </c>
      <c r="L264" s="248">
        <f t="shared" si="90"/>
        <v>0.27687296416938112</v>
      </c>
      <c r="M264" s="243" t="s">
        <v>605</v>
      </c>
      <c r="N264" s="249">
        <v>43605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50">
        <v>115</v>
      </c>
      <c r="B265" s="251">
        <v>43306</v>
      </c>
      <c r="C265" s="251"/>
      <c r="D265" s="252" t="s">
        <v>852</v>
      </c>
      <c r="E265" s="253" t="s">
        <v>598</v>
      </c>
      <c r="F265" s="254">
        <v>27.5</v>
      </c>
      <c r="G265" s="254"/>
      <c r="H265" s="255">
        <v>13.1</v>
      </c>
      <c r="I265" s="255">
        <v>60</v>
      </c>
      <c r="J265" s="256" t="s">
        <v>885</v>
      </c>
      <c r="K265" s="257">
        <v>-14.4</v>
      </c>
      <c r="L265" s="258">
        <v>-0.52363636363636401</v>
      </c>
      <c r="M265" s="254" t="s">
        <v>629</v>
      </c>
      <c r="N265" s="251">
        <v>43138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80">
        <v>116</v>
      </c>
      <c r="B266" s="281">
        <v>43318</v>
      </c>
      <c r="C266" s="281"/>
      <c r="D266" s="259" t="s">
        <v>886</v>
      </c>
      <c r="E266" s="254" t="s">
        <v>598</v>
      </c>
      <c r="F266" s="254">
        <v>148.5</v>
      </c>
      <c r="G266" s="254"/>
      <c r="H266" s="254">
        <v>102</v>
      </c>
      <c r="I266" s="255">
        <v>182</v>
      </c>
      <c r="J266" s="256" t="s">
        <v>887</v>
      </c>
      <c r="K266" s="257">
        <f>H266-F266</f>
        <v>-46.5</v>
      </c>
      <c r="L266" s="258">
        <f>K266/F266</f>
        <v>-0.31313131313131315</v>
      </c>
      <c r="M266" s="254" t="s">
        <v>629</v>
      </c>
      <c r="N266" s="251">
        <v>43661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40">
        <v>117</v>
      </c>
      <c r="B267" s="241">
        <v>43335</v>
      </c>
      <c r="C267" s="241"/>
      <c r="D267" s="242" t="s">
        <v>888</v>
      </c>
      <c r="E267" s="243" t="s">
        <v>598</v>
      </c>
      <c r="F267" s="274">
        <v>285</v>
      </c>
      <c r="G267" s="243"/>
      <c r="H267" s="243">
        <v>355</v>
      </c>
      <c r="I267" s="245">
        <v>364</v>
      </c>
      <c r="J267" s="246" t="s">
        <v>889</v>
      </c>
      <c r="K267" s="247">
        <v>70</v>
      </c>
      <c r="L267" s="248">
        <v>0.24561403508771901</v>
      </c>
      <c r="M267" s="243" t="s">
        <v>605</v>
      </c>
      <c r="N267" s="249">
        <v>43455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40">
        <v>118</v>
      </c>
      <c r="B268" s="241">
        <v>43341</v>
      </c>
      <c r="C268" s="241"/>
      <c r="D268" s="242" t="s">
        <v>402</v>
      </c>
      <c r="E268" s="243" t="s">
        <v>598</v>
      </c>
      <c r="F268" s="274">
        <v>525</v>
      </c>
      <c r="G268" s="243"/>
      <c r="H268" s="243">
        <v>585</v>
      </c>
      <c r="I268" s="245">
        <v>635</v>
      </c>
      <c r="J268" s="246" t="s">
        <v>890</v>
      </c>
      <c r="K268" s="247">
        <f t="shared" ref="K268:K319" si="91">H268-F268</f>
        <v>60</v>
      </c>
      <c r="L268" s="248">
        <f t="shared" ref="L268:L319" si="92">K268/F268</f>
        <v>0.11428571428571428</v>
      </c>
      <c r="M268" s="243" t="s">
        <v>605</v>
      </c>
      <c r="N268" s="249">
        <v>43662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40">
        <v>119</v>
      </c>
      <c r="B269" s="241">
        <v>43395</v>
      </c>
      <c r="C269" s="241"/>
      <c r="D269" s="242" t="s">
        <v>387</v>
      </c>
      <c r="E269" s="243" t="s">
        <v>598</v>
      </c>
      <c r="F269" s="274">
        <v>475</v>
      </c>
      <c r="G269" s="243"/>
      <c r="H269" s="243">
        <v>574</v>
      </c>
      <c r="I269" s="245">
        <v>570</v>
      </c>
      <c r="J269" s="246" t="s">
        <v>792</v>
      </c>
      <c r="K269" s="247">
        <f t="shared" si="91"/>
        <v>99</v>
      </c>
      <c r="L269" s="248">
        <f t="shared" si="92"/>
        <v>0.20842105263157895</v>
      </c>
      <c r="M269" s="243" t="s">
        <v>605</v>
      </c>
      <c r="N269" s="249">
        <v>43403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71">
        <v>120</v>
      </c>
      <c r="B270" s="272">
        <v>43397</v>
      </c>
      <c r="C270" s="272"/>
      <c r="D270" s="273" t="s">
        <v>891</v>
      </c>
      <c r="E270" s="274" t="s">
        <v>598</v>
      </c>
      <c r="F270" s="274">
        <v>707.5</v>
      </c>
      <c r="G270" s="274"/>
      <c r="H270" s="274">
        <v>872</v>
      </c>
      <c r="I270" s="276">
        <v>872</v>
      </c>
      <c r="J270" s="277" t="s">
        <v>792</v>
      </c>
      <c r="K270" s="247">
        <f t="shared" si="91"/>
        <v>164.5</v>
      </c>
      <c r="L270" s="278">
        <f t="shared" si="92"/>
        <v>0.23250883392226149</v>
      </c>
      <c r="M270" s="274" t="s">
        <v>605</v>
      </c>
      <c r="N270" s="279">
        <v>43482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71">
        <v>121</v>
      </c>
      <c r="B271" s="272">
        <v>43398</v>
      </c>
      <c r="C271" s="272"/>
      <c r="D271" s="273" t="s">
        <v>892</v>
      </c>
      <c r="E271" s="274" t="s">
        <v>598</v>
      </c>
      <c r="F271" s="274">
        <v>162</v>
      </c>
      <c r="G271" s="274"/>
      <c r="H271" s="274">
        <v>204</v>
      </c>
      <c r="I271" s="276">
        <v>209</v>
      </c>
      <c r="J271" s="277" t="s">
        <v>893</v>
      </c>
      <c r="K271" s="247">
        <f t="shared" si="91"/>
        <v>42</v>
      </c>
      <c r="L271" s="278">
        <f t="shared" si="92"/>
        <v>0.25925925925925924</v>
      </c>
      <c r="M271" s="274" t="s">
        <v>605</v>
      </c>
      <c r="N271" s="279">
        <v>43539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71">
        <v>122</v>
      </c>
      <c r="B272" s="272">
        <v>43399</v>
      </c>
      <c r="C272" s="272"/>
      <c r="D272" s="273" t="s">
        <v>492</v>
      </c>
      <c r="E272" s="274" t="s">
        <v>598</v>
      </c>
      <c r="F272" s="274">
        <v>240</v>
      </c>
      <c r="G272" s="274"/>
      <c r="H272" s="274">
        <v>297</v>
      </c>
      <c r="I272" s="276">
        <v>297</v>
      </c>
      <c r="J272" s="277" t="s">
        <v>792</v>
      </c>
      <c r="K272" s="283">
        <f t="shared" si="91"/>
        <v>57</v>
      </c>
      <c r="L272" s="278">
        <f t="shared" si="92"/>
        <v>0.23749999999999999</v>
      </c>
      <c r="M272" s="274" t="s">
        <v>605</v>
      </c>
      <c r="N272" s="279">
        <v>43417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40">
        <v>123</v>
      </c>
      <c r="B273" s="241">
        <v>43439</v>
      </c>
      <c r="C273" s="241"/>
      <c r="D273" s="242" t="s">
        <v>894</v>
      </c>
      <c r="E273" s="243" t="s">
        <v>598</v>
      </c>
      <c r="F273" s="243">
        <v>202.5</v>
      </c>
      <c r="G273" s="243"/>
      <c r="H273" s="243">
        <v>255</v>
      </c>
      <c r="I273" s="245">
        <v>252</v>
      </c>
      <c r="J273" s="246" t="s">
        <v>792</v>
      </c>
      <c r="K273" s="247">
        <f t="shared" si="91"/>
        <v>52.5</v>
      </c>
      <c r="L273" s="248">
        <f t="shared" si="92"/>
        <v>0.25925925925925924</v>
      </c>
      <c r="M273" s="243" t="s">
        <v>605</v>
      </c>
      <c r="N273" s="249">
        <v>43542</v>
      </c>
      <c r="O273" s="1"/>
      <c r="P273" s="1"/>
      <c r="Q273" s="1"/>
      <c r="R273" s="6" t="s">
        <v>895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71">
        <v>124</v>
      </c>
      <c r="B274" s="272">
        <v>43465</v>
      </c>
      <c r="C274" s="241"/>
      <c r="D274" s="273" t="s">
        <v>161</v>
      </c>
      <c r="E274" s="274" t="s">
        <v>598</v>
      </c>
      <c r="F274" s="274">
        <v>710</v>
      </c>
      <c r="G274" s="274"/>
      <c r="H274" s="274">
        <v>866</v>
      </c>
      <c r="I274" s="276">
        <v>866</v>
      </c>
      <c r="J274" s="277" t="s">
        <v>792</v>
      </c>
      <c r="K274" s="247">
        <f t="shared" si="91"/>
        <v>156</v>
      </c>
      <c r="L274" s="248">
        <f t="shared" si="92"/>
        <v>0.21971830985915494</v>
      </c>
      <c r="M274" s="243" t="s">
        <v>605</v>
      </c>
      <c r="N274" s="249">
        <v>43553</v>
      </c>
      <c r="O274" s="1"/>
      <c r="P274" s="1"/>
      <c r="Q274" s="1"/>
      <c r="R274" s="6" t="s">
        <v>895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71">
        <v>125</v>
      </c>
      <c r="B275" s="272">
        <v>43522</v>
      </c>
      <c r="C275" s="272"/>
      <c r="D275" s="273" t="s">
        <v>176</v>
      </c>
      <c r="E275" s="274" t="s">
        <v>598</v>
      </c>
      <c r="F275" s="274">
        <v>337.25</v>
      </c>
      <c r="G275" s="274"/>
      <c r="H275" s="274">
        <v>398.5</v>
      </c>
      <c r="I275" s="276">
        <v>411</v>
      </c>
      <c r="J275" s="246" t="s">
        <v>896</v>
      </c>
      <c r="K275" s="247">
        <f t="shared" si="91"/>
        <v>61.25</v>
      </c>
      <c r="L275" s="248">
        <f t="shared" si="92"/>
        <v>0.1816160118606375</v>
      </c>
      <c r="M275" s="243" t="s">
        <v>605</v>
      </c>
      <c r="N275" s="249">
        <v>43760</v>
      </c>
      <c r="O275" s="1"/>
      <c r="P275" s="1"/>
      <c r="Q275" s="1"/>
      <c r="R275" s="6" t="s">
        <v>895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84">
        <v>126</v>
      </c>
      <c r="B276" s="285">
        <v>43559</v>
      </c>
      <c r="C276" s="285"/>
      <c r="D276" s="286" t="s">
        <v>897</v>
      </c>
      <c r="E276" s="287" t="s">
        <v>598</v>
      </c>
      <c r="F276" s="287">
        <v>130</v>
      </c>
      <c r="G276" s="287"/>
      <c r="H276" s="287">
        <v>65</v>
      </c>
      <c r="I276" s="288">
        <v>158</v>
      </c>
      <c r="J276" s="256" t="s">
        <v>898</v>
      </c>
      <c r="K276" s="257">
        <f t="shared" si="91"/>
        <v>-65</v>
      </c>
      <c r="L276" s="258">
        <f t="shared" si="92"/>
        <v>-0.5</v>
      </c>
      <c r="M276" s="254" t="s">
        <v>629</v>
      </c>
      <c r="N276" s="251">
        <v>43726</v>
      </c>
      <c r="O276" s="1"/>
      <c r="P276" s="1"/>
      <c r="Q276" s="1"/>
      <c r="R276" s="6" t="s">
        <v>899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71">
        <v>127</v>
      </c>
      <c r="B277" s="272">
        <v>43017</v>
      </c>
      <c r="C277" s="272"/>
      <c r="D277" s="273" t="s">
        <v>212</v>
      </c>
      <c r="E277" s="274" t="s">
        <v>598</v>
      </c>
      <c r="F277" s="274">
        <v>141.5</v>
      </c>
      <c r="G277" s="274"/>
      <c r="H277" s="274">
        <v>183.5</v>
      </c>
      <c r="I277" s="276">
        <v>210</v>
      </c>
      <c r="J277" s="246" t="s">
        <v>893</v>
      </c>
      <c r="K277" s="247">
        <f t="shared" si="91"/>
        <v>42</v>
      </c>
      <c r="L277" s="248">
        <f t="shared" si="92"/>
        <v>0.29681978798586572</v>
      </c>
      <c r="M277" s="243" t="s">
        <v>605</v>
      </c>
      <c r="N277" s="249">
        <v>43042</v>
      </c>
      <c r="O277" s="1"/>
      <c r="P277" s="1"/>
      <c r="Q277" s="1"/>
      <c r="R277" s="6" t="s">
        <v>899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84">
        <v>128</v>
      </c>
      <c r="B278" s="285">
        <v>43074</v>
      </c>
      <c r="C278" s="285"/>
      <c r="D278" s="286" t="s">
        <v>900</v>
      </c>
      <c r="E278" s="287" t="s">
        <v>598</v>
      </c>
      <c r="F278" s="282">
        <v>172</v>
      </c>
      <c r="G278" s="287"/>
      <c r="H278" s="287">
        <v>155.25</v>
      </c>
      <c r="I278" s="288">
        <v>230</v>
      </c>
      <c r="J278" s="256" t="s">
        <v>901</v>
      </c>
      <c r="K278" s="257">
        <f t="shared" si="91"/>
        <v>-16.75</v>
      </c>
      <c r="L278" s="258">
        <f t="shared" si="92"/>
        <v>-9.7383720930232565E-2</v>
      </c>
      <c r="M278" s="254" t="s">
        <v>629</v>
      </c>
      <c r="N278" s="251">
        <v>43787</v>
      </c>
      <c r="O278" s="1"/>
      <c r="P278" s="1"/>
      <c r="Q278" s="1"/>
      <c r="R278" s="6" t="s">
        <v>899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71">
        <v>129</v>
      </c>
      <c r="B279" s="272">
        <v>43398</v>
      </c>
      <c r="C279" s="272"/>
      <c r="D279" s="273" t="s">
        <v>121</v>
      </c>
      <c r="E279" s="274" t="s">
        <v>598</v>
      </c>
      <c r="F279" s="274">
        <v>698.5</v>
      </c>
      <c r="G279" s="274"/>
      <c r="H279" s="274">
        <v>890</v>
      </c>
      <c r="I279" s="276">
        <v>890</v>
      </c>
      <c r="J279" s="246" t="s">
        <v>902</v>
      </c>
      <c r="K279" s="247">
        <f t="shared" si="91"/>
        <v>191.5</v>
      </c>
      <c r="L279" s="248">
        <f t="shared" si="92"/>
        <v>0.27415891195418757</v>
      </c>
      <c r="M279" s="243" t="s">
        <v>605</v>
      </c>
      <c r="N279" s="249">
        <v>44328</v>
      </c>
      <c r="O279" s="1"/>
      <c r="P279" s="1"/>
      <c r="Q279" s="1"/>
      <c r="R279" s="6" t="s">
        <v>895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71">
        <v>130</v>
      </c>
      <c r="B280" s="272">
        <v>42877</v>
      </c>
      <c r="C280" s="272"/>
      <c r="D280" s="273" t="s">
        <v>903</v>
      </c>
      <c r="E280" s="274" t="s">
        <v>598</v>
      </c>
      <c r="F280" s="274">
        <v>127.6</v>
      </c>
      <c r="G280" s="274"/>
      <c r="H280" s="274">
        <v>138</v>
      </c>
      <c r="I280" s="276">
        <v>190</v>
      </c>
      <c r="J280" s="246" t="s">
        <v>904</v>
      </c>
      <c r="K280" s="247">
        <f t="shared" si="91"/>
        <v>10.400000000000006</v>
      </c>
      <c r="L280" s="248">
        <f t="shared" si="92"/>
        <v>8.1504702194357417E-2</v>
      </c>
      <c r="M280" s="243" t="s">
        <v>605</v>
      </c>
      <c r="N280" s="249">
        <v>43774</v>
      </c>
      <c r="O280" s="1"/>
      <c r="P280" s="1"/>
      <c r="Q280" s="1"/>
      <c r="R280" s="6" t="s">
        <v>899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71">
        <v>131</v>
      </c>
      <c r="B281" s="272">
        <v>43158</v>
      </c>
      <c r="C281" s="272"/>
      <c r="D281" s="273" t="s">
        <v>905</v>
      </c>
      <c r="E281" s="274" t="s">
        <v>598</v>
      </c>
      <c r="F281" s="274">
        <v>317</v>
      </c>
      <c r="G281" s="274"/>
      <c r="H281" s="274">
        <v>382.5</v>
      </c>
      <c r="I281" s="276">
        <v>398</v>
      </c>
      <c r="J281" s="246" t="s">
        <v>906</v>
      </c>
      <c r="K281" s="247">
        <f t="shared" si="91"/>
        <v>65.5</v>
      </c>
      <c r="L281" s="248">
        <f t="shared" si="92"/>
        <v>0.20662460567823343</v>
      </c>
      <c r="M281" s="243" t="s">
        <v>605</v>
      </c>
      <c r="N281" s="249">
        <v>44238</v>
      </c>
      <c r="O281" s="1"/>
      <c r="P281" s="1"/>
      <c r="Q281" s="1"/>
      <c r="R281" s="6" t="s">
        <v>899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84">
        <v>132</v>
      </c>
      <c r="B282" s="285">
        <v>43164</v>
      </c>
      <c r="C282" s="285"/>
      <c r="D282" s="286" t="s">
        <v>168</v>
      </c>
      <c r="E282" s="287" t="s">
        <v>598</v>
      </c>
      <c r="F282" s="282">
        <f>510-14.4</f>
        <v>495.6</v>
      </c>
      <c r="G282" s="287"/>
      <c r="H282" s="287">
        <v>350</v>
      </c>
      <c r="I282" s="288">
        <v>672</v>
      </c>
      <c r="J282" s="256" t="s">
        <v>907</v>
      </c>
      <c r="K282" s="257">
        <f t="shared" si="91"/>
        <v>-145.60000000000002</v>
      </c>
      <c r="L282" s="258">
        <f t="shared" si="92"/>
        <v>-0.29378531073446329</v>
      </c>
      <c r="M282" s="254" t="s">
        <v>629</v>
      </c>
      <c r="N282" s="251">
        <v>43887</v>
      </c>
      <c r="O282" s="1"/>
      <c r="P282" s="1"/>
      <c r="Q282" s="1"/>
      <c r="R282" s="6" t="s">
        <v>895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84">
        <v>133</v>
      </c>
      <c r="B283" s="285">
        <v>43237</v>
      </c>
      <c r="C283" s="285"/>
      <c r="D283" s="286" t="s">
        <v>908</v>
      </c>
      <c r="E283" s="287" t="s">
        <v>598</v>
      </c>
      <c r="F283" s="282">
        <v>230.3</v>
      </c>
      <c r="G283" s="287"/>
      <c r="H283" s="287">
        <v>102.5</v>
      </c>
      <c r="I283" s="288">
        <v>348</v>
      </c>
      <c r="J283" s="256" t="s">
        <v>909</v>
      </c>
      <c r="K283" s="257">
        <f t="shared" si="91"/>
        <v>-127.80000000000001</v>
      </c>
      <c r="L283" s="258">
        <f t="shared" si="92"/>
        <v>-0.55492835432045162</v>
      </c>
      <c r="M283" s="254" t="s">
        <v>629</v>
      </c>
      <c r="N283" s="251">
        <v>43896</v>
      </c>
      <c r="O283" s="1"/>
      <c r="P283" s="1"/>
      <c r="Q283" s="1"/>
      <c r="R283" s="6" t="s">
        <v>895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71">
        <v>134</v>
      </c>
      <c r="B284" s="272">
        <v>43258</v>
      </c>
      <c r="C284" s="272"/>
      <c r="D284" s="273" t="s">
        <v>448</v>
      </c>
      <c r="E284" s="274" t="s">
        <v>598</v>
      </c>
      <c r="F284" s="274">
        <f>342.5-5.1</f>
        <v>337.4</v>
      </c>
      <c r="G284" s="274"/>
      <c r="H284" s="274">
        <v>412.5</v>
      </c>
      <c r="I284" s="276">
        <v>439</v>
      </c>
      <c r="J284" s="246" t="s">
        <v>910</v>
      </c>
      <c r="K284" s="247">
        <f t="shared" si="91"/>
        <v>75.100000000000023</v>
      </c>
      <c r="L284" s="248">
        <f t="shared" si="92"/>
        <v>0.22258446947243635</v>
      </c>
      <c r="M284" s="243" t="s">
        <v>605</v>
      </c>
      <c r="N284" s="249">
        <v>44230</v>
      </c>
      <c r="O284" s="1"/>
      <c r="P284" s="1"/>
      <c r="Q284" s="1"/>
      <c r="R284" s="6" t="s">
        <v>899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65">
        <v>135</v>
      </c>
      <c r="B285" s="264">
        <v>43285</v>
      </c>
      <c r="C285" s="264"/>
      <c r="D285" s="265" t="s">
        <v>59</v>
      </c>
      <c r="E285" s="266" t="s">
        <v>598</v>
      </c>
      <c r="F285" s="266">
        <f>127.5-5.53</f>
        <v>121.97</v>
      </c>
      <c r="G285" s="267"/>
      <c r="H285" s="267">
        <v>122.5</v>
      </c>
      <c r="I285" s="267">
        <v>170</v>
      </c>
      <c r="J285" s="268" t="s">
        <v>911</v>
      </c>
      <c r="K285" s="269">
        <f t="shared" si="91"/>
        <v>0.53000000000000114</v>
      </c>
      <c r="L285" s="270">
        <f t="shared" si="92"/>
        <v>4.3453308190538747E-3</v>
      </c>
      <c r="M285" s="266" t="s">
        <v>666</v>
      </c>
      <c r="N285" s="264">
        <v>44431</v>
      </c>
      <c r="O285" s="1"/>
      <c r="P285" s="1"/>
      <c r="Q285" s="1"/>
      <c r="R285" s="6" t="s">
        <v>895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84">
        <v>136</v>
      </c>
      <c r="B286" s="285">
        <v>43294</v>
      </c>
      <c r="C286" s="285"/>
      <c r="D286" s="286" t="s">
        <v>912</v>
      </c>
      <c r="E286" s="287" t="s">
        <v>598</v>
      </c>
      <c r="F286" s="282">
        <v>46.5</v>
      </c>
      <c r="G286" s="287"/>
      <c r="H286" s="287">
        <v>17</v>
      </c>
      <c r="I286" s="288">
        <v>59</v>
      </c>
      <c r="J286" s="256" t="s">
        <v>913</v>
      </c>
      <c r="K286" s="257">
        <f t="shared" si="91"/>
        <v>-29.5</v>
      </c>
      <c r="L286" s="258">
        <f t="shared" si="92"/>
        <v>-0.63440860215053763</v>
      </c>
      <c r="M286" s="254" t="s">
        <v>629</v>
      </c>
      <c r="N286" s="251">
        <v>43887</v>
      </c>
      <c r="O286" s="1"/>
      <c r="P286" s="1"/>
      <c r="Q286" s="1"/>
      <c r="R286" s="6" t="s">
        <v>895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71">
        <v>137</v>
      </c>
      <c r="B287" s="272">
        <v>43396</v>
      </c>
      <c r="C287" s="272"/>
      <c r="D287" s="273" t="s">
        <v>431</v>
      </c>
      <c r="E287" s="274" t="s">
        <v>598</v>
      </c>
      <c r="F287" s="274">
        <v>156.5</v>
      </c>
      <c r="G287" s="274"/>
      <c r="H287" s="274">
        <v>207.5</v>
      </c>
      <c r="I287" s="276">
        <v>191</v>
      </c>
      <c r="J287" s="246" t="s">
        <v>792</v>
      </c>
      <c r="K287" s="247">
        <f t="shared" si="91"/>
        <v>51</v>
      </c>
      <c r="L287" s="248">
        <f t="shared" si="92"/>
        <v>0.32587859424920129</v>
      </c>
      <c r="M287" s="243" t="s">
        <v>605</v>
      </c>
      <c r="N287" s="249">
        <v>44369</v>
      </c>
      <c r="O287" s="1"/>
      <c r="P287" s="1"/>
      <c r="Q287" s="1"/>
      <c r="R287" s="6" t="s">
        <v>895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71">
        <v>138</v>
      </c>
      <c r="B288" s="272">
        <v>43439</v>
      </c>
      <c r="C288" s="272"/>
      <c r="D288" s="273" t="s">
        <v>350</v>
      </c>
      <c r="E288" s="274" t="s">
        <v>598</v>
      </c>
      <c r="F288" s="274">
        <v>259.5</v>
      </c>
      <c r="G288" s="274"/>
      <c r="H288" s="274">
        <v>320</v>
      </c>
      <c r="I288" s="276">
        <v>320</v>
      </c>
      <c r="J288" s="246" t="s">
        <v>792</v>
      </c>
      <c r="K288" s="247">
        <f t="shared" si="91"/>
        <v>60.5</v>
      </c>
      <c r="L288" s="248">
        <f t="shared" si="92"/>
        <v>0.23314065510597304</v>
      </c>
      <c r="M288" s="243" t="s">
        <v>605</v>
      </c>
      <c r="N288" s="249">
        <v>44323</v>
      </c>
      <c r="O288" s="1"/>
      <c r="P288" s="1"/>
      <c r="Q288" s="1"/>
      <c r="R288" s="6" t="s">
        <v>895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84">
        <v>139</v>
      </c>
      <c r="B289" s="285">
        <v>43439</v>
      </c>
      <c r="C289" s="285"/>
      <c r="D289" s="286" t="s">
        <v>914</v>
      </c>
      <c r="E289" s="287" t="s">
        <v>598</v>
      </c>
      <c r="F289" s="287">
        <v>715</v>
      </c>
      <c r="G289" s="287"/>
      <c r="H289" s="287">
        <v>445</v>
      </c>
      <c r="I289" s="288">
        <v>840</v>
      </c>
      <c r="J289" s="256" t="s">
        <v>915</v>
      </c>
      <c r="K289" s="257">
        <f t="shared" si="91"/>
        <v>-270</v>
      </c>
      <c r="L289" s="258">
        <f t="shared" si="92"/>
        <v>-0.3776223776223776</v>
      </c>
      <c r="M289" s="254" t="s">
        <v>629</v>
      </c>
      <c r="N289" s="251">
        <v>43800</v>
      </c>
      <c r="O289" s="1"/>
      <c r="P289" s="1"/>
      <c r="Q289" s="1"/>
      <c r="R289" s="6" t="s">
        <v>895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71">
        <v>140</v>
      </c>
      <c r="B290" s="272">
        <v>43469</v>
      </c>
      <c r="C290" s="272"/>
      <c r="D290" s="273" t="s">
        <v>182</v>
      </c>
      <c r="E290" s="274" t="s">
        <v>598</v>
      </c>
      <c r="F290" s="274">
        <v>875</v>
      </c>
      <c r="G290" s="274"/>
      <c r="H290" s="274">
        <v>1165</v>
      </c>
      <c r="I290" s="276">
        <v>1185</v>
      </c>
      <c r="J290" s="246" t="s">
        <v>916</v>
      </c>
      <c r="K290" s="247">
        <f t="shared" si="91"/>
        <v>290</v>
      </c>
      <c r="L290" s="248">
        <f t="shared" si="92"/>
        <v>0.33142857142857141</v>
      </c>
      <c r="M290" s="243" t="s">
        <v>605</v>
      </c>
      <c r="N290" s="249">
        <v>43847</v>
      </c>
      <c r="O290" s="1"/>
      <c r="P290" s="1"/>
      <c r="Q290" s="1"/>
      <c r="R290" s="6" t="s">
        <v>895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71">
        <v>141</v>
      </c>
      <c r="B291" s="272">
        <v>43559</v>
      </c>
      <c r="C291" s="272"/>
      <c r="D291" s="273" t="s">
        <v>368</v>
      </c>
      <c r="E291" s="274" t="s">
        <v>598</v>
      </c>
      <c r="F291" s="274">
        <f>387-14.63</f>
        <v>372.37</v>
      </c>
      <c r="G291" s="274"/>
      <c r="H291" s="274">
        <v>490</v>
      </c>
      <c r="I291" s="276">
        <v>490</v>
      </c>
      <c r="J291" s="246" t="s">
        <v>792</v>
      </c>
      <c r="K291" s="247">
        <f t="shared" si="91"/>
        <v>117.63</v>
      </c>
      <c r="L291" s="248">
        <f t="shared" si="92"/>
        <v>0.31589548030185027</v>
      </c>
      <c r="M291" s="243" t="s">
        <v>605</v>
      </c>
      <c r="N291" s="249">
        <v>43850</v>
      </c>
      <c r="O291" s="1"/>
      <c r="P291" s="1"/>
      <c r="Q291" s="1"/>
      <c r="R291" s="6" t="s">
        <v>895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84">
        <v>142</v>
      </c>
      <c r="B292" s="285">
        <v>43578</v>
      </c>
      <c r="C292" s="285"/>
      <c r="D292" s="286" t="s">
        <v>917</v>
      </c>
      <c r="E292" s="287" t="s">
        <v>624</v>
      </c>
      <c r="F292" s="287">
        <v>220</v>
      </c>
      <c r="G292" s="287"/>
      <c r="H292" s="287">
        <v>127.5</v>
      </c>
      <c r="I292" s="288">
        <v>284</v>
      </c>
      <c r="J292" s="256" t="s">
        <v>918</v>
      </c>
      <c r="K292" s="257">
        <f t="shared" si="91"/>
        <v>-92.5</v>
      </c>
      <c r="L292" s="258">
        <f t="shared" si="92"/>
        <v>-0.42045454545454547</v>
      </c>
      <c r="M292" s="254" t="s">
        <v>629</v>
      </c>
      <c r="N292" s="251">
        <v>43896</v>
      </c>
      <c r="O292" s="1"/>
      <c r="P292" s="1"/>
      <c r="Q292" s="1"/>
      <c r="R292" s="6" t="s">
        <v>895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71">
        <v>143</v>
      </c>
      <c r="B293" s="272">
        <v>43622</v>
      </c>
      <c r="C293" s="272"/>
      <c r="D293" s="273" t="s">
        <v>493</v>
      </c>
      <c r="E293" s="274" t="s">
        <v>624</v>
      </c>
      <c r="F293" s="274">
        <v>332.8</v>
      </c>
      <c r="G293" s="274"/>
      <c r="H293" s="274">
        <v>405</v>
      </c>
      <c r="I293" s="276">
        <v>419</v>
      </c>
      <c r="J293" s="246" t="s">
        <v>919</v>
      </c>
      <c r="K293" s="247">
        <f t="shared" si="91"/>
        <v>72.199999999999989</v>
      </c>
      <c r="L293" s="248">
        <f t="shared" si="92"/>
        <v>0.21694711538461534</v>
      </c>
      <c r="M293" s="243" t="s">
        <v>605</v>
      </c>
      <c r="N293" s="249">
        <v>43860</v>
      </c>
      <c r="O293" s="1"/>
      <c r="P293" s="1"/>
      <c r="Q293" s="1"/>
      <c r="R293" s="6" t="s">
        <v>899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65">
        <v>144</v>
      </c>
      <c r="B294" s="264">
        <v>43641</v>
      </c>
      <c r="C294" s="264"/>
      <c r="D294" s="265" t="s">
        <v>174</v>
      </c>
      <c r="E294" s="266" t="s">
        <v>598</v>
      </c>
      <c r="F294" s="266">
        <v>386</v>
      </c>
      <c r="G294" s="267"/>
      <c r="H294" s="267">
        <v>395</v>
      </c>
      <c r="I294" s="267">
        <v>452</v>
      </c>
      <c r="J294" s="268" t="s">
        <v>920</v>
      </c>
      <c r="K294" s="269">
        <f t="shared" si="91"/>
        <v>9</v>
      </c>
      <c r="L294" s="270">
        <f t="shared" si="92"/>
        <v>2.3316062176165803E-2</v>
      </c>
      <c r="M294" s="266" t="s">
        <v>666</v>
      </c>
      <c r="N294" s="264">
        <v>43868</v>
      </c>
      <c r="O294" s="1"/>
      <c r="P294" s="1"/>
      <c r="Q294" s="1"/>
      <c r="R294" s="6" t="s">
        <v>899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65">
        <v>145</v>
      </c>
      <c r="B295" s="264">
        <v>43707</v>
      </c>
      <c r="C295" s="264"/>
      <c r="D295" s="265" t="s">
        <v>148</v>
      </c>
      <c r="E295" s="266" t="s">
        <v>598</v>
      </c>
      <c r="F295" s="266">
        <v>137.5</v>
      </c>
      <c r="G295" s="267"/>
      <c r="H295" s="267">
        <v>138.5</v>
      </c>
      <c r="I295" s="267">
        <v>190</v>
      </c>
      <c r="J295" s="268" t="s">
        <v>921</v>
      </c>
      <c r="K295" s="269">
        <f t="shared" si="91"/>
        <v>1</v>
      </c>
      <c r="L295" s="270">
        <f t="shared" si="92"/>
        <v>7.2727272727272727E-3</v>
      </c>
      <c r="M295" s="266" t="s">
        <v>666</v>
      </c>
      <c r="N295" s="264">
        <v>44432</v>
      </c>
      <c r="O295" s="1"/>
      <c r="P295" s="1"/>
      <c r="Q295" s="1"/>
      <c r="R295" s="6" t="s">
        <v>895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71">
        <v>146</v>
      </c>
      <c r="B296" s="272">
        <v>43731</v>
      </c>
      <c r="C296" s="272"/>
      <c r="D296" s="273" t="s">
        <v>441</v>
      </c>
      <c r="E296" s="274" t="s">
        <v>598</v>
      </c>
      <c r="F296" s="274">
        <v>235</v>
      </c>
      <c r="G296" s="274"/>
      <c r="H296" s="274">
        <v>295</v>
      </c>
      <c r="I296" s="276">
        <v>296</v>
      </c>
      <c r="J296" s="246" t="s">
        <v>922</v>
      </c>
      <c r="K296" s="247">
        <f t="shared" si="91"/>
        <v>60</v>
      </c>
      <c r="L296" s="248">
        <f t="shared" si="92"/>
        <v>0.25531914893617019</v>
      </c>
      <c r="M296" s="243" t="s">
        <v>605</v>
      </c>
      <c r="N296" s="249">
        <v>43844</v>
      </c>
      <c r="O296" s="1"/>
      <c r="P296" s="1"/>
      <c r="Q296" s="1"/>
      <c r="R296" s="6" t="s">
        <v>899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71">
        <v>147</v>
      </c>
      <c r="B297" s="272">
        <v>43752</v>
      </c>
      <c r="C297" s="272"/>
      <c r="D297" s="273" t="s">
        <v>923</v>
      </c>
      <c r="E297" s="274" t="s">
        <v>598</v>
      </c>
      <c r="F297" s="274">
        <v>277.5</v>
      </c>
      <c r="G297" s="274"/>
      <c r="H297" s="274">
        <v>333</v>
      </c>
      <c r="I297" s="276">
        <v>333</v>
      </c>
      <c r="J297" s="246" t="s">
        <v>924</v>
      </c>
      <c r="K297" s="247">
        <f t="shared" si="91"/>
        <v>55.5</v>
      </c>
      <c r="L297" s="248">
        <f t="shared" si="92"/>
        <v>0.2</v>
      </c>
      <c r="M297" s="243" t="s">
        <v>605</v>
      </c>
      <c r="N297" s="249">
        <v>43846</v>
      </c>
      <c r="O297" s="1"/>
      <c r="P297" s="1"/>
      <c r="Q297" s="1"/>
      <c r="R297" s="6" t="s">
        <v>895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71">
        <v>148</v>
      </c>
      <c r="B298" s="272">
        <v>43752</v>
      </c>
      <c r="C298" s="272"/>
      <c r="D298" s="273" t="s">
        <v>925</v>
      </c>
      <c r="E298" s="274" t="s">
        <v>598</v>
      </c>
      <c r="F298" s="274">
        <v>930</v>
      </c>
      <c r="G298" s="274"/>
      <c r="H298" s="274">
        <v>1165</v>
      </c>
      <c r="I298" s="276">
        <v>1200</v>
      </c>
      <c r="J298" s="246" t="s">
        <v>926</v>
      </c>
      <c r="K298" s="247">
        <f t="shared" si="91"/>
        <v>235</v>
      </c>
      <c r="L298" s="248">
        <f t="shared" si="92"/>
        <v>0.25268817204301075</v>
      </c>
      <c r="M298" s="243" t="s">
        <v>605</v>
      </c>
      <c r="N298" s="249">
        <v>43847</v>
      </c>
      <c r="O298" s="1"/>
      <c r="P298" s="1"/>
      <c r="Q298" s="1"/>
      <c r="R298" s="6" t="s">
        <v>899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71">
        <v>149</v>
      </c>
      <c r="B299" s="272">
        <v>43753</v>
      </c>
      <c r="C299" s="272"/>
      <c r="D299" s="273" t="s">
        <v>927</v>
      </c>
      <c r="E299" s="274" t="s">
        <v>598</v>
      </c>
      <c r="F299" s="244">
        <v>111</v>
      </c>
      <c r="G299" s="274"/>
      <c r="H299" s="274">
        <v>141</v>
      </c>
      <c r="I299" s="276">
        <v>141</v>
      </c>
      <c r="J299" s="246" t="s">
        <v>928</v>
      </c>
      <c r="K299" s="247">
        <f t="shared" si="91"/>
        <v>30</v>
      </c>
      <c r="L299" s="248">
        <f t="shared" si="92"/>
        <v>0.27027027027027029</v>
      </c>
      <c r="M299" s="243" t="s">
        <v>605</v>
      </c>
      <c r="N299" s="249">
        <v>44328</v>
      </c>
      <c r="O299" s="1"/>
      <c r="P299" s="1"/>
      <c r="Q299" s="1"/>
      <c r="R299" s="6" t="s">
        <v>899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71">
        <v>150</v>
      </c>
      <c r="B300" s="272">
        <v>43753</v>
      </c>
      <c r="C300" s="272"/>
      <c r="D300" s="273" t="s">
        <v>929</v>
      </c>
      <c r="E300" s="274" t="s">
        <v>598</v>
      </c>
      <c r="F300" s="244">
        <v>296</v>
      </c>
      <c r="G300" s="274"/>
      <c r="H300" s="274">
        <v>370</v>
      </c>
      <c r="I300" s="276">
        <v>370</v>
      </c>
      <c r="J300" s="246" t="s">
        <v>792</v>
      </c>
      <c r="K300" s="247">
        <f t="shared" si="91"/>
        <v>74</v>
      </c>
      <c r="L300" s="248">
        <f t="shared" si="92"/>
        <v>0.25</v>
      </c>
      <c r="M300" s="243" t="s">
        <v>605</v>
      </c>
      <c r="N300" s="249">
        <v>43853</v>
      </c>
      <c r="O300" s="1"/>
      <c r="P300" s="1"/>
      <c r="Q300" s="1"/>
      <c r="R300" s="6" t="s">
        <v>899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71">
        <v>151</v>
      </c>
      <c r="B301" s="272">
        <v>43754</v>
      </c>
      <c r="C301" s="272"/>
      <c r="D301" s="273" t="s">
        <v>930</v>
      </c>
      <c r="E301" s="274" t="s">
        <v>598</v>
      </c>
      <c r="F301" s="244">
        <v>300</v>
      </c>
      <c r="G301" s="274"/>
      <c r="H301" s="274">
        <v>382.5</v>
      </c>
      <c r="I301" s="276">
        <v>344</v>
      </c>
      <c r="J301" s="246" t="s">
        <v>931</v>
      </c>
      <c r="K301" s="247">
        <f t="shared" si="91"/>
        <v>82.5</v>
      </c>
      <c r="L301" s="248">
        <f t="shared" si="92"/>
        <v>0.27500000000000002</v>
      </c>
      <c r="M301" s="243" t="s">
        <v>605</v>
      </c>
      <c r="N301" s="249">
        <v>44238</v>
      </c>
      <c r="O301" s="1"/>
      <c r="P301" s="1"/>
      <c r="Q301" s="1"/>
      <c r="R301" s="6" t="s">
        <v>899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71">
        <v>152</v>
      </c>
      <c r="B302" s="272">
        <v>43832</v>
      </c>
      <c r="C302" s="272"/>
      <c r="D302" s="273" t="s">
        <v>932</v>
      </c>
      <c r="E302" s="274" t="s">
        <v>598</v>
      </c>
      <c r="F302" s="244">
        <v>495</v>
      </c>
      <c r="G302" s="274"/>
      <c r="H302" s="274">
        <v>595</v>
      </c>
      <c r="I302" s="276">
        <v>590</v>
      </c>
      <c r="J302" s="246" t="s">
        <v>717</v>
      </c>
      <c r="K302" s="247">
        <f t="shared" si="91"/>
        <v>100</v>
      </c>
      <c r="L302" s="248">
        <f t="shared" si="92"/>
        <v>0.20202020202020202</v>
      </c>
      <c r="M302" s="243" t="s">
        <v>605</v>
      </c>
      <c r="N302" s="249">
        <v>44589</v>
      </c>
      <c r="O302" s="1"/>
      <c r="P302" s="1"/>
      <c r="Q302" s="1"/>
      <c r="R302" s="6" t="s">
        <v>899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71">
        <v>153</v>
      </c>
      <c r="B303" s="272">
        <v>43966</v>
      </c>
      <c r="C303" s="272"/>
      <c r="D303" s="273" t="s">
        <v>77</v>
      </c>
      <c r="E303" s="274" t="s">
        <v>598</v>
      </c>
      <c r="F303" s="244">
        <v>67.5</v>
      </c>
      <c r="G303" s="274"/>
      <c r="H303" s="274">
        <v>86</v>
      </c>
      <c r="I303" s="276">
        <v>86</v>
      </c>
      <c r="J303" s="246" t="s">
        <v>933</v>
      </c>
      <c r="K303" s="247">
        <f t="shared" si="91"/>
        <v>18.5</v>
      </c>
      <c r="L303" s="248">
        <f t="shared" si="92"/>
        <v>0.27407407407407408</v>
      </c>
      <c r="M303" s="243" t="s">
        <v>605</v>
      </c>
      <c r="N303" s="249">
        <v>44008</v>
      </c>
      <c r="O303" s="1"/>
      <c r="P303" s="1"/>
      <c r="Q303" s="1"/>
      <c r="R303" s="6" t="s">
        <v>899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71">
        <v>154</v>
      </c>
      <c r="B304" s="272">
        <v>44035</v>
      </c>
      <c r="C304" s="272"/>
      <c r="D304" s="273" t="s">
        <v>492</v>
      </c>
      <c r="E304" s="274" t="s">
        <v>598</v>
      </c>
      <c r="F304" s="244">
        <v>231</v>
      </c>
      <c r="G304" s="274"/>
      <c r="H304" s="274">
        <v>281</v>
      </c>
      <c r="I304" s="276">
        <v>281</v>
      </c>
      <c r="J304" s="246" t="s">
        <v>792</v>
      </c>
      <c r="K304" s="247">
        <f t="shared" si="91"/>
        <v>50</v>
      </c>
      <c r="L304" s="248">
        <f t="shared" si="92"/>
        <v>0.21645021645021645</v>
      </c>
      <c r="M304" s="243" t="s">
        <v>605</v>
      </c>
      <c r="N304" s="249">
        <v>44358</v>
      </c>
      <c r="O304" s="1"/>
      <c r="P304" s="1"/>
      <c r="Q304" s="1"/>
      <c r="R304" s="6" t="s">
        <v>899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71">
        <v>155</v>
      </c>
      <c r="B305" s="272">
        <v>44092</v>
      </c>
      <c r="C305" s="272"/>
      <c r="D305" s="273" t="s">
        <v>146</v>
      </c>
      <c r="E305" s="274" t="s">
        <v>598</v>
      </c>
      <c r="F305" s="274">
        <v>206</v>
      </c>
      <c r="G305" s="274"/>
      <c r="H305" s="274">
        <v>248</v>
      </c>
      <c r="I305" s="276">
        <v>248</v>
      </c>
      <c r="J305" s="246" t="s">
        <v>792</v>
      </c>
      <c r="K305" s="247">
        <f t="shared" si="91"/>
        <v>42</v>
      </c>
      <c r="L305" s="248">
        <f t="shared" si="92"/>
        <v>0.20388349514563106</v>
      </c>
      <c r="M305" s="243" t="s">
        <v>605</v>
      </c>
      <c r="N305" s="249">
        <v>44214</v>
      </c>
      <c r="O305" s="1"/>
      <c r="P305" s="1"/>
      <c r="Q305" s="1"/>
      <c r="R305" s="6" t="s">
        <v>899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71">
        <v>156</v>
      </c>
      <c r="B306" s="272">
        <v>44140</v>
      </c>
      <c r="C306" s="272"/>
      <c r="D306" s="273" t="s">
        <v>146</v>
      </c>
      <c r="E306" s="274" t="s">
        <v>598</v>
      </c>
      <c r="F306" s="274">
        <v>182.5</v>
      </c>
      <c r="G306" s="274"/>
      <c r="H306" s="274">
        <v>248</v>
      </c>
      <c r="I306" s="276">
        <v>248</v>
      </c>
      <c r="J306" s="246" t="s">
        <v>792</v>
      </c>
      <c r="K306" s="247">
        <f t="shared" si="91"/>
        <v>65.5</v>
      </c>
      <c r="L306" s="248">
        <f t="shared" si="92"/>
        <v>0.35890410958904112</v>
      </c>
      <c r="M306" s="243" t="s">
        <v>605</v>
      </c>
      <c r="N306" s="249">
        <v>44214</v>
      </c>
      <c r="O306" s="1"/>
      <c r="P306" s="1"/>
      <c r="Q306" s="1"/>
      <c r="R306" s="6" t="s">
        <v>899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71">
        <v>157</v>
      </c>
      <c r="B307" s="272">
        <v>44140</v>
      </c>
      <c r="C307" s="272"/>
      <c r="D307" s="273" t="s">
        <v>350</v>
      </c>
      <c r="E307" s="274" t="s">
        <v>598</v>
      </c>
      <c r="F307" s="274">
        <v>247.5</v>
      </c>
      <c r="G307" s="274"/>
      <c r="H307" s="274">
        <v>320</v>
      </c>
      <c r="I307" s="276">
        <v>320</v>
      </c>
      <c r="J307" s="246" t="s">
        <v>792</v>
      </c>
      <c r="K307" s="247">
        <f t="shared" si="91"/>
        <v>72.5</v>
      </c>
      <c r="L307" s="248">
        <f t="shared" si="92"/>
        <v>0.29292929292929293</v>
      </c>
      <c r="M307" s="243" t="s">
        <v>605</v>
      </c>
      <c r="N307" s="249">
        <v>44323</v>
      </c>
      <c r="O307" s="1"/>
      <c r="P307" s="1"/>
      <c r="Q307" s="1"/>
      <c r="R307" s="6" t="s">
        <v>899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71">
        <v>158</v>
      </c>
      <c r="B308" s="272">
        <v>44140</v>
      </c>
      <c r="C308" s="272"/>
      <c r="D308" s="273" t="s">
        <v>205</v>
      </c>
      <c r="E308" s="274" t="s">
        <v>598</v>
      </c>
      <c r="F308" s="244">
        <v>925</v>
      </c>
      <c r="G308" s="274"/>
      <c r="H308" s="274">
        <v>1095</v>
      </c>
      <c r="I308" s="276">
        <v>1093</v>
      </c>
      <c r="J308" s="246" t="s">
        <v>934</v>
      </c>
      <c r="K308" s="247">
        <f t="shared" si="91"/>
        <v>170</v>
      </c>
      <c r="L308" s="248">
        <f t="shared" si="92"/>
        <v>0.18378378378378379</v>
      </c>
      <c r="M308" s="243" t="s">
        <v>605</v>
      </c>
      <c r="N308" s="249">
        <v>44201</v>
      </c>
      <c r="O308" s="1"/>
      <c r="P308" s="1"/>
      <c r="Q308" s="1"/>
      <c r="R308" s="6" t="s">
        <v>899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71">
        <v>159</v>
      </c>
      <c r="B309" s="272">
        <v>44140</v>
      </c>
      <c r="C309" s="272"/>
      <c r="D309" s="273" t="s">
        <v>368</v>
      </c>
      <c r="E309" s="274" t="s">
        <v>598</v>
      </c>
      <c r="F309" s="244">
        <v>332.5</v>
      </c>
      <c r="G309" s="274"/>
      <c r="H309" s="274">
        <v>393</v>
      </c>
      <c r="I309" s="276">
        <v>406</v>
      </c>
      <c r="J309" s="246" t="s">
        <v>935</v>
      </c>
      <c r="K309" s="247">
        <f t="shared" si="91"/>
        <v>60.5</v>
      </c>
      <c r="L309" s="248">
        <f t="shared" si="92"/>
        <v>0.18195488721804512</v>
      </c>
      <c r="M309" s="243" t="s">
        <v>605</v>
      </c>
      <c r="N309" s="249">
        <v>44256</v>
      </c>
      <c r="O309" s="1"/>
      <c r="P309" s="1"/>
      <c r="Q309" s="1"/>
      <c r="R309" s="6" t="s">
        <v>899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71">
        <v>160</v>
      </c>
      <c r="B310" s="272">
        <v>44141</v>
      </c>
      <c r="C310" s="272"/>
      <c r="D310" s="273" t="s">
        <v>492</v>
      </c>
      <c r="E310" s="274" t="s">
        <v>598</v>
      </c>
      <c r="F310" s="244">
        <v>231</v>
      </c>
      <c r="G310" s="274"/>
      <c r="H310" s="274">
        <v>281</v>
      </c>
      <c r="I310" s="276">
        <v>281</v>
      </c>
      <c r="J310" s="246" t="s">
        <v>792</v>
      </c>
      <c r="K310" s="247">
        <f t="shared" si="91"/>
        <v>50</v>
      </c>
      <c r="L310" s="248">
        <f t="shared" si="92"/>
        <v>0.21645021645021645</v>
      </c>
      <c r="M310" s="243" t="s">
        <v>605</v>
      </c>
      <c r="N310" s="249">
        <v>44358</v>
      </c>
      <c r="O310" s="1"/>
      <c r="P310" s="1"/>
      <c r="Q310" s="1"/>
      <c r="R310" s="6" t="s">
        <v>899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71">
        <v>161</v>
      </c>
      <c r="B311" s="272">
        <v>44187</v>
      </c>
      <c r="C311" s="272"/>
      <c r="D311" s="273" t="s">
        <v>936</v>
      </c>
      <c r="E311" s="274" t="s">
        <v>598</v>
      </c>
      <c r="F311" s="244">
        <v>190</v>
      </c>
      <c r="G311" s="274"/>
      <c r="H311" s="274">
        <v>239</v>
      </c>
      <c r="I311" s="276">
        <v>239</v>
      </c>
      <c r="J311" s="246" t="s">
        <v>937</v>
      </c>
      <c r="K311" s="247">
        <f t="shared" si="91"/>
        <v>49</v>
      </c>
      <c r="L311" s="248">
        <f t="shared" si="92"/>
        <v>0.25789473684210529</v>
      </c>
      <c r="M311" s="243" t="s">
        <v>605</v>
      </c>
      <c r="N311" s="249">
        <v>44844</v>
      </c>
      <c r="O311" s="1"/>
      <c r="P311" s="1"/>
      <c r="Q311" s="1"/>
      <c r="R311" s="6" t="s">
        <v>899</v>
      </c>
    </row>
    <row r="312" spans="1:26" ht="12.75" customHeight="1">
      <c r="A312" s="271">
        <v>162</v>
      </c>
      <c r="B312" s="272">
        <v>44258</v>
      </c>
      <c r="C312" s="272"/>
      <c r="D312" s="273" t="s">
        <v>932</v>
      </c>
      <c r="E312" s="274" t="s">
        <v>598</v>
      </c>
      <c r="F312" s="244">
        <v>495</v>
      </c>
      <c r="G312" s="274"/>
      <c r="H312" s="274">
        <v>595</v>
      </c>
      <c r="I312" s="276">
        <v>590</v>
      </c>
      <c r="J312" s="246" t="s">
        <v>717</v>
      </c>
      <c r="K312" s="247">
        <f t="shared" si="91"/>
        <v>100</v>
      </c>
      <c r="L312" s="248">
        <f t="shared" si="92"/>
        <v>0.20202020202020202</v>
      </c>
      <c r="M312" s="243" t="s">
        <v>605</v>
      </c>
      <c r="N312" s="249">
        <v>44589</v>
      </c>
      <c r="O312" s="1"/>
      <c r="P312" s="1"/>
      <c r="R312" s="6" t="s">
        <v>899</v>
      </c>
    </row>
    <row r="313" spans="1:26" ht="12.75" customHeight="1">
      <c r="A313" s="271">
        <v>163</v>
      </c>
      <c r="B313" s="272">
        <v>44274</v>
      </c>
      <c r="C313" s="272"/>
      <c r="D313" s="273" t="s">
        <v>368</v>
      </c>
      <c r="E313" s="274" t="s">
        <v>598</v>
      </c>
      <c r="F313" s="244">
        <v>355</v>
      </c>
      <c r="G313" s="274"/>
      <c r="H313" s="274">
        <v>422.5</v>
      </c>
      <c r="I313" s="276">
        <v>420</v>
      </c>
      <c r="J313" s="246" t="s">
        <v>938</v>
      </c>
      <c r="K313" s="247">
        <f t="shared" si="91"/>
        <v>67.5</v>
      </c>
      <c r="L313" s="248">
        <f t="shared" si="92"/>
        <v>0.19014084507042253</v>
      </c>
      <c r="M313" s="243" t="s">
        <v>605</v>
      </c>
      <c r="N313" s="249">
        <v>44361</v>
      </c>
      <c r="O313" s="1"/>
      <c r="R313" s="289" t="s">
        <v>899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71">
        <v>164</v>
      </c>
      <c r="B314" s="272">
        <v>44295</v>
      </c>
      <c r="C314" s="272"/>
      <c r="D314" s="273" t="s">
        <v>330</v>
      </c>
      <c r="E314" s="274" t="s">
        <v>598</v>
      </c>
      <c r="F314" s="244">
        <v>555</v>
      </c>
      <c r="G314" s="274"/>
      <c r="H314" s="274">
        <v>663</v>
      </c>
      <c r="I314" s="276">
        <v>663</v>
      </c>
      <c r="J314" s="246" t="s">
        <v>939</v>
      </c>
      <c r="K314" s="247">
        <f t="shared" si="91"/>
        <v>108</v>
      </c>
      <c r="L314" s="248">
        <f t="shared" si="92"/>
        <v>0.19459459459459461</v>
      </c>
      <c r="M314" s="243" t="s">
        <v>605</v>
      </c>
      <c r="N314" s="249">
        <v>44321</v>
      </c>
      <c r="O314" s="1"/>
      <c r="P314" s="1"/>
      <c r="Q314" s="1"/>
      <c r="R314" s="289" t="s">
        <v>899</v>
      </c>
    </row>
    <row r="315" spans="1:26" ht="12.75" customHeight="1">
      <c r="A315" s="271">
        <v>165</v>
      </c>
      <c r="B315" s="272">
        <v>44308</v>
      </c>
      <c r="C315" s="272"/>
      <c r="D315" s="273" t="s">
        <v>903</v>
      </c>
      <c r="E315" s="274" t="s">
        <v>598</v>
      </c>
      <c r="F315" s="244">
        <v>126.5</v>
      </c>
      <c r="G315" s="274"/>
      <c r="H315" s="274">
        <v>155</v>
      </c>
      <c r="I315" s="276">
        <v>155</v>
      </c>
      <c r="J315" s="246" t="s">
        <v>792</v>
      </c>
      <c r="K315" s="247">
        <f t="shared" si="91"/>
        <v>28.5</v>
      </c>
      <c r="L315" s="248">
        <f t="shared" si="92"/>
        <v>0.22529644268774704</v>
      </c>
      <c r="M315" s="243" t="s">
        <v>605</v>
      </c>
      <c r="N315" s="249">
        <v>44362</v>
      </c>
      <c r="O315" s="1"/>
      <c r="R315" s="289" t="s">
        <v>899</v>
      </c>
    </row>
    <row r="316" spans="1:26" ht="12.75" customHeight="1">
      <c r="A316" s="250">
        <v>166</v>
      </c>
      <c r="B316" s="281">
        <v>44368</v>
      </c>
      <c r="C316" s="281"/>
      <c r="D316" s="252" t="s">
        <v>940</v>
      </c>
      <c r="E316" s="254" t="s">
        <v>598</v>
      </c>
      <c r="F316" s="282">
        <v>287.5</v>
      </c>
      <c r="G316" s="254"/>
      <c r="H316" s="254">
        <v>245</v>
      </c>
      <c r="I316" s="255">
        <v>344</v>
      </c>
      <c r="J316" s="256" t="s">
        <v>941</v>
      </c>
      <c r="K316" s="257">
        <f t="shared" si="91"/>
        <v>-42.5</v>
      </c>
      <c r="L316" s="258">
        <f t="shared" si="92"/>
        <v>-0.14782608695652175</v>
      </c>
      <c r="M316" s="254" t="s">
        <v>629</v>
      </c>
      <c r="N316" s="251">
        <v>44508</v>
      </c>
      <c r="O316" s="1"/>
      <c r="R316" s="289" t="s">
        <v>899</v>
      </c>
    </row>
    <row r="317" spans="1:26" ht="12.75" customHeight="1">
      <c r="A317" s="271">
        <v>167</v>
      </c>
      <c r="B317" s="272">
        <v>44368</v>
      </c>
      <c r="C317" s="272"/>
      <c r="D317" s="273" t="s">
        <v>492</v>
      </c>
      <c r="E317" s="274" t="s">
        <v>598</v>
      </c>
      <c r="F317" s="244">
        <v>241</v>
      </c>
      <c r="G317" s="274"/>
      <c r="H317" s="274">
        <v>298</v>
      </c>
      <c r="I317" s="276">
        <v>320</v>
      </c>
      <c r="J317" s="246" t="s">
        <v>792</v>
      </c>
      <c r="K317" s="247">
        <f t="shared" si="91"/>
        <v>57</v>
      </c>
      <c r="L317" s="248">
        <f t="shared" si="92"/>
        <v>0.23651452282157676</v>
      </c>
      <c r="M317" s="243" t="s">
        <v>605</v>
      </c>
      <c r="N317" s="249">
        <v>44802</v>
      </c>
      <c r="O317" s="45"/>
      <c r="R317" s="289" t="s">
        <v>899</v>
      </c>
    </row>
    <row r="318" spans="1:26" ht="12.75" customHeight="1">
      <c r="A318" s="271">
        <v>168</v>
      </c>
      <c r="B318" s="272">
        <v>44406</v>
      </c>
      <c r="C318" s="272"/>
      <c r="D318" s="273" t="s">
        <v>903</v>
      </c>
      <c r="E318" s="274" t="s">
        <v>598</v>
      </c>
      <c r="F318" s="244">
        <v>162.5</v>
      </c>
      <c r="G318" s="274"/>
      <c r="H318" s="274">
        <v>200</v>
      </c>
      <c r="I318" s="276">
        <v>200</v>
      </c>
      <c r="J318" s="246" t="s">
        <v>792</v>
      </c>
      <c r="K318" s="247">
        <f t="shared" si="91"/>
        <v>37.5</v>
      </c>
      <c r="L318" s="248">
        <f t="shared" si="92"/>
        <v>0.23076923076923078</v>
      </c>
      <c r="M318" s="243" t="s">
        <v>605</v>
      </c>
      <c r="N318" s="249">
        <v>44802</v>
      </c>
      <c r="O318" s="1"/>
      <c r="R318" s="289" t="s">
        <v>899</v>
      </c>
    </row>
    <row r="319" spans="1:26" ht="12.75" customHeight="1">
      <c r="A319" s="271">
        <v>169</v>
      </c>
      <c r="B319" s="272">
        <v>44462</v>
      </c>
      <c r="C319" s="272"/>
      <c r="D319" s="273" t="s">
        <v>449</v>
      </c>
      <c r="E319" s="274" t="s">
        <v>598</v>
      </c>
      <c r="F319" s="244">
        <v>1235</v>
      </c>
      <c r="G319" s="274"/>
      <c r="H319" s="274">
        <v>1505</v>
      </c>
      <c r="I319" s="276">
        <v>1500</v>
      </c>
      <c r="J319" s="246" t="s">
        <v>792</v>
      </c>
      <c r="K319" s="247">
        <f t="shared" si="91"/>
        <v>270</v>
      </c>
      <c r="L319" s="248">
        <f t="shared" si="92"/>
        <v>0.21862348178137653</v>
      </c>
      <c r="M319" s="243" t="s">
        <v>605</v>
      </c>
      <c r="N319" s="249">
        <v>44564</v>
      </c>
      <c r="O319" s="1"/>
      <c r="R319" s="289" t="s">
        <v>899</v>
      </c>
    </row>
    <row r="320" spans="1:26" ht="12.75" customHeight="1">
      <c r="A320" s="290">
        <v>170</v>
      </c>
      <c r="B320" s="291">
        <v>44480</v>
      </c>
      <c r="C320" s="291"/>
      <c r="D320" s="292" t="s">
        <v>942</v>
      </c>
      <c r="E320" s="293" t="s">
        <v>598</v>
      </c>
      <c r="F320" s="66">
        <v>58.75</v>
      </c>
      <c r="G320" s="293"/>
      <c r="H320" s="294"/>
      <c r="I320" s="60"/>
      <c r="J320" s="295" t="s">
        <v>601</v>
      </c>
      <c r="K320" s="290"/>
      <c r="L320" s="291"/>
      <c r="M320" s="291"/>
      <c r="N320" s="292"/>
      <c r="O320" s="45"/>
      <c r="R320" s="289" t="s">
        <v>899</v>
      </c>
    </row>
    <row r="321" spans="1:18" ht="12.75" customHeight="1">
      <c r="A321" s="296">
        <v>171</v>
      </c>
      <c r="B321" s="297">
        <v>44481</v>
      </c>
      <c r="C321" s="297"/>
      <c r="D321" s="298" t="s">
        <v>281</v>
      </c>
      <c r="E321" s="60" t="s">
        <v>598</v>
      </c>
      <c r="F321" s="299" t="s">
        <v>943</v>
      </c>
      <c r="G321" s="60"/>
      <c r="H321" s="60"/>
      <c r="I321" s="60">
        <v>380</v>
      </c>
      <c r="J321" s="300" t="s">
        <v>601</v>
      </c>
      <c r="K321" s="296"/>
      <c r="L321" s="297"/>
      <c r="M321" s="297"/>
      <c r="N321" s="298"/>
      <c r="O321" s="45"/>
      <c r="R321" s="289" t="s">
        <v>899</v>
      </c>
    </row>
    <row r="322" spans="1:18" ht="12.75" customHeight="1">
      <c r="A322" s="271">
        <v>172</v>
      </c>
      <c r="B322" s="272">
        <v>44481</v>
      </c>
      <c r="C322" s="272"/>
      <c r="D322" s="273" t="s">
        <v>944</v>
      </c>
      <c r="E322" s="274" t="s">
        <v>598</v>
      </c>
      <c r="F322" s="244">
        <v>45.5</v>
      </c>
      <c r="G322" s="274"/>
      <c r="H322" s="274">
        <v>56.5</v>
      </c>
      <c r="I322" s="276">
        <v>56</v>
      </c>
      <c r="J322" s="246" t="s">
        <v>945</v>
      </c>
      <c r="K322" s="247">
        <f t="shared" ref="K322:K323" si="93">H322-F322</f>
        <v>11</v>
      </c>
      <c r="L322" s="248">
        <f t="shared" ref="L322:L323" si="94">K322/F322</f>
        <v>0.24175824175824176</v>
      </c>
      <c r="M322" s="243" t="s">
        <v>605</v>
      </c>
      <c r="N322" s="249">
        <v>44881</v>
      </c>
      <c r="O322" s="45"/>
      <c r="R322" s="289"/>
    </row>
    <row r="323" spans="1:18" ht="12.75" customHeight="1">
      <c r="A323" s="271">
        <v>173</v>
      </c>
      <c r="B323" s="272">
        <v>44551</v>
      </c>
      <c r="C323" s="272"/>
      <c r="D323" s="273" t="s">
        <v>133</v>
      </c>
      <c r="E323" s="274" t="s">
        <v>598</v>
      </c>
      <c r="F323" s="244">
        <v>2300</v>
      </c>
      <c r="G323" s="274"/>
      <c r="H323" s="274">
        <f>(2820+2200)/2</f>
        <v>2510</v>
      </c>
      <c r="I323" s="276">
        <v>3000</v>
      </c>
      <c r="J323" s="246" t="s">
        <v>946</v>
      </c>
      <c r="K323" s="247">
        <f t="shared" si="93"/>
        <v>210</v>
      </c>
      <c r="L323" s="248">
        <f t="shared" si="94"/>
        <v>9.1304347826086957E-2</v>
      </c>
      <c r="M323" s="243" t="s">
        <v>605</v>
      </c>
      <c r="N323" s="249">
        <v>44649</v>
      </c>
      <c r="O323" s="1"/>
      <c r="R323" s="289"/>
    </row>
    <row r="324" spans="1:18" ht="12.75" customHeight="1">
      <c r="A324" s="62">
        <v>174</v>
      </c>
      <c r="B324" s="297">
        <v>44606</v>
      </c>
      <c r="C324" s="62"/>
      <c r="D324" s="62" t="s">
        <v>439</v>
      </c>
      <c r="E324" s="60" t="s">
        <v>598</v>
      </c>
      <c r="F324" s="60" t="s">
        <v>947</v>
      </c>
      <c r="G324" s="60"/>
      <c r="H324" s="60"/>
      <c r="I324" s="60">
        <v>764</v>
      </c>
      <c r="J324" s="60" t="s">
        <v>601</v>
      </c>
      <c r="K324" s="60"/>
      <c r="L324" s="60"/>
      <c r="M324" s="60"/>
      <c r="N324" s="62"/>
      <c r="O324" s="45"/>
      <c r="R324" s="289"/>
    </row>
    <row r="325" spans="1:18" ht="12.75" customHeight="1">
      <c r="A325" s="271">
        <v>175</v>
      </c>
      <c r="B325" s="272">
        <v>44613</v>
      </c>
      <c r="C325" s="272"/>
      <c r="D325" s="273" t="s">
        <v>449</v>
      </c>
      <c r="E325" s="274" t="s">
        <v>598</v>
      </c>
      <c r="F325" s="244">
        <v>1255</v>
      </c>
      <c r="G325" s="274"/>
      <c r="H325" s="274">
        <v>1515</v>
      </c>
      <c r="I325" s="276">
        <v>1510</v>
      </c>
      <c r="J325" s="246" t="s">
        <v>792</v>
      </c>
      <c r="K325" s="247">
        <f>H325-F325</f>
        <v>260</v>
      </c>
      <c r="L325" s="248">
        <f>K325/F325</f>
        <v>0.20717131474103587</v>
      </c>
      <c r="M325" s="243" t="s">
        <v>605</v>
      </c>
      <c r="N325" s="249">
        <v>44834</v>
      </c>
      <c r="O325" s="45"/>
      <c r="R325" s="289"/>
    </row>
    <row r="326" spans="1:18" ht="12.75" customHeight="1">
      <c r="A326">
        <v>176</v>
      </c>
      <c r="B326" s="297">
        <v>44670</v>
      </c>
      <c r="C326" s="297"/>
      <c r="D326" s="62" t="s">
        <v>555</v>
      </c>
      <c r="E326" s="301" t="s">
        <v>598</v>
      </c>
      <c r="F326" s="60" t="s">
        <v>948</v>
      </c>
      <c r="G326" s="60"/>
      <c r="H326" s="60"/>
      <c r="I326" s="60">
        <v>553</v>
      </c>
      <c r="J326" s="60" t="s">
        <v>601</v>
      </c>
      <c r="K326" s="60"/>
      <c r="L326" s="60"/>
      <c r="M326" s="60"/>
      <c r="N326" s="60"/>
      <c r="O326" s="45"/>
      <c r="R326" s="289"/>
    </row>
    <row r="327" spans="1:18" ht="12.75" customHeight="1">
      <c r="A327" s="271">
        <v>177</v>
      </c>
      <c r="B327" s="272">
        <v>44746</v>
      </c>
      <c r="C327" s="272"/>
      <c r="D327" s="273" t="s">
        <v>949</v>
      </c>
      <c r="E327" s="274" t="s">
        <v>598</v>
      </c>
      <c r="F327" s="244">
        <v>207.5</v>
      </c>
      <c r="G327" s="274"/>
      <c r="H327" s="274">
        <v>254</v>
      </c>
      <c r="I327" s="276">
        <v>254</v>
      </c>
      <c r="J327" s="246" t="s">
        <v>792</v>
      </c>
      <c r="K327" s="247">
        <f t="shared" ref="K327:K329" si="95">H327-F327</f>
        <v>46.5</v>
      </c>
      <c r="L327" s="248">
        <f t="shared" ref="L327:L329" si="96">K327/F327</f>
        <v>0.22409638554216868</v>
      </c>
      <c r="M327" s="243" t="s">
        <v>605</v>
      </c>
      <c r="N327" s="249">
        <v>44792</v>
      </c>
      <c r="O327" s="1"/>
      <c r="R327" s="289"/>
    </row>
    <row r="328" spans="1:18" ht="12.75" customHeight="1">
      <c r="A328" s="271">
        <v>178</v>
      </c>
      <c r="B328" s="272">
        <v>44775</v>
      </c>
      <c r="C328" s="272"/>
      <c r="D328" s="273" t="s">
        <v>494</v>
      </c>
      <c r="E328" s="274" t="s">
        <v>598</v>
      </c>
      <c r="F328" s="244">
        <v>31.25</v>
      </c>
      <c r="G328" s="274"/>
      <c r="H328" s="274">
        <v>38.75</v>
      </c>
      <c r="I328" s="276">
        <v>38</v>
      </c>
      <c r="J328" s="246" t="s">
        <v>792</v>
      </c>
      <c r="K328" s="247">
        <f t="shared" si="95"/>
        <v>7.5</v>
      </c>
      <c r="L328" s="248">
        <f t="shared" si="96"/>
        <v>0.24</v>
      </c>
      <c r="M328" s="243" t="s">
        <v>605</v>
      </c>
      <c r="N328" s="249">
        <v>44844</v>
      </c>
      <c r="O328" s="45"/>
      <c r="R328" s="66"/>
    </row>
    <row r="329" spans="1:18" ht="12.75" customHeight="1">
      <c r="A329" s="271">
        <v>179</v>
      </c>
      <c r="B329" s="272">
        <v>44841</v>
      </c>
      <c r="C329" s="272"/>
      <c r="D329" s="273" t="s">
        <v>950</v>
      </c>
      <c r="E329" s="274" t="s">
        <v>598</v>
      </c>
      <c r="F329" s="244">
        <v>665</v>
      </c>
      <c r="G329" s="274"/>
      <c r="H329" s="274">
        <v>807.5</v>
      </c>
      <c r="I329" s="276">
        <v>840</v>
      </c>
      <c r="J329" s="246" t="s">
        <v>946</v>
      </c>
      <c r="K329" s="247">
        <f t="shared" si="95"/>
        <v>142.5</v>
      </c>
      <c r="L329" s="248">
        <f t="shared" si="96"/>
        <v>0.21428571428571427</v>
      </c>
      <c r="M329" s="243" t="s">
        <v>605</v>
      </c>
      <c r="N329" s="249">
        <v>45097</v>
      </c>
      <c r="O329" s="45"/>
      <c r="R329" s="66"/>
    </row>
    <row r="330" spans="1:18" ht="12.75" customHeight="1">
      <c r="A330" s="296">
        <v>180</v>
      </c>
      <c r="B330" s="297">
        <v>44844</v>
      </c>
      <c r="C330" s="62"/>
      <c r="D330" s="62" t="s">
        <v>441</v>
      </c>
      <c r="E330" s="301" t="s">
        <v>598</v>
      </c>
      <c r="F330" s="60" t="s">
        <v>951</v>
      </c>
      <c r="G330" s="60"/>
      <c r="H330" s="60"/>
      <c r="I330" s="60">
        <v>291</v>
      </c>
      <c r="J330" s="60" t="s">
        <v>601</v>
      </c>
      <c r="K330" s="60"/>
      <c r="L330" s="60"/>
      <c r="M330" s="60"/>
      <c r="N330" s="60"/>
      <c r="O330" s="45"/>
      <c r="Q330" s="45"/>
      <c r="R330" s="66"/>
    </row>
    <row r="331" spans="1:18" ht="12.75" customHeight="1">
      <c r="A331" s="296">
        <v>181</v>
      </c>
      <c r="B331" s="297">
        <v>44845</v>
      </c>
      <c r="C331" s="62"/>
      <c r="D331" s="62" t="s">
        <v>439</v>
      </c>
      <c r="E331" s="301" t="s">
        <v>598</v>
      </c>
      <c r="F331" s="60" t="s">
        <v>952</v>
      </c>
      <c r="G331" s="60"/>
      <c r="H331" s="60"/>
      <c r="I331" s="60">
        <v>765</v>
      </c>
      <c r="J331" s="60" t="s">
        <v>601</v>
      </c>
      <c r="K331" s="60"/>
      <c r="L331" s="60"/>
      <c r="M331" s="60"/>
      <c r="N331" s="60"/>
      <c r="O331" s="45"/>
      <c r="Q331" s="45"/>
      <c r="R331" s="66"/>
    </row>
    <row r="332" spans="1:18" ht="12.75" customHeight="1">
      <c r="A332" s="302">
        <v>182</v>
      </c>
      <c r="B332" s="297">
        <v>44981</v>
      </c>
      <c r="C332" s="297"/>
      <c r="D332" s="62" t="s">
        <v>456</v>
      </c>
      <c r="E332" s="301" t="s">
        <v>598</v>
      </c>
      <c r="F332" s="301" t="s">
        <v>953</v>
      </c>
      <c r="G332" s="60"/>
      <c r="H332" s="60"/>
      <c r="I332" s="60">
        <v>2080</v>
      </c>
      <c r="J332" s="60" t="s">
        <v>601</v>
      </c>
      <c r="K332" s="60"/>
      <c r="L332" s="60"/>
      <c r="M332" s="60"/>
      <c r="N332" s="60"/>
      <c r="O332" s="45"/>
      <c r="R332" s="66"/>
    </row>
    <row r="333" spans="1:18" ht="12.75" customHeight="1">
      <c r="A333" s="271">
        <v>183</v>
      </c>
      <c r="B333" s="272">
        <v>44986</v>
      </c>
      <c r="C333" s="272"/>
      <c r="D333" s="273" t="s">
        <v>494</v>
      </c>
      <c r="E333" s="274" t="s">
        <v>598</v>
      </c>
      <c r="F333" s="244">
        <v>57.5</v>
      </c>
      <c r="G333" s="274"/>
      <c r="H333" s="274">
        <v>120</v>
      </c>
      <c r="I333" s="276">
        <v>120</v>
      </c>
      <c r="J333" s="246" t="s">
        <v>792</v>
      </c>
      <c r="K333" s="247">
        <f>H333-F333</f>
        <v>62.5</v>
      </c>
      <c r="L333" s="248">
        <f>K333/F333</f>
        <v>1.0869565217391304</v>
      </c>
      <c r="M333" s="243" t="s">
        <v>605</v>
      </c>
      <c r="N333" s="249">
        <v>45415</v>
      </c>
      <c r="O333" s="45"/>
      <c r="R333" s="66"/>
    </row>
    <row r="334" spans="1:18" ht="12.75" customHeight="1">
      <c r="A334" s="302">
        <v>184</v>
      </c>
      <c r="B334" s="297">
        <v>45008</v>
      </c>
      <c r="C334" s="297"/>
      <c r="D334" s="62" t="s">
        <v>511</v>
      </c>
      <c r="E334" s="301" t="s">
        <v>598</v>
      </c>
      <c r="F334" s="301" t="s">
        <v>954</v>
      </c>
      <c r="G334" s="60"/>
      <c r="H334" s="60"/>
      <c r="I334" s="60">
        <v>3523</v>
      </c>
      <c r="J334" s="60" t="s">
        <v>601</v>
      </c>
      <c r="K334" s="60"/>
      <c r="L334" s="60"/>
      <c r="M334" s="60"/>
      <c r="N334" s="60"/>
      <c r="O334" s="45"/>
      <c r="R334" s="66"/>
    </row>
    <row r="335" spans="1:18" ht="12.75" customHeight="1">
      <c r="A335" s="296">
        <v>185</v>
      </c>
      <c r="B335" s="297">
        <v>45027</v>
      </c>
      <c r="C335" s="62"/>
      <c r="D335" s="62" t="s">
        <v>955</v>
      </c>
      <c r="E335" s="301" t="s">
        <v>598</v>
      </c>
      <c r="F335" s="60" t="s">
        <v>956</v>
      </c>
      <c r="G335" s="60"/>
      <c r="H335" s="60"/>
      <c r="I335" s="60">
        <v>810</v>
      </c>
      <c r="J335" s="60" t="s">
        <v>601</v>
      </c>
      <c r="K335" s="60"/>
      <c r="L335" s="60"/>
      <c r="M335" s="60"/>
      <c r="N335" s="60"/>
      <c r="O335" s="45"/>
      <c r="R335" s="66"/>
    </row>
    <row r="336" spans="1:18" ht="12.75" customHeight="1">
      <c r="A336" s="296">
        <v>186</v>
      </c>
      <c r="B336" s="297">
        <v>45050</v>
      </c>
      <c r="C336" s="62"/>
      <c r="D336" s="62" t="s">
        <v>43</v>
      </c>
      <c r="E336" s="301" t="s">
        <v>598</v>
      </c>
      <c r="F336" s="60" t="s">
        <v>957</v>
      </c>
      <c r="G336" s="60"/>
      <c r="H336" s="60"/>
      <c r="I336" s="60">
        <v>5040</v>
      </c>
      <c r="J336" s="60" t="s">
        <v>601</v>
      </c>
      <c r="K336" s="60"/>
      <c r="L336" s="60"/>
      <c r="M336" s="60"/>
      <c r="N336" s="60"/>
      <c r="O336" s="45"/>
      <c r="R336" s="66"/>
    </row>
    <row r="337" spans="1:38" ht="12.75" customHeight="1">
      <c r="A337" s="290">
        <v>187</v>
      </c>
      <c r="B337" s="291">
        <v>45075</v>
      </c>
      <c r="C337" s="303"/>
      <c r="D337" s="303" t="s">
        <v>958</v>
      </c>
      <c r="E337" s="304" t="s">
        <v>598</v>
      </c>
      <c r="F337" s="293" t="s">
        <v>959</v>
      </c>
      <c r="G337" s="293"/>
      <c r="H337" s="293"/>
      <c r="I337" s="293">
        <v>732</v>
      </c>
      <c r="J337" s="293" t="s">
        <v>601</v>
      </c>
      <c r="K337" s="293"/>
      <c r="L337" s="293"/>
      <c r="M337" s="293"/>
      <c r="N337" s="293"/>
      <c r="O337" s="45"/>
      <c r="Q337" s="45"/>
      <c r="R337" s="66"/>
      <c r="T337" s="45"/>
      <c r="V337" s="45"/>
      <c r="W337" s="66"/>
      <c r="Y337" s="45"/>
      <c r="AA337" s="45"/>
      <c r="AB337" s="66"/>
      <c r="AD337" s="45"/>
      <c r="AF337" s="45"/>
      <c r="AG337" s="66"/>
      <c r="AI337" s="45"/>
      <c r="AK337" s="45"/>
      <c r="AL337" s="66"/>
    </row>
    <row r="338" spans="1:38" ht="12.75" customHeight="1">
      <c r="A338" s="296">
        <v>188</v>
      </c>
      <c r="B338" s="297">
        <v>45078</v>
      </c>
      <c r="C338" s="62"/>
      <c r="D338" s="62" t="s">
        <v>543</v>
      </c>
      <c r="E338" s="301" t="s">
        <v>598</v>
      </c>
      <c r="F338" s="60" t="s">
        <v>960</v>
      </c>
      <c r="G338" s="60"/>
      <c r="H338" s="60"/>
      <c r="I338" s="60">
        <v>4300</v>
      </c>
      <c r="J338" s="60" t="s">
        <v>601</v>
      </c>
      <c r="K338" s="60"/>
      <c r="L338" s="60"/>
      <c r="M338" s="60"/>
      <c r="N338" s="60"/>
      <c r="O338" s="45"/>
      <c r="Q338" s="45"/>
      <c r="R338" s="66"/>
      <c r="T338" s="45"/>
      <c r="V338" s="45"/>
      <c r="W338" s="66"/>
      <c r="Y338" s="45"/>
      <c r="AA338" s="45"/>
      <c r="AB338" s="66"/>
      <c r="AD338" s="45"/>
      <c r="AF338" s="45"/>
      <c r="AG338" s="66"/>
      <c r="AI338" s="45"/>
      <c r="AK338" s="45"/>
      <c r="AL338" s="66"/>
    </row>
    <row r="339" spans="1:38" ht="12.75" customHeight="1">
      <c r="A339" s="296">
        <v>189</v>
      </c>
      <c r="B339" s="297">
        <v>45103</v>
      </c>
      <c r="C339" s="62"/>
      <c r="D339" s="62" t="s">
        <v>1099</v>
      </c>
      <c r="E339" s="301" t="s">
        <v>598</v>
      </c>
      <c r="F339" s="60" t="s">
        <v>772</v>
      </c>
      <c r="G339" s="60"/>
      <c r="H339" s="60"/>
      <c r="I339" s="60">
        <v>383</v>
      </c>
      <c r="J339" s="60" t="s">
        <v>601</v>
      </c>
      <c r="K339" s="60"/>
      <c r="L339" s="60"/>
      <c r="M339" s="60"/>
      <c r="N339" s="60"/>
      <c r="O339" s="45"/>
      <c r="Q339" s="45"/>
      <c r="R339" s="66"/>
      <c r="T339" s="45"/>
      <c r="V339" s="45"/>
      <c r="W339" s="66"/>
      <c r="Y339" s="45"/>
      <c r="AA339" s="45"/>
      <c r="AB339" s="66"/>
      <c r="AD339" s="45"/>
      <c r="AF339" s="45"/>
      <c r="AG339" s="66"/>
      <c r="AI339" s="45"/>
      <c r="AK339" s="45"/>
      <c r="AL339" s="66"/>
    </row>
    <row r="340" spans="1:38" ht="12.75" customHeight="1">
      <c r="A340" s="296"/>
      <c r="B340" s="297"/>
      <c r="C340" s="62"/>
      <c r="D340" s="62"/>
      <c r="E340" s="301"/>
      <c r="F340" s="60"/>
      <c r="G340" s="60"/>
      <c r="H340" s="60"/>
      <c r="I340" s="60"/>
      <c r="J340" s="60"/>
      <c r="K340" s="60"/>
      <c r="L340" s="60"/>
      <c r="M340" s="60"/>
      <c r="N340" s="60"/>
      <c r="O340" s="45"/>
      <c r="Q340" s="45"/>
      <c r="R340" s="66"/>
      <c r="T340" s="45"/>
      <c r="V340" s="45"/>
      <c r="W340" s="66"/>
      <c r="Y340" s="45"/>
      <c r="AA340" s="45"/>
      <c r="AB340" s="66"/>
      <c r="AD340" s="45"/>
      <c r="AF340" s="45"/>
      <c r="AG340" s="66"/>
      <c r="AI340" s="45"/>
      <c r="AK340" s="45"/>
      <c r="AL340" s="66"/>
    </row>
    <row r="341" spans="1:38" ht="12.75" customHeight="1">
      <c r="A341" s="296"/>
      <c r="B341" s="297"/>
      <c r="C341" s="62"/>
      <c r="D341" s="62"/>
      <c r="E341" s="301"/>
      <c r="F341" s="60"/>
      <c r="G341" s="60"/>
      <c r="H341" s="60"/>
      <c r="I341" s="60"/>
      <c r="J341" s="60"/>
      <c r="K341" s="60"/>
      <c r="L341" s="60"/>
      <c r="M341" s="60"/>
      <c r="N341" s="60"/>
      <c r="O341" s="45"/>
      <c r="R341" s="66"/>
      <c r="T341" s="45"/>
      <c r="W341" s="66"/>
      <c r="Y341" s="45"/>
      <c r="AB341" s="66"/>
      <c r="AD341" s="45"/>
      <c r="AG341" s="66"/>
      <c r="AI341" s="45"/>
      <c r="AL341" s="66"/>
    </row>
    <row r="342" spans="1:38" ht="12.75" customHeight="1">
      <c r="A342" s="62"/>
      <c r="B342" s="62"/>
      <c r="C342" s="62"/>
      <c r="D342" s="62"/>
      <c r="E342" s="62"/>
      <c r="F342" s="60"/>
      <c r="G342" s="60"/>
      <c r="H342" s="60"/>
      <c r="I342" s="60"/>
      <c r="J342" s="31"/>
      <c r="K342" s="60"/>
      <c r="L342" s="60"/>
      <c r="M342" s="60"/>
      <c r="N342" s="62"/>
      <c r="O342" s="45"/>
      <c r="R342" s="66"/>
      <c r="T342" s="45"/>
      <c r="W342" s="66"/>
      <c r="Y342" s="45"/>
      <c r="AB342" s="66"/>
      <c r="AD342" s="45"/>
      <c r="AG342" s="66"/>
      <c r="AI342" s="45"/>
      <c r="AL342" s="66"/>
    </row>
    <row r="343" spans="1:38" ht="12.75" customHeight="1">
      <c r="B343" s="305" t="s">
        <v>961</v>
      </c>
      <c r="F343" s="66"/>
      <c r="G343" s="66"/>
      <c r="H343" s="66"/>
      <c r="I343" s="66"/>
      <c r="J343" s="45"/>
      <c r="K343" s="66"/>
      <c r="L343" s="66"/>
      <c r="M343" s="66"/>
      <c r="O343" s="45"/>
      <c r="R343" s="66"/>
      <c r="T343" s="45"/>
      <c r="W343" s="66"/>
      <c r="Y343" s="45"/>
      <c r="AB343" s="66"/>
      <c r="AD343" s="45"/>
      <c r="AG343" s="66"/>
      <c r="AI343" s="45"/>
      <c r="AL343" s="66"/>
    </row>
    <row r="344" spans="1:38" ht="12.75" customHeight="1">
      <c r="A344" s="306"/>
      <c r="F344" s="66"/>
      <c r="G344" s="66"/>
      <c r="H344" s="66"/>
      <c r="I344" s="66"/>
      <c r="J344" s="45"/>
      <c r="K344" s="66"/>
      <c r="L344" s="66"/>
      <c r="M344" s="66"/>
      <c r="O344" s="45"/>
      <c r="R344" s="66"/>
      <c r="T344" s="45"/>
      <c r="W344" s="66"/>
      <c r="Y344" s="45"/>
      <c r="AB344" s="66"/>
      <c r="AD344" s="45"/>
      <c r="AG344" s="66"/>
      <c r="AI344" s="45"/>
      <c r="AL344" s="66"/>
    </row>
    <row r="345" spans="1:38" ht="12.75" customHeight="1">
      <c r="A345" s="306"/>
      <c r="F345" s="66"/>
      <c r="G345" s="66"/>
      <c r="H345" s="66"/>
      <c r="I345" s="66"/>
      <c r="J345" s="45"/>
      <c r="K345" s="66"/>
      <c r="L345" s="66"/>
      <c r="M345" s="66"/>
      <c r="O345" s="45"/>
      <c r="R345" s="66"/>
    </row>
    <row r="346" spans="1:38" ht="12.75" customHeight="1">
      <c r="A346" s="60"/>
      <c r="F346" s="66"/>
      <c r="G346" s="66"/>
      <c r="H346" s="66"/>
      <c r="I346" s="66"/>
      <c r="J346" s="45"/>
      <c r="K346" s="66"/>
      <c r="L346" s="66"/>
      <c r="M346" s="66"/>
      <c r="O346" s="45"/>
      <c r="R346" s="66"/>
    </row>
    <row r="347" spans="1:38" ht="12.75" customHeight="1">
      <c r="F347" s="66"/>
      <c r="G347" s="66"/>
      <c r="H347" s="66"/>
      <c r="I347" s="66"/>
      <c r="J347" s="45"/>
      <c r="K347" s="66"/>
      <c r="L347" s="66"/>
      <c r="M347" s="66"/>
      <c r="O347" s="45"/>
      <c r="R347" s="66"/>
    </row>
    <row r="348" spans="1:38" ht="12.75" customHeight="1">
      <c r="F348" s="66"/>
      <c r="G348" s="66"/>
      <c r="H348" s="66"/>
      <c r="I348" s="66"/>
      <c r="J348" s="45"/>
      <c r="K348" s="66"/>
      <c r="L348" s="66"/>
      <c r="M348" s="66"/>
      <c r="O348" s="45"/>
      <c r="R348" s="66"/>
    </row>
    <row r="349" spans="1:38" ht="12.75" customHeight="1">
      <c r="F349" s="66"/>
      <c r="G349" s="66"/>
      <c r="H349" s="66"/>
      <c r="I349" s="66"/>
      <c r="J349" s="45"/>
      <c r="K349" s="66"/>
      <c r="L349" s="66"/>
      <c r="M349" s="66"/>
      <c r="O349" s="45"/>
      <c r="R349" s="66"/>
    </row>
    <row r="350" spans="1:38" ht="12.75" customHeight="1">
      <c r="F350" s="66"/>
      <c r="G350" s="66"/>
      <c r="H350" s="66"/>
      <c r="I350" s="66"/>
      <c r="J350" s="45"/>
      <c r="K350" s="66"/>
      <c r="L350" s="66"/>
      <c r="M350" s="66"/>
      <c r="O350" s="45"/>
      <c r="R350" s="66"/>
    </row>
    <row r="351" spans="1:38" ht="12.75" customHeight="1">
      <c r="F351" s="66"/>
      <c r="G351" s="66"/>
      <c r="H351" s="66"/>
      <c r="I351" s="66"/>
      <c r="J351" s="45"/>
      <c r="K351" s="66"/>
      <c r="L351" s="66"/>
      <c r="M351" s="66"/>
      <c r="O351" s="45"/>
      <c r="R351" s="66"/>
    </row>
    <row r="352" spans="1:38" ht="12.75" customHeight="1">
      <c r="F352" s="66"/>
      <c r="G352" s="66"/>
      <c r="H352" s="66"/>
      <c r="I352" s="66"/>
      <c r="J352" s="45"/>
      <c r="K352" s="66"/>
      <c r="L352" s="66"/>
      <c r="M352" s="66"/>
      <c r="O352" s="45"/>
      <c r="R352" s="66"/>
    </row>
    <row r="353" spans="6:18" ht="12.75" customHeight="1">
      <c r="F353" s="66"/>
      <c r="G353" s="66"/>
      <c r="H353" s="66"/>
      <c r="I353" s="66"/>
      <c r="J353" s="45"/>
      <c r="K353" s="66"/>
      <c r="L353" s="66"/>
      <c r="M353" s="66"/>
      <c r="O353" s="45"/>
      <c r="R353" s="66"/>
    </row>
    <row r="354" spans="6:18" ht="12.75" customHeight="1">
      <c r="F354" s="66"/>
      <c r="G354" s="66"/>
      <c r="H354" s="66"/>
      <c r="I354" s="66"/>
      <c r="J354" s="45"/>
      <c r="K354" s="66"/>
      <c r="L354" s="66"/>
      <c r="M354" s="66"/>
      <c r="O354" s="45"/>
      <c r="R354" s="66"/>
    </row>
    <row r="355" spans="6:18" ht="12.75" customHeight="1">
      <c r="F355" s="66"/>
      <c r="G355" s="66"/>
      <c r="H355" s="66"/>
      <c r="I355" s="66"/>
      <c r="J355" s="45"/>
      <c r="K355" s="66"/>
      <c r="L355" s="66"/>
      <c r="M355" s="66"/>
      <c r="O355" s="45"/>
      <c r="R355" s="66"/>
    </row>
    <row r="356" spans="6:18" ht="12.75" customHeight="1">
      <c r="F356" s="66"/>
      <c r="G356" s="66"/>
      <c r="H356" s="66"/>
      <c r="I356" s="66"/>
      <c r="J356" s="45"/>
      <c r="K356" s="66"/>
      <c r="L356" s="66"/>
      <c r="M356" s="66"/>
      <c r="O356" s="45"/>
      <c r="R356" s="66"/>
    </row>
    <row r="357" spans="6:18" ht="12.75" customHeight="1">
      <c r="F357" s="66"/>
      <c r="G357" s="66"/>
      <c r="H357" s="66"/>
      <c r="I357" s="66"/>
      <c r="J357" s="45"/>
      <c r="K357" s="66"/>
      <c r="L357" s="66"/>
      <c r="M357" s="66"/>
      <c r="O357" s="45"/>
      <c r="R357" s="66"/>
    </row>
    <row r="358" spans="6:18" ht="12.75" customHeight="1">
      <c r="F358" s="66"/>
      <c r="G358" s="66"/>
      <c r="H358" s="66"/>
      <c r="I358" s="66"/>
      <c r="J358" s="45"/>
      <c r="K358" s="66"/>
      <c r="L358" s="66"/>
      <c r="M358" s="66"/>
      <c r="O358" s="45"/>
      <c r="R358" s="66"/>
    </row>
    <row r="359" spans="6:18" ht="12.75" customHeight="1">
      <c r="F359" s="66"/>
      <c r="G359" s="66"/>
      <c r="H359" s="66"/>
      <c r="I359" s="66"/>
      <c r="J359" s="45"/>
      <c r="K359" s="66"/>
      <c r="L359" s="66"/>
      <c r="M359" s="66"/>
      <c r="O359" s="45"/>
      <c r="R359" s="66"/>
    </row>
    <row r="360" spans="6:18" ht="12.75" customHeight="1">
      <c r="F360" s="66"/>
      <c r="G360" s="66"/>
      <c r="H360" s="66"/>
      <c r="I360" s="66"/>
      <c r="J360" s="45"/>
      <c r="K360" s="66"/>
      <c r="L360" s="66"/>
      <c r="M360" s="66"/>
      <c r="O360" s="45"/>
      <c r="R360" s="66"/>
    </row>
    <row r="361" spans="6:18" ht="12.75" customHeight="1">
      <c r="F361" s="66"/>
      <c r="G361" s="66"/>
      <c r="H361" s="66"/>
      <c r="I361" s="66"/>
      <c r="J361" s="45"/>
      <c r="K361" s="66"/>
      <c r="L361" s="66"/>
      <c r="M361" s="66"/>
      <c r="O361" s="45"/>
      <c r="R361" s="66"/>
    </row>
    <row r="362" spans="6:18" ht="12.75" customHeight="1">
      <c r="F362" s="66"/>
      <c r="G362" s="66"/>
      <c r="H362" s="66"/>
      <c r="I362" s="66"/>
      <c r="J362" s="45"/>
      <c r="K362" s="66"/>
      <c r="L362" s="66"/>
      <c r="M362" s="66"/>
      <c r="O362" s="45"/>
      <c r="R362" s="66"/>
    </row>
    <row r="363" spans="6:18" ht="12.75" customHeight="1">
      <c r="F363" s="66"/>
      <c r="G363" s="66"/>
      <c r="H363" s="66"/>
      <c r="I363" s="66"/>
      <c r="J363" s="45"/>
      <c r="K363" s="66"/>
      <c r="L363" s="66"/>
      <c r="M363" s="66"/>
      <c r="O363" s="45"/>
      <c r="R363" s="66"/>
    </row>
    <row r="364" spans="6:18" ht="12.75" customHeight="1">
      <c r="F364" s="66"/>
      <c r="G364" s="66"/>
      <c r="H364" s="66"/>
      <c r="I364" s="66"/>
      <c r="J364" s="45"/>
      <c r="K364" s="66"/>
      <c r="L364" s="66"/>
      <c r="M364" s="66"/>
      <c r="O364" s="45"/>
      <c r="R364" s="66"/>
    </row>
    <row r="365" spans="6:18" ht="12.75" customHeight="1">
      <c r="F365" s="66"/>
      <c r="G365" s="66"/>
      <c r="H365" s="66"/>
      <c r="I365" s="66"/>
      <c r="J365" s="45"/>
      <c r="K365" s="66"/>
      <c r="L365" s="66"/>
      <c r="M365" s="66"/>
      <c r="O365" s="45"/>
      <c r="R365" s="66"/>
    </row>
    <row r="366" spans="6:18" ht="12.75" customHeight="1">
      <c r="F366" s="66"/>
      <c r="G366" s="66"/>
      <c r="H366" s="66"/>
      <c r="I366" s="66"/>
      <c r="J366" s="45"/>
      <c r="K366" s="66"/>
      <c r="L366" s="66"/>
      <c r="M366" s="66"/>
      <c r="O366" s="45"/>
      <c r="R366" s="66"/>
    </row>
    <row r="367" spans="6:18" ht="12.75" customHeight="1">
      <c r="F367" s="66"/>
      <c r="G367" s="66"/>
      <c r="H367" s="66"/>
      <c r="I367" s="66"/>
      <c r="J367" s="45"/>
      <c r="K367" s="66"/>
      <c r="L367" s="66"/>
      <c r="M367" s="66"/>
      <c r="O367" s="45"/>
      <c r="R367" s="66"/>
    </row>
    <row r="368" spans="6:18" ht="12.75" customHeight="1">
      <c r="F368" s="66"/>
      <c r="G368" s="66"/>
      <c r="H368" s="66"/>
      <c r="I368" s="66"/>
      <c r="J368" s="45"/>
      <c r="K368" s="66"/>
      <c r="L368" s="66"/>
      <c r="M368" s="66"/>
      <c r="O368" s="45"/>
      <c r="R368" s="66"/>
    </row>
    <row r="369" spans="6:18" ht="12.75" customHeight="1">
      <c r="F369" s="66"/>
      <c r="G369" s="66"/>
      <c r="H369" s="66"/>
      <c r="I369" s="66"/>
      <c r="J369" s="45"/>
      <c r="K369" s="66"/>
      <c r="L369" s="66"/>
      <c r="M369" s="66"/>
      <c r="O369" s="45"/>
      <c r="R369" s="66"/>
    </row>
    <row r="370" spans="6:18" ht="12.75" customHeight="1">
      <c r="F370" s="66"/>
      <c r="G370" s="66"/>
      <c r="H370" s="66"/>
      <c r="I370" s="66"/>
      <c r="J370" s="45"/>
      <c r="K370" s="66"/>
      <c r="L370" s="66"/>
      <c r="M370" s="66"/>
      <c r="O370" s="45"/>
      <c r="R370" s="66"/>
    </row>
    <row r="371" spans="6:18" ht="12.75" customHeight="1">
      <c r="F371" s="66"/>
      <c r="G371" s="66"/>
      <c r="H371" s="66"/>
      <c r="I371" s="66"/>
      <c r="J371" s="45"/>
      <c r="K371" s="66"/>
      <c r="L371" s="66"/>
      <c r="M371" s="66"/>
      <c r="O371" s="45"/>
      <c r="R371" s="66"/>
    </row>
    <row r="372" spans="6:18" ht="12.75" customHeight="1">
      <c r="F372" s="66"/>
      <c r="G372" s="66"/>
      <c r="H372" s="66"/>
      <c r="I372" s="66"/>
      <c r="J372" s="45"/>
      <c r="K372" s="66"/>
      <c r="L372" s="66"/>
      <c r="M372" s="66"/>
      <c r="O372" s="45"/>
      <c r="R372" s="66"/>
    </row>
    <row r="373" spans="6:18" ht="12.75" customHeight="1">
      <c r="F373" s="66"/>
      <c r="G373" s="66"/>
      <c r="H373" s="66"/>
      <c r="I373" s="66"/>
      <c r="J373" s="45"/>
      <c r="K373" s="66"/>
      <c r="L373" s="66"/>
      <c r="M373" s="66"/>
      <c r="O373" s="45"/>
      <c r="R373" s="66"/>
    </row>
    <row r="374" spans="6:18" ht="12.75" customHeight="1">
      <c r="F374" s="66"/>
      <c r="G374" s="66"/>
      <c r="H374" s="66"/>
      <c r="I374" s="66"/>
      <c r="J374" s="45"/>
      <c r="K374" s="66"/>
      <c r="L374" s="66"/>
      <c r="M374" s="66"/>
      <c r="O374" s="45"/>
      <c r="R374" s="66"/>
    </row>
    <row r="375" spans="6:18" ht="12.75" customHeight="1">
      <c r="F375" s="66"/>
      <c r="G375" s="66"/>
      <c r="H375" s="66"/>
      <c r="I375" s="66"/>
      <c r="J375" s="45"/>
      <c r="K375" s="66"/>
      <c r="L375" s="66"/>
      <c r="M375" s="66"/>
      <c r="O375" s="45"/>
      <c r="R375" s="66"/>
    </row>
    <row r="376" spans="6:18" ht="12.75" customHeight="1">
      <c r="F376" s="66"/>
      <c r="G376" s="66"/>
      <c r="H376" s="66"/>
      <c r="I376" s="66"/>
      <c r="J376" s="45"/>
      <c r="K376" s="66"/>
      <c r="L376" s="66"/>
      <c r="M376" s="66"/>
      <c r="O376" s="45"/>
      <c r="R376" s="66"/>
    </row>
    <row r="377" spans="6:18" ht="12.75" customHeight="1">
      <c r="F377" s="66"/>
      <c r="G377" s="66"/>
      <c r="H377" s="66"/>
      <c r="I377" s="66"/>
      <c r="J377" s="45"/>
      <c r="K377" s="66"/>
      <c r="L377" s="66"/>
      <c r="M377" s="66"/>
      <c r="O377" s="45"/>
      <c r="R377" s="66"/>
    </row>
    <row r="378" spans="6:18" ht="12.75" customHeight="1">
      <c r="F378" s="66"/>
      <c r="G378" s="66"/>
      <c r="H378" s="66"/>
      <c r="I378" s="66"/>
      <c r="J378" s="45"/>
      <c r="K378" s="66"/>
      <c r="L378" s="66"/>
      <c r="M378" s="66"/>
      <c r="O378" s="45"/>
      <c r="R378" s="66"/>
    </row>
    <row r="379" spans="6:18" ht="12.75" customHeight="1">
      <c r="F379" s="66"/>
      <c r="G379" s="66"/>
      <c r="H379" s="66"/>
      <c r="I379" s="66"/>
      <c r="J379" s="45"/>
      <c r="K379" s="66"/>
      <c r="L379" s="66"/>
      <c r="M379" s="66"/>
      <c r="O379" s="45"/>
      <c r="R379" s="66"/>
    </row>
    <row r="380" spans="6:18" ht="12.75" customHeight="1">
      <c r="F380" s="66"/>
      <c r="G380" s="66"/>
      <c r="H380" s="66"/>
      <c r="I380" s="66"/>
      <c r="J380" s="45"/>
      <c r="K380" s="66"/>
      <c r="L380" s="66"/>
      <c r="M380" s="66"/>
      <c r="O380" s="45"/>
      <c r="R380" s="66"/>
    </row>
    <row r="381" spans="6:18" ht="12.75" customHeight="1">
      <c r="F381" s="66"/>
      <c r="G381" s="66"/>
      <c r="H381" s="66"/>
      <c r="I381" s="66"/>
      <c r="J381" s="45"/>
      <c r="K381" s="66"/>
      <c r="L381" s="66"/>
      <c r="M381" s="66"/>
      <c r="O381" s="45"/>
      <c r="R381" s="66"/>
    </row>
    <row r="382" spans="6:18" ht="12.75" customHeight="1">
      <c r="F382" s="66"/>
      <c r="G382" s="66"/>
      <c r="H382" s="66"/>
      <c r="I382" s="66"/>
      <c r="J382" s="45"/>
      <c r="K382" s="66"/>
      <c r="L382" s="66"/>
      <c r="M382" s="66"/>
      <c r="O382" s="45"/>
      <c r="R382" s="66"/>
    </row>
    <row r="383" spans="6:18" ht="12.75" customHeight="1">
      <c r="F383" s="66"/>
      <c r="G383" s="66"/>
      <c r="H383" s="66"/>
      <c r="I383" s="66"/>
      <c r="J383" s="45"/>
      <c r="K383" s="66"/>
      <c r="L383" s="66"/>
      <c r="M383" s="66"/>
      <c r="O383" s="45"/>
      <c r="R383" s="66"/>
    </row>
    <row r="384" spans="6:18" ht="12.75" customHeight="1">
      <c r="F384" s="66"/>
      <c r="G384" s="66"/>
      <c r="H384" s="66"/>
      <c r="I384" s="66"/>
      <c r="J384" s="45"/>
      <c r="K384" s="66"/>
      <c r="L384" s="66"/>
      <c r="M384" s="66"/>
      <c r="O384" s="45"/>
      <c r="R384" s="66"/>
    </row>
    <row r="385" spans="6:18" ht="12.75" customHeight="1">
      <c r="F385" s="66"/>
      <c r="G385" s="66"/>
      <c r="H385" s="66"/>
      <c r="I385" s="66"/>
      <c r="J385" s="45"/>
      <c r="K385" s="66"/>
      <c r="L385" s="66"/>
      <c r="M385" s="66"/>
      <c r="O385" s="45"/>
      <c r="R385" s="66"/>
    </row>
    <row r="386" spans="6:18" ht="12.75" customHeight="1">
      <c r="F386" s="66"/>
      <c r="G386" s="66"/>
      <c r="H386" s="66"/>
      <c r="I386" s="66"/>
      <c r="J386" s="45"/>
      <c r="K386" s="66"/>
      <c r="L386" s="66"/>
      <c r="M386" s="66"/>
      <c r="O386" s="45"/>
      <c r="R386" s="66"/>
    </row>
    <row r="387" spans="6:18" ht="12.75" customHeight="1">
      <c r="F387" s="66"/>
      <c r="G387" s="66"/>
      <c r="H387" s="66"/>
      <c r="I387" s="66"/>
      <c r="J387" s="45"/>
      <c r="K387" s="66"/>
      <c r="L387" s="66"/>
      <c r="M387" s="66"/>
      <c r="O387" s="45"/>
      <c r="R387" s="66"/>
    </row>
    <row r="388" spans="6:18" ht="12.75" customHeight="1">
      <c r="F388" s="66"/>
      <c r="G388" s="66"/>
      <c r="H388" s="66"/>
      <c r="I388" s="66"/>
      <c r="J388" s="45"/>
      <c r="K388" s="66"/>
      <c r="L388" s="66"/>
      <c r="M388" s="66"/>
      <c r="O388" s="45"/>
      <c r="R388" s="66"/>
    </row>
    <row r="389" spans="6:18" ht="12.75" customHeight="1">
      <c r="F389" s="66"/>
      <c r="G389" s="66"/>
      <c r="H389" s="66"/>
      <c r="I389" s="66"/>
      <c r="J389" s="45"/>
      <c r="K389" s="66"/>
      <c r="L389" s="66"/>
      <c r="M389" s="66"/>
      <c r="O389" s="45"/>
      <c r="R389" s="66"/>
    </row>
    <row r="390" spans="6:18" ht="12.75" customHeight="1">
      <c r="F390" s="66"/>
      <c r="G390" s="66"/>
      <c r="H390" s="66"/>
      <c r="I390" s="66"/>
      <c r="J390" s="45"/>
      <c r="K390" s="66"/>
      <c r="L390" s="66"/>
      <c r="M390" s="66"/>
      <c r="O390" s="45"/>
      <c r="R390" s="66"/>
    </row>
    <row r="391" spans="6:18" ht="12.75" customHeight="1">
      <c r="F391" s="66"/>
      <c r="G391" s="66"/>
      <c r="H391" s="66"/>
      <c r="I391" s="66"/>
      <c r="J391" s="45"/>
      <c r="K391" s="66"/>
      <c r="L391" s="66"/>
      <c r="M391" s="66"/>
      <c r="O391" s="45"/>
      <c r="R391" s="66"/>
    </row>
    <row r="392" spans="6:18" ht="12.75" customHeight="1">
      <c r="F392" s="66"/>
      <c r="G392" s="66"/>
      <c r="H392" s="66"/>
      <c r="I392" s="66"/>
      <c r="J392" s="45"/>
      <c r="K392" s="66"/>
      <c r="L392" s="66"/>
      <c r="M392" s="66"/>
      <c r="O392" s="45"/>
      <c r="R392" s="66"/>
    </row>
    <row r="393" spans="6:18" ht="12.75" customHeight="1">
      <c r="F393" s="66"/>
      <c r="G393" s="66"/>
      <c r="H393" s="66"/>
      <c r="I393" s="66"/>
      <c r="J393" s="45"/>
      <c r="K393" s="66"/>
      <c r="L393" s="66"/>
      <c r="M393" s="66"/>
      <c r="O393" s="45"/>
      <c r="R393" s="66"/>
    </row>
    <row r="394" spans="6:18" ht="12.75" customHeight="1">
      <c r="F394" s="66"/>
      <c r="G394" s="66"/>
      <c r="H394" s="66"/>
      <c r="I394" s="66"/>
      <c r="J394" s="45"/>
      <c r="K394" s="66"/>
      <c r="L394" s="66"/>
      <c r="M394" s="66"/>
      <c r="O394" s="45"/>
      <c r="R394" s="66"/>
    </row>
    <row r="395" spans="6:18" ht="12.75" customHeight="1">
      <c r="F395" s="66"/>
      <c r="G395" s="66"/>
      <c r="H395" s="66"/>
      <c r="I395" s="66"/>
      <c r="J395" s="45"/>
      <c r="K395" s="66"/>
      <c r="L395" s="66"/>
      <c r="M395" s="66"/>
      <c r="O395" s="45"/>
      <c r="R395" s="66"/>
    </row>
    <row r="396" spans="6:18" ht="12.75" customHeight="1">
      <c r="F396" s="66"/>
      <c r="G396" s="66"/>
      <c r="H396" s="66"/>
      <c r="I396" s="66"/>
      <c r="J396" s="45"/>
      <c r="K396" s="66"/>
      <c r="L396" s="66"/>
      <c r="M396" s="66"/>
      <c r="O396" s="45"/>
      <c r="R396" s="66"/>
    </row>
    <row r="397" spans="6:18" ht="12.75" customHeight="1">
      <c r="F397" s="66"/>
      <c r="G397" s="66"/>
      <c r="H397" s="66"/>
      <c r="I397" s="66"/>
      <c r="J397" s="45"/>
      <c r="K397" s="66"/>
      <c r="L397" s="66"/>
      <c r="M397" s="66"/>
      <c r="O397" s="45"/>
      <c r="R397" s="66"/>
    </row>
    <row r="398" spans="6:18" ht="12.75" customHeight="1">
      <c r="F398" s="66"/>
      <c r="G398" s="66"/>
      <c r="H398" s="66"/>
      <c r="I398" s="66"/>
      <c r="J398" s="45"/>
      <c r="K398" s="66"/>
      <c r="L398" s="66"/>
      <c r="M398" s="66"/>
      <c r="O398" s="45"/>
      <c r="R398" s="66"/>
    </row>
    <row r="399" spans="6:18" ht="12.75" customHeight="1">
      <c r="F399" s="66"/>
      <c r="G399" s="66"/>
      <c r="H399" s="66"/>
      <c r="I399" s="66"/>
      <c r="J399" s="45"/>
      <c r="K399" s="66"/>
      <c r="L399" s="66"/>
      <c r="M399" s="66"/>
      <c r="O399" s="45"/>
      <c r="R399" s="66"/>
    </row>
    <row r="400" spans="6:18" ht="12.75" customHeight="1">
      <c r="F400" s="66"/>
      <c r="G400" s="66"/>
      <c r="H400" s="66"/>
      <c r="I400" s="66"/>
      <c r="J400" s="45"/>
      <c r="K400" s="66"/>
      <c r="L400" s="66"/>
      <c r="M400" s="66"/>
      <c r="O400" s="45"/>
      <c r="R400" s="66"/>
    </row>
    <row r="401" spans="6:18" ht="12.75" customHeight="1">
      <c r="F401" s="66"/>
      <c r="G401" s="66"/>
      <c r="H401" s="66"/>
      <c r="I401" s="66"/>
      <c r="J401" s="45"/>
      <c r="K401" s="66"/>
      <c r="L401" s="66"/>
      <c r="M401" s="66"/>
      <c r="O401" s="45"/>
      <c r="R401" s="66"/>
    </row>
    <row r="402" spans="6:18" ht="12.75" customHeight="1">
      <c r="F402" s="66"/>
      <c r="G402" s="66"/>
      <c r="H402" s="66"/>
      <c r="I402" s="66"/>
      <c r="J402" s="45"/>
      <c r="K402" s="66"/>
      <c r="L402" s="66"/>
      <c r="M402" s="66"/>
      <c r="O402" s="45"/>
      <c r="R402" s="66"/>
    </row>
    <row r="403" spans="6:18" ht="12.75" customHeight="1">
      <c r="F403" s="66"/>
      <c r="G403" s="66"/>
      <c r="H403" s="66"/>
      <c r="I403" s="66"/>
      <c r="J403" s="45"/>
      <c r="K403" s="66"/>
      <c r="L403" s="66"/>
      <c r="M403" s="66"/>
      <c r="O403" s="45"/>
      <c r="R403" s="66"/>
    </row>
    <row r="404" spans="6:18" ht="12.75" customHeight="1">
      <c r="F404" s="66"/>
      <c r="G404" s="66"/>
      <c r="H404" s="66"/>
      <c r="I404" s="66"/>
      <c r="J404" s="45"/>
      <c r="K404" s="66"/>
      <c r="L404" s="66"/>
      <c r="M404" s="66"/>
      <c r="O404" s="45"/>
      <c r="R404" s="66"/>
    </row>
    <row r="405" spans="6:18" ht="12.75" customHeight="1">
      <c r="F405" s="66"/>
      <c r="G405" s="66"/>
      <c r="H405" s="66"/>
      <c r="I405" s="66"/>
      <c r="J405" s="45"/>
      <c r="K405" s="66"/>
      <c r="L405" s="66"/>
      <c r="M405" s="66"/>
      <c r="O405" s="45"/>
      <c r="R405" s="66"/>
    </row>
    <row r="406" spans="6:18" ht="12.75" customHeight="1">
      <c r="F406" s="66"/>
      <c r="G406" s="66"/>
      <c r="H406" s="66"/>
      <c r="I406" s="66"/>
      <c r="J406" s="45"/>
      <c r="K406" s="66"/>
      <c r="L406" s="66"/>
      <c r="M406" s="66"/>
      <c r="O406" s="45"/>
      <c r="R406" s="66"/>
    </row>
    <row r="407" spans="6:18" ht="12.75" customHeight="1">
      <c r="F407" s="66"/>
      <c r="G407" s="66"/>
      <c r="H407" s="66"/>
      <c r="I407" s="66"/>
      <c r="J407" s="45"/>
      <c r="K407" s="66"/>
      <c r="L407" s="66"/>
      <c r="M407" s="66"/>
      <c r="O407" s="45"/>
      <c r="R407" s="66"/>
    </row>
    <row r="408" spans="6:18" ht="12.75" customHeight="1">
      <c r="F408" s="66"/>
      <c r="G408" s="66"/>
      <c r="H408" s="66"/>
      <c r="I408" s="66"/>
      <c r="J408" s="45"/>
      <c r="K408" s="66"/>
      <c r="L408" s="66"/>
      <c r="M408" s="66"/>
      <c r="O408" s="45"/>
      <c r="R408" s="66"/>
    </row>
    <row r="409" spans="6:18" ht="12.75" customHeight="1">
      <c r="F409" s="66"/>
      <c r="G409" s="66"/>
      <c r="H409" s="66"/>
      <c r="I409" s="66"/>
      <c r="J409" s="45"/>
      <c r="K409" s="66"/>
      <c r="L409" s="66"/>
      <c r="M409" s="66"/>
      <c r="O409" s="45"/>
      <c r="R409" s="66"/>
    </row>
    <row r="410" spans="6:18" ht="12.75" customHeight="1">
      <c r="F410" s="66"/>
      <c r="G410" s="66"/>
      <c r="H410" s="66"/>
      <c r="I410" s="66"/>
      <c r="J410" s="45"/>
      <c r="K410" s="66"/>
      <c r="L410" s="66"/>
      <c r="M410" s="66"/>
      <c r="O410" s="45"/>
      <c r="R410" s="66"/>
    </row>
    <row r="411" spans="6:18" ht="12.75" customHeight="1">
      <c r="F411" s="66"/>
      <c r="G411" s="66"/>
      <c r="H411" s="66"/>
      <c r="I411" s="66"/>
      <c r="J411" s="45"/>
      <c r="K411" s="66"/>
      <c r="L411" s="66"/>
      <c r="M411" s="66"/>
      <c r="O411" s="45"/>
      <c r="R411" s="66"/>
    </row>
    <row r="412" spans="6:18" ht="12.75" customHeight="1">
      <c r="F412" s="66"/>
      <c r="G412" s="66"/>
      <c r="H412" s="66"/>
      <c r="I412" s="66"/>
      <c r="J412" s="45"/>
      <c r="K412" s="66"/>
      <c r="L412" s="66"/>
      <c r="M412" s="66"/>
      <c r="O412" s="45"/>
      <c r="R412" s="66"/>
    </row>
    <row r="413" spans="6:18" ht="12.75" customHeight="1">
      <c r="F413" s="66"/>
      <c r="G413" s="66"/>
      <c r="H413" s="66"/>
      <c r="I413" s="66"/>
      <c r="J413" s="45"/>
      <c r="K413" s="66"/>
      <c r="L413" s="66"/>
      <c r="M413" s="66"/>
      <c r="O413" s="45"/>
      <c r="R413" s="66"/>
    </row>
    <row r="414" spans="6:18" ht="12.75" customHeight="1">
      <c r="F414" s="66"/>
      <c r="G414" s="66"/>
      <c r="H414" s="66"/>
      <c r="I414" s="66"/>
      <c r="J414" s="45"/>
      <c r="K414" s="66"/>
      <c r="L414" s="66"/>
      <c r="M414" s="66"/>
      <c r="O414" s="45"/>
      <c r="R414" s="66"/>
    </row>
    <row r="415" spans="6:18" ht="12.75" customHeight="1">
      <c r="F415" s="66"/>
      <c r="G415" s="66"/>
      <c r="H415" s="66"/>
      <c r="I415" s="66"/>
      <c r="J415" s="45"/>
      <c r="K415" s="66"/>
      <c r="L415" s="66"/>
      <c r="M415" s="66"/>
      <c r="O415" s="45"/>
      <c r="R415" s="66"/>
    </row>
    <row r="416" spans="6:18" ht="12.75" customHeight="1">
      <c r="F416" s="66"/>
      <c r="G416" s="66"/>
      <c r="H416" s="66"/>
      <c r="I416" s="66"/>
      <c r="J416" s="45"/>
      <c r="K416" s="66"/>
      <c r="L416" s="66"/>
      <c r="M416" s="66"/>
      <c r="O416" s="45"/>
      <c r="R416" s="66"/>
    </row>
    <row r="417" spans="6:18" ht="12.75" customHeight="1">
      <c r="F417" s="66"/>
      <c r="G417" s="66"/>
      <c r="H417" s="66"/>
      <c r="I417" s="66"/>
      <c r="J417" s="45"/>
      <c r="K417" s="66"/>
      <c r="L417" s="66"/>
      <c r="M417" s="66"/>
      <c r="O417" s="45"/>
      <c r="R417" s="66"/>
    </row>
    <row r="418" spans="6:18" ht="12.75" customHeight="1">
      <c r="F418" s="66"/>
      <c r="G418" s="66"/>
      <c r="H418" s="66"/>
      <c r="I418" s="66"/>
      <c r="J418" s="45"/>
      <c r="K418" s="66"/>
      <c r="L418" s="66"/>
      <c r="M418" s="66"/>
      <c r="O418" s="45"/>
      <c r="R418" s="66"/>
    </row>
    <row r="419" spans="6:18" ht="12.75" customHeight="1">
      <c r="F419" s="66"/>
      <c r="G419" s="66"/>
      <c r="H419" s="66"/>
      <c r="I419" s="66"/>
      <c r="J419" s="45"/>
      <c r="K419" s="66"/>
      <c r="L419" s="66"/>
      <c r="M419" s="66"/>
      <c r="O419" s="45"/>
      <c r="R419" s="66"/>
    </row>
    <row r="420" spans="6:18" ht="12.75" customHeight="1">
      <c r="F420" s="66"/>
      <c r="G420" s="66"/>
      <c r="H420" s="66"/>
      <c r="I420" s="66"/>
      <c r="J420" s="45"/>
      <c r="K420" s="66"/>
      <c r="L420" s="66"/>
      <c r="M420" s="66"/>
      <c r="O420" s="45"/>
      <c r="R420" s="66"/>
    </row>
    <row r="421" spans="6:18" ht="12.75" customHeight="1">
      <c r="F421" s="66"/>
      <c r="G421" s="66"/>
      <c r="H421" s="66"/>
      <c r="I421" s="66"/>
      <c r="J421" s="45"/>
      <c r="K421" s="66"/>
      <c r="L421" s="66"/>
      <c r="M421" s="66"/>
      <c r="O421" s="45"/>
      <c r="R421" s="66"/>
    </row>
    <row r="422" spans="6:18" ht="12.75" customHeight="1">
      <c r="F422" s="66"/>
      <c r="G422" s="66"/>
      <c r="H422" s="66"/>
      <c r="I422" s="66"/>
      <c r="J422" s="45"/>
      <c r="K422" s="66"/>
      <c r="L422" s="66"/>
      <c r="M422" s="66"/>
      <c r="O422" s="45"/>
      <c r="R422" s="66"/>
    </row>
    <row r="423" spans="6:18" ht="12.75" customHeight="1">
      <c r="F423" s="66"/>
      <c r="G423" s="66"/>
      <c r="H423" s="66"/>
      <c r="I423" s="66"/>
      <c r="J423" s="45"/>
      <c r="K423" s="66"/>
      <c r="L423" s="66"/>
      <c r="M423" s="66"/>
      <c r="O423" s="45"/>
      <c r="R423" s="66"/>
    </row>
    <row r="424" spans="6:18" ht="12.75" customHeight="1">
      <c r="F424" s="66"/>
      <c r="G424" s="66"/>
      <c r="H424" s="66"/>
      <c r="I424" s="66"/>
      <c r="J424" s="45"/>
      <c r="K424" s="66"/>
      <c r="L424" s="66"/>
      <c r="M424" s="66"/>
      <c r="O424" s="45"/>
      <c r="R424" s="66"/>
    </row>
    <row r="425" spans="6:18" ht="12.75" customHeight="1">
      <c r="F425" s="66"/>
      <c r="G425" s="66"/>
      <c r="H425" s="66"/>
      <c r="I425" s="66"/>
      <c r="J425" s="45"/>
      <c r="K425" s="66"/>
      <c r="L425" s="66"/>
      <c r="M425" s="66"/>
      <c r="O425" s="45"/>
      <c r="R425" s="66"/>
    </row>
    <row r="426" spans="6:18" ht="12.75" customHeight="1">
      <c r="F426" s="66"/>
      <c r="G426" s="66"/>
      <c r="H426" s="66"/>
      <c r="I426" s="66"/>
      <c r="J426" s="45"/>
      <c r="K426" s="66"/>
      <c r="L426" s="66"/>
      <c r="M426" s="66"/>
      <c r="O426" s="45"/>
      <c r="R426" s="66"/>
    </row>
    <row r="427" spans="6:18" ht="12.75" customHeight="1">
      <c r="F427" s="66"/>
      <c r="G427" s="66"/>
      <c r="H427" s="66"/>
      <c r="I427" s="66"/>
      <c r="J427" s="45"/>
      <c r="K427" s="66"/>
      <c r="L427" s="66"/>
      <c r="M427" s="66"/>
      <c r="O427" s="45"/>
      <c r="R427" s="66"/>
    </row>
    <row r="428" spans="6:18" ht="12.75" customHeight="1">
      <c r="F428" s="66"/>
      <c r="G428" s="66"/>
      <c r="H428" s="66"/>
      <c r="I428" s="66"/>
      <c r="J428" s="45"/>
      <c r="K428" s="66"/>
      <c r="L428" s="66"/>
      <c r="M428" s="66"/>
      <c r="O428" s="45"/>
      <c r="R428" s="66"/>
    </row>
    <row r="429" spans="6:18" ht="12.75" customHeight="1">
      <c r="F429" s="66"/>
      <c r="G429" s="66"/>
      <c r="H429" s="66"/>
      <c r="I429" s="66"/>
      <c r="J429" s="45"/>
      <c r="K429" s="66"/>
      <c r="L429" s="66"/>
      <c r="M429" s="66"/>
      <c r="O429" s="45"/>
      <c r="R429" s="66"/>
    </row>
    <row r="430" spans="6:18" ht="12.75" customHeight="1">
      <c r="F430" s="66"/>
      <c r="G430" s="66"/>
      <c r="H430" s="66"/>
      <c r="I430" s="66"/>
      <c r="J430" s="45"/>
      <c r="K430" s="66"/>
      <c r="L430" s="66"/>
      <c r="M430" s="66"/>
      <c r="O430" s="45"/>
      <c r="R430" s="66"/>
    </row>
    <row r="431" spans="6:18" ht="12.75" customHeight="1">
      <c r="F431" s="66"/>
      <c r="G431" s="66"/>
      <c r="H431" s="66"/>
      <c r="I431" s="66"/>
      <c r="J431" s="45"/>
      <c r="K431" s="66"/>
      <c r="L431" s="66"/>
      <c r="M431" s="66"/>
      <c r="O431" s="45"/>
      <c r="R431" s="66"/>
    </row>
    <row r="432" spans="6:18" ht="12.75" customHeight="1">
      <c r="F432" s="66"/>
      <c r="G432" s="66"/>
      <c r="H432" s="66"/>
      <c r="I432" s="66"/>
      <c r="J432" s="45"/>
      <c r="K432" s="66"/>
      <c r="L432" s="66"/>
      <c r="M432" s="66"/>
      <c r="O432" s="45"/>
      <c r="R432" s="66"/>
    </row>
    <row r="433" spans="6:18" ht="12.75" customHeight="1">
      <c r="F433" s="66"/>
      <c r="G433" s="66"/>
      <c r="H433" s="66"/>
      <c r="I433" s="66"/>
      <c r="J433" s="45"/>
      <c r="K433" s="66"/>
      <c r="L433" s="66"/>
      <c r="M433" s="66"/>
      <c r="O433" s="45"/>
      <c r="R433" s="66"/>
    </row>
    <row r="434" spans="6:18" ht="12.75" customHeight="1">
      <c r="F434" s="66"/>
      <c r="G434" s="66"/>
      <c r="H434" s="66"/>
      <c r="I434" s="66"/>
      <c r="J434" s="45"/>
      <c r="K434" s="66"/>
      <c r="L434" s="66"/>
      <c r="M434" s="66"/>
      <c r="O434" s="45"/>
      <c r="R434" s="66"/>
    </row>
    <row r="435" spans="6:18" ht="12.75" customHeight="1">
      <c r="F435" s="66"/>
      <c r="G435" s="66"/>
      <c r="H435" s="66"/>
      <c r="I435" s="66"/>
      <c r="J435" s="45"/>
      <c r="K435" s="66"/>
      <c r="L435" s="66"/>
      <c r="M435" s="66"/>
      <c r="O435" s="45"/>
      <c r="R435" s="66"/>
    </row>
    <row r="436" spans="6:18" ht="12.75" customHeight="1">
      <c r="F436" s="66"/>
      <c r="G436" s="66"/>
      <c r="H436" s="66"/>
      <c r="I436" s="66"/>
      <c r="J436" s="45"/>
      <c r="K436" s="66"/>
      <c r="L436" s="66"/>
      <c r="M436" s="66"/>
      <c r="O436" s="45"/>
      <c r="R436" s="66"/>
    </row>
    <row r="437" spans="6:18" ht="12.75" customHeight="1">
      <c r="F437" s="66"/>
      <c r="G437" s="66"/>
      <c r="H437" s="66"/>
      <c r="I437" s="66"/>
      <c r="J437" s="45"/>
      <c r="K437" s="66"/>
      <c r="L437" s="66"/>
      <c r="M437" s="66"/>
      <c r="O437" s="45"/>
      <c r="R437" s="66"/>
    </row>
    <row r="438" spans="6:18" ht="12.75" customHeight="1">
      <c r="F438" s="66"/>
      <c r="G438" s="66"/>
      <c r="H438" s="66"/>
      <c r="I438" s="66"/>
      <c r="J438" s="45"/>
      <c r="K438" s="66"/>
      <c r="L438" s="66"/>
      <c r="M438" s="66"/>
      <c r="O438" s="45"/>
      <c r="R438" s="66"/>
    </row>
    <row r="439" spans="6:18" ht="12.75" customHeight="1">
      <c r="F439" s="66"/>
      <c r="G439" s="66"/>
      <c r="H439" s="66"/>
      <c r="I439" s="66"/>
      <c r="J439" s="45"/>
      <c r="K439" s="66"/>
      <c r="L439" s="66"/>
      <c r="M439" s="66"/>
      <c r="O439" s="45"/>
      <c r="R439" s="66"/>
    </row>
    <row r="440" spans="6:18" ht="12.75" customHeight="1">
      <c r="F440" s="66"/>
      <c r="G440" s="66"/>
      <c r="H440" s="66"/>
      <c r="I440" s="66"/>
      <c r="J440" s="45"/>
      <c r="K440" s="66"/>
      <c r="L440" s="66"/>
      <c r="M440" s="66"/>
      <c r="O440" s="45"/>
      <c r="R440" s="66"/>
    </row>
    <row r="441" spans="6:18" ht="12.75" customHeight="1">
      <c r="F441" s="66"/>
      <c r="G441" s="66"/>
      <c r="H441" s="66"/>
      <c r="I441" s="66"/>
      <c r="J441" s="45"/>
      <c r="K441" s="66"/>
      <c r="L441" s="66"/>
      <c r="M441" s="66"/>
      <c r="O441" s="45"/>
      <c r="R441" s="66"/>
    </row>
    <row r="442" spans="6:18" ht="12.75" customHeight="1">
      <c r="F442" s="66"/>
      <c r="G442" s="66"/>
      <c r="H442" s="66"/>
      <c r="I442" s="66"/>
      <c r="J442" s="45"/>
      <c r="K442" s="66"/>
      <c r="L442" s="66"/>
      <c r="M442" s="66"/>
      <c r="O442" s="45"/>
      <c r="R442" s="66"/>
    </row>
    <row r="443" spans="6:18" ht="12.75" customHeight="1">
      <c r="F443" s="66"/>
      <c r="G443" s="66"/>
      <c r="H443" s="66"/>
      <c r="I443" s="66"/>
      <c r="J443" s="45"/>
      <c r="K443" s="66"/>
      <c r="L443" s="66"/>
      <c r="M443" s="66"/>
      <c r="O443" s="45"/>
      <c r="R443" s="66"/>
    </row>
    <row r="444" spans="6:18" ht="12.75" customHeight="1">
      <c r="F444" s="66"/>
      <c r="G444" s="66"/>
      <c r="H444" s="66"/>
      <c r="I444" s="66"/>
      <c r="J444" s="45"/>
      <c r="K444" s="66"/>
      <c r="L444" s="66"/>
      <c r="M444" s="66"/>
      <c r="O444" s="45"/>
      <c r="R444" s="66"/>
    </row>
    <row r="445" spans="6:18" ht="12.75" customHeight="1">
      <c r="F445" s="66"/>
      <c r="G445" s="66"/>
      <c r="H445" s="66"/>
      <c r="I445" s="66"/>
      <c r="J445" s="45"/>
      <c r="K445" s="66"/>
      <c r="L445" s="66"/>
      <c r="M445" s="66"/>
      <c r="O445" s="45"/>
      <c r="R445" s="66"/>
    </row>
    <row r="446" spans="6:18" ht="12.75" customHeight="1">
      <c r="F446" s="66"/>
      <c r="G446" s="66"/>
      <c r="H446" s="66"/>
      <c r="I446" s="66"/>
      <c r="J446" s="45"/>
      <c r="K446" s="66"/>
      <c r="L446" s="66"/>
      <c r="M446" s="66"/>
      <c r="O446" s="45"/>
      <c r="R446" s="66"/>
    </row>
    <row r="447" spans="6:18" ht="12.75" customHeight="1">
      <c r="F447" s="66"/>
      <c r="G447" s="66"/>
      <c r="H447" s="66"/>
      <c r="I447" s="66"/>
      <c r="J447" s="45"/>
      <c r="K447" s="66"/>
      <c r="L447" s="66"/>
      <c r="M447" s="66"/>
      <c r="O447" s="45"/>
      <c r="R447" s="66"/>
    </row>
    <row r="448" spans="6:18" ht="12.75" customHeight="1">
      <c r="F448" s="66"/>
      <c r="G448" s="66"/>
      <c r="H448" s="66"/>
      <c r="I448" s="66"/>
      <c r="J448" s="45"/>
      <c r="K448" s="66"/>
      <c r="L448" s="66"/>
      <c r="M448" s="66"/>
      <c r="O448" s="45"/>
      <c r="R448" s="66"/>
    </row>
    <row r="449" spans="6:18" ht="12.75" customHeight="1">
      <c r="F449" s="66"/>
      <c r="G449" s="66"/>
      <c r="H449" s="66"/>
      <c r="I449" s="66"/>
      <c r="J449" s="45"/>
      <c r="K449" s="66"/>
      <c r="L449" s="66"/>
      <c r="M449" s="66"/>
      <c r="O449" s="45"/>
      <c r="R449" s="66"/>
    </row>
    <row r="450" spans="6:18" ht="12.75" customHeight="1">
      <c r="F450" s="66"/>
      <c r="G450" s="66"/>
      <c r="H450" s="66"/>
      <c r="I450" s="66"/>
      <c r="J450" s="45"/>
      <c r="K450" s="66"/>
      <c r="L450" s="66"/>
      <c r="M450" s="66"/>
      <c r="O450" s="45"/>
      <c r="R450" s="66"/>
    </row>
    <row r="451" spans="6:18" ht="12.75" customHeight="1">
      <c r="F451" s="66"/>
      <c r="G451" s="66"/>
      <c r="H451" s="66"/>
      <c r="I451" s="66"/>
      <c r="J451" s="45"/>
      <c r="K451" s="66"/>
      <c r="L451" s="66"/>
      <c r="M451" s="66"/>
      <c r="O451" s="45"/>
      <c r="R451" s="66"/>
    </row>
    <row r="452" spans="6:18" ht="12.75" customHeight="1">
      <c r="F452" s="66"/>
      <c r="G452" s="66"/>
      <c r="H452" s="66"/>
      <c r="I452" s="66"/>
      <c r="J452" s="45"/>
      <c r="K452" s="66"/>
      <c r="L452" s="66"/>
      <c r="M452" s="66"/>
      <c r="O452" s="45"/>
      <c r="R452" s="66"/>
    </row>
    <row r="453" spans="6:18" ht="12.75" customHeight="1">
      <c r="F453" s="66"/>
      <c r="G453" s="66"/>
      <c r="H453" s="66"/>
      <c r="I453" s="66"/>
      <c r="J453" s="45"/>
      <c r="K453" s="66"/>
      <c r="L453" s="66"/>
      <c r="M453" s="66"/>
      <c r="O453" s="45"/>
      <c r="R453" s="66"/>
    </row>
    <row r="454" spans="6:18" ht="12.75" customHeight="1">
      <c r="F454" s="66"/>
      <c r="G454" s="66"/>
      <c r="H454" s="66"/>
      <c r="I454" s="66"/>
      <c r="J454" s="45"/>
      <c r="K454" s="66"/>
      <c r="L454" s="66"/>
      <c r="M454" s="66"/>
      <c r="O454" s="45"/>
      <c r="R454" s="66"/>
    </row>
    <row r="455" spans="6:18" ht="12.75" customHeight="1">
      <c r="F455" s="66"/>
      <c r="G455" s="66"/>
      <c r="H455" s="66"/>
      <c r="I455" s="66"/>
      <c r="J455" s="45"/>
      <c r="K455" s="66"/>
      <c r="L455" s="66"/>
      <c r="M455" s="66"/>
      <c r="O455" s="45"/>
      <c r="R455" s="66"/>
    </row>
    <row r="456" spans="6:18" ht="12.75" customHeight="1">
      <c r="F456" s="66"/>
      <c r="G456" s="66"/>
      <c r="H456" s="66"/>
      <c r="I456" s="66"/>
      <c r="J456" s="45"/>
      <c r="K456" s="66"/>
      <c r="L456" s="66"/>
      <c r="M456" s="66"/>
      <c r="O456" s="45"/>
      <c r="R456" s="66"/>
    </row>
    <row r="457" spans="6:18" ht="12.75" customHeight="1">
      <c r="F457" s="66"/>
      <c r="G457" s="66"/>
      <c r="H457" s="66"/>
      <c r="I457" s="66"/>
      <c r="J457" s="45"/>
      <c r="K457" s="66"/>
      <c r="L457" s="66"/>
      <c r="M457" s="66"/>
      <c r="O457" s="45"/>
      <c r="R457" s="66"/>
    </row>
    <row r="458" spans="6:18" ht="12.75" customHeight="1">
      <c r="F458" s="66"/>
      <c r="G458" s="66"/>
      <c r="H458" s="66"/>
      <c r="I458" s="66"/>
      <c r="J458" s="45"/>
      <c r="K458" s="66"/>
      <c r="L458" s="66"/>
      <c r="M458" s="66"/>
      <c r="O458" s="45"/>
      <c r="R458" s="66"/>
    </row>
    <row r="459" spans="6:18" ht="12.75" customHeight="1">
      <c r="F459" s="66"/>
      <c r="G459" s="66"/>
      <c r="H459" s="66"/>
      <c r="I459" s="66"/>
      <c r="J459" s="45"/>
      <c r="K459" s="66"/>
      <c r="L459" s="66"/>
      <c r="M459" s="66"/>
      <c r="O459" s="45"/>
      <c r="R459" s="66"/>
    </row>
    <row r="460" spans="6:18" ht="12.75" customHeight="1">
      <c r="F460" s="66"/>
      <c r="G460" s="66"/>
      <c r="H460" s="66"/>
      <c r="I460" s="66"/>
      <c r="J460" s="45"/>
      <c r="K460" s="66"/>
      <c r="L460" s="66"/>
      <c r="M460" s="66"/>
      <c r="O460" s="45"/>
      <c r="R460" s="66"/>
    </row>
    <row r="461" spans="6:18" ht="12.75" customHeight="1">
      <c r="F461" s="66"/>
      <c r="G461" s="66"/>
      <c r="H461" s="66"/>
      <c r="I461" s="66"/>
      <c r="J461" s="45"/>
      <c r="K461" s="66"/>
      <c r="L461" s="66"/>
      <c r="M461" s="66"/>
      <c r="O461" s="45"/>
      <c r="R461" s="66"/>
    </row>
    <row r="462" spans="6:18" ht="12.75" customHeight="1">
      <c r="F462" s="66"/>
      <c r="G462" s="66"/>
      <c r="H462" s="66"/>
      <c r="I462" s="66"/>
      <c r="J462" s="45"/>
      <c r="K462" s="66"/>
      <c r="L462" s="66"/>
      <c r="M462" s="66"/>
      <c r="O462" s="45"/>
      <c r="R462" s="66"/>
    </row>
    <row r="463" spans="6:18" ht="12.75" customHeight="1">
      <c r="F463" s="66"/>
      <c r="G463" s="66"/>
      <c r="H463" s="66"/>
      <c r="I463" s="66"/>
      <c r="J463" s="45"/>
      <c r="K463" s="66"/>
      <c r="L463" s="66"/>
      <c r="M463" s="66"/>
      <c r="O463" s="45"/>
      <c r="R463" s="66"/>
    </row>
    <row r="464" spans="6:18" ht="12.75" customHeight="1">
      <c r="F464" s="66"/>
      <c r="G464" s="66"/>
      <c r="H464" s="66"/>
      <c r="I464" s="66"/>
      <c r="J464" s="45"/>
      <c r="K464" s="66"/>
      <c r="L464" s="66"/>
      <c r="M464" s="66"/>
      <c r="O464" s="45"/>
      <c r="R464" s="66"/>
    </row>
    <row r="465" spans="6:18" ht="12.75" customHeight="1">
      <c r="F465" s="66"/>
      <c r="G465" s="66"/>
      <c r="H465" s="66"/>
      <c r="I465" s="66"/>
      <c r="J465" s="45"/>
      <c r="K465" s="66"/>
      <c r="L465" s="66"/>
      <c r="M465" s="66"/>
      <c r="O465" s="45"/>
      <c r="R465" s="66"/>
    </row>
    <row r="466" spans="6:18" ht="12.75" customHeight="1">
      <c r="F466" s="66"/>
      <c r="G466" s="66"/>
      <c r="H466" s="66"/>
      <c r="I466" s="66"/>
      <c r="J466" s="45"/>
      <c r="K466" s="66"/>
      <c r="L466" s="66"/>
      <c r="M466" s="66"/>
      <c r="O466" s="45"/>
      <c r="R466" s="66"/>
    </row>
    <row r="467" spans="6:18" ht="12.75" customHeight="1">
      <c r="F467" s="66"/>
      <c r="G467" s="66"/>
      <c r="H467" s="66"/>
      <c r="I467" s="66"/>
      <c r="J467" s="45"/>
      <c r="K467" s="66"/>
      <c r="L467" s="66"/>
      <c r="M467" s="66"/>
      <c r="O467" s="45"/>
      <c r="R467" s="66"/>
    </row>
    <row r="468" spans="6:18" ht="12.75" customHeight="1">
      <c r="F468" s="66"/>
      <c r="G468" s="66"/>
      <c r="H468" s="66"/>
      <c r="I468" s="66"/>
      <c r="J468" s="45"/>
      <c r="K468" s="66"/>
      <c r="L468" s="66"/>
      <c r="M468" s="66"/>
      <c r="O468" s="45"/>
      <c r="R468" s="66"/>
    </row>
    <row r="469" spans="6:18" ht="12.75" customHeight="1">
      <c r="F469" s="66"/>
      <c r="G469" s="66"/>
      <c r="H469" s="66"/>
      <c r="I469" s="66"/>
      <c r="J469" s="45"/>
      <c r="K469" s="66"/>
      <c r="L469" s="66"/>
      <c r="M469" s="66"/>
      <c r="O469" s="45"/>
      <c r="R469" s="66"/>
    </row>
    <row r="470" spans="6:18" ht="12.75" customHeight="1">
      <c r="F470" s="66"/>
      <c r="G470" s="66"/>
      <c r="H470" s="66"/>
      <c r="I470" s="66"/>
      <c r="J470" s="45"/>
      <c r="K470" s="66"/>
      <c r="L470" s="66"/>
      <c r="M470" s="66"/>
      <c r="O470" s="45"/>
      <c r="R470" s="66"/>
    </row>
    <row r="471" spans="6:18" ht="12.75" customHeight="1">
      <c r="F471" s="66"/>
      <c r="G471" s="66"/>
      <c r="H471" s="66"/>
      <c r="I471" s="66"/>
      <c r="J471" s="45"/>
      <c r="K471" s="66"/>
      <c r="L471" s="66"/>
      <c r="M471" s="66"/>
      <c r="O471" s="45"/>
      <c r="R471" s="66"/>
    </row>
    <row r="472" spans="6:18" ht="12.75" customHeight="1">
      <c r="F472" s="66"/>
      <c r="G472" s="66"/>
      <c r="H472" s="66"/>
      <c r="I472" s="66"/>
      <c r="J472" s="45"/>
      <c r="K472" s="66"/>
      <c r="L472" s="66"/>
      <c r="M472" s="66"/>
      <c r="O472" s="45"/>
      <c r="R472" s="66"/>
    </row>
    <row r="473" spans="6:18" ht="12.75" customHeight="1">
      <c r="F473" s="66"/>
      <c r="G473" s="66"/>
      <c r="H473" s="66"/>
      <c r="I473" s="66"/>
      <c r="J473" s="45"/>
      <c r="K473" s="66"/>
      <c r="L473" s="66"/>
      <c r="M473" s="66"/>
      <c r="O473" s="45"/>
      <c r="R473" s="66"/>
    </row>
    <row r="474" spans="6:18" ht="12.75" customHeight="1">
      <c r="F474" s="66"/>
      <c r="G474" s="66"/>
      <c r="H474" s="66"/>
      <c r="I474" s="66"/>
      <c r="J474" s="45"/>
      <c r="K474" s="66"/>
      <c r="L474" s="66"/>
      <c r="M474" s="66"/>
      <c r="O474" s="45"/>
      <c r="R474" s="66"/>
    </row>
    <row r="475" spans="6:18" ht="12.75" customHeight="1">
      <c r="F475" s="66"/>
      <c r="G475" s="66"/>
      <c r="H475" s="66"/>
      <c r="I475" s="66"/>
      <c r="J475" s="45"/>
      <c r="K475" s="66"/>
      <c r="L475" s="66"/>
      <c r="M475" s="66"/>
      <c r="O475" s="45"/>
      <c r="R475" s="66"/>
    </row>
    <row r="476" spans="6:18" ht="12.75" customHeight="1">
      <c r="F476" s="66"/>
      <c r="G476" s="66"/>
      <c r="H476" s="66"/>
      <c r="I476" s="66"/>
      <c r="J476" s="45"/>
      <c r="K476" s="66"/>
      <c r="L476" s="66"/>
      <c r="M476" s="66"/>
      <c r="O476" s="45"/>
      <c r="R476" s="66"/>
    </row>
    <row r="477" spans="6:18" ht="12.75" customHeight="1">
      <c r="F477" s="66"/>
      <c r="G477" s="66"/>
      <c r="H477" s="66"/>
      <c r="I477" s="66"/>
      <c r="J477" s="45"/>
      <c r="K477" s="66"/>
      <c r="L477" s="66"/>
      <c r="M477" s="66"/>
      <c r="O477" s="45"/>
      <c r="R477" s="66"/>
    </row>
    <row r="478" spans="6:18" ht="12.75" customHeight="1">
      <c r="F478" s="66"/>
      <c r="G478" s="66"/>
      <c r="H478" s="66"/>
      <c r="I478" s="66"/>
      <c r="J478" s="45"/>
      <c r="K478" s="66"/>
      <c r="L478" s="66"/>
      <c r="M478" s="66"/>
      <c r="O478" s="45"/>
      <c r="R478" s="66"/>
    </row>
    <row r="479" spans="6:18" ht="12.75" customHeight="1">
      <c r="F479" s="66"/>
      <c r="G479" s="66"/>
      <c r="H479" s="66"/>
      <c r="I479" s="66"/>
      <c r="J479" s="45"/>
      <c r="K479" s="66"/>
      <c r="L479" s="66"/>
      <c r="M479" s="66"/>
      <c r="O479" s="45"/>
      <c r="R479" s="66"/>
    </row>
    <row r="480" spans="6:18" ht="12.75" customHeight="1">
      <c r="F480" s="66"/>
      <c r="G480" s="66"/>
      <c r="H480" s="66"/>
      <c r="I480" s="66"/>
      <c r="J480" s="45"/>
      <c r="K480" s="66"/>
      <c r="L480" s="66"/>
      <c r="M480" s="66"/>
      <c r="O480" s="45"/>
      <c r="R480" s="66"/>
    </row>
    <row r="481" spans="6:18" ht="12.75" customHeight="1">
      <c r="F481" s="66"/>
      <c r="G481" s="66"/>
      <c r="H481" s="66"/>
      <c r="I481" s="66"/>
      <c r="J481" s="45"/>
      <c r="K481" s="66"/>
      <c r="L481" s="66"/>
      <c r="M481" s="66"/>
      <c r="O481" s="45"/>
      <c r="R481" s="66"/>
    </row>
    <row r="482" spans="6:18" ht="12.75" customHeight="1">
      <c r="F482" s="66"/>
      <c r="G482" s="66"/>
      <c r="H482" s="66"/>
      <c r="I482" s="66"/>
      <c r="J482" s="45"/>
      <c r="K482" s="66"/>
      <c r="L482" s="66"/>
      <c r="M482" s="66"/>
      <c r="O482" s="45"/>
      <c r="R482" s="66"/>
    </row>
    <row r="483" spans="6:18" ht="12.75" customHeight="1">
      <c r="F483" s="66"/>
      <c r="G483" s="66"/>
      <c r="H483" s="66"/>
      <c r="I483" s="66"/>
      <c r="J483" s="45"/>
      <c r="K483" s="66"/>
      <c r="L483" s="66"/>
      <c r="M483" s="66"/>
      <c r="O483" s="45"/>
      <c r="R483" s="66"/>
    </row>
    <row r="484" spans="6:18" ht="12.75" customHeight="1">
      <c r="F484" s="66"/>
      <c r="G484" s="66"/>
      <c r="H484" s="66"/>
      <c r="I484" s="66"/>
      <c r="J484" s="45"/>
      <c r="K484" s="66"/>
      <c r="L484" s="66"/>
      <c r="M484" s="66"/>
      <c r="O484" s="45"/>
      <c r="R484" s="66"/>
    </row>
    <row r="485" spans="6:18" ht="12.75" customHeight="1">
      <c r="F485" s="66"/>
      <c r="G485" s="66"/>
      <c r="H485" s="66"/>
      <c r="I485" s="66"/>
      <c r="J485" s="45"/>
      <c r="K485" s="66"/>
      <c r="L485" s="66"/>
      <c r="M485" s="66"/>
      <c r="O485" s="45"/>
      <c r="R485" s="66"/>
    </row>
    <row r="486" spans="6:18" ht="12.75" customHeight="1">
      <c r="F486" s="66"/>
      <c r="G486" s="66"/>
      <c r="H486" s="66"/>
      <c r="I486" s="66"/>
      <c r="J486" s="45"/>
      <c r="K486" s="66"/>
      <c r="L486" s="66"/>
      <c r="M486" s="66"/>
      <c r="O486" s="45"/>
      <c r="R486" s="66"/>
    </row>
    <row r="487" spans="6:18" ht="12.75" customHeight="1">
      <c r="F487" s="66"/>
      <c r="G487" s="66"/>
      <c r="H487" s="66"/>
      <c r="I487" s="66"/>
      <c r="J487" s="45"/>
      <c r="K487" s="66"/>
      <c r="L487" s="66"/>
      <c r="M487" s="66"/>
      <c r="O487" s="45"/>
      <c r="R487" s="66"/>
    </row>
    <row r="488" spans="6:18" ht="12.75" customHeight="1">
      <c r="F488" s="66"/>
      <c r="G488" s="66"/>
      <c r="H488" s="66"/>
      <c r="I488" s="66"/>
      <c r="J488" s="45"/>
      <c r="K488" s="66"/>
      <c r="L488" s="66"/>
      <c r="M488" s="66"/>
      <c r="O488" s="45"/>
      <c r="R488" s="66"/>
    </row>
    <row r="489" spans="6:18" ht="12.75" customHeight="1">
      <c r="F489" s="66"/>
      <c r="G489" s="66"/>
      <c r="H489" s="66"/>
      <c r="I489" s="66"/>
      <c r="J489" s="45"/>
      <c r="K489" s="66"/>
      <c r="L489" s="66"/>
      <c r="M489" s="66"/>
      <c r="O489" s="45"/>
      <c r="R489" s="66"/>
    </row>
    <row r="490" spans="6:18" ht="12.75" customHeight="1">
      <c r="F490" s="66"/>
      <c r="G490" s="66"/>
      <c r="H490" s="66"/>
      <c r="I490" s="66"/>
      <c r="J490" s="45"/>
      <c r="K490" s="66"/>
      <c r="L490" s="66"/>
      <c r="M490" s="66"/>
      <c r="O490" s="45"/>
      <c r="R490" s="66"/>
    </row>
    <row r="491" spans="6:18" ht="12.75" customHeight="1">
      <c r="F491" s="66"/>
      <c r="G491" s="66"/>
      <c r="H491" s="66"/>
      <c r="I491" s="66"/>
      <c r="J491" s="45"/>
      <c r="K491" s="66"/>
      <c r="L491" s="66"/>
      <c r="M491" s="66"/>
      <c r="O491" s="45"/>
      <c r="R491" s="66"/>
    </row>
    <row r="492" spans="6:18" ht="12.75" customHeight="1">
      <c r="F492" s="66"/>
      <c r="G492" s="66"/>
      <c r="H492" s="66"/>
      <c r="I492" s="66"/>
      <c r="J492" s="45"/>
      <c r="K492" s="66"/>
      <c r="L492" s="66"/>
      <c r="M492" s="66"/>
      <c r="O492" s="45"/>
      <c r="R492" s="66"/>
    </row>
    <row r="493" spans="6:18" ht="12.75" customHeight="1">
      <c r="F493" s="66"/>
      <c r="G493" s="66"/>
      <c r="H493" s="66"/>
      <c r="I493" s="66"/>
      <c r="J493" s="45"/>
      <c r="K493" s="66"/>
      <c r="L493" s="66"/>
      <c r="M493" s="66"/>
      <c r="O493" s="45"/>
      <c r="R493" s="66"/>
    </row>
    <row r="494" spans="6:18" ht="12.75" customHeight="1">
      <c r="F494" s="66"/>
      <c r="G494" s="66"/>
      <c r="H494" s="66"/>
      <c r="I494" s="66"/>
      <c r="J494" s="45"/>
      <c r="K494" s="66"/>
      <c r="L494" s="66"/>
      <c r="M494" s="66"/>
      <c r="O494" s="45"/>
      <c r="R494" s="66"/>
    </row>
    <row r="495" spans="6:18" ht="12.75" customHeight="1">
      <c r="F495" s="66"/>
      <c r="G495" s="66"/>
      <c r="H495" s="66"/>
      <c r="I495" s="66"/>
      <c r="J495" s="45"/>
      <c r="K495" s="66"/>
      <c r="L495" s="66"/>
      <c r="M495" s="66"/>
      <c r="O495" s="45"/>
      <c r="R495" s="66"/>
    </row>
    <row r="496" spans="6:18" ht="12.75" customHeight="1">
      <c r="F496" s="66"/>
      <c r="G496" s="66"/>
      <c r="H496" s="66"/>
      <c r="I496" s="66"/>
      <c r="J496" s="45"/>
      <c r="K496" s="66"/>
      <c r="L496" s="66"/>
      <c r="M496" s="66"/>
      <c r="O496" s="45"/>
      <c r="R496" s="66"/>
    </row>
    <row r="497" spans="6:18" ht="12.75" customHeight="1">
      <c r="F497" s="66"/>
      <c r="G497" s="66"/>
      <c r="H497" s="66"/>
      <c r="I497" s="66"/>
      <c r="J497" s="45"/>
      <c r="K497" s="66"/>
      <c r="L497" s="66"/>
      <c r="M497" s="66"/>
      <c r="O497" s="45"/>
      <c r="R497" s="66"/>
    </row>
    <row r="498" spans="6:18" ht="12.75" customHeight="1">
      <c r="F498" s="66"/>
      <c r="G498" s="66"/>
      <c r="H498" s="66"/>
      <c r="I498" s="66"/>
      <c r="J498" s="45"/>
      <c r="K498" s="66"/>
      <c r="L498" s="66"/>
      <c r="M498" s="66"/>
      <c r="O498" s="45"/>
      <c r="R498" s="66"/>
    </row>
    <row r="499" spans="6:18" ht="12.75" customHeight="1">
      <c r="F499" s="66"/>
      <c r="G499" s="66"/>
      <c r="H499" s="66"/>
      <c r="I499" s="66"/>
      <c r="J499" s="45"/>
      <c r="K499" s="66"/>
      <c r="L499" s="66"/>
      <c r="M499" s="66"/>
      <c r="O499" s="45"/>
      <c r="R499" s="66"/>
    </row>
    <row r="500" spans="6:18" ht="12.75" customHeight="1">
      <c r="F500" s="66"/>
      <c r="G500" s="66"/>
      <c r="H500" s="66"/>
      <c r="I500" s="66"/>
      <c r="J500" s="45"/>
      <c r="K500" s="66"/>
      <c r="L500" s="66"/>
      <c r="M500" s="66"/>
      <c r="O500" s="45"/>
      <c r="R500" s="66"/>
    </row>
    <row r="501" spans="6:18" ht="12.75" customHeight="1">
      <c r="F501" s="66"/>
      <c r="G501" s="66"/>
      <c r="H501" s="66"/>
      <c r="I501" s="66"/>
      <c r="J501" s="45"/>
      <c r="K501" s="66"/>
      <c r="L501" s="66"/>
      <c r="M501" s="66"/>
      <c r="O501" s="45"/>
      <c r="R501" s="66"/>
    </row>
    <row r="502" spans="6:18" ht="12.75" customHeight="1">
      <c r="F502" s="66"/>
      <c r="G502" s="66"/>
      <c r="H502" s="66"/>
      <c r="I502" s="66"/>
      <c r="J502" s="45"/>
      <c r="K502" s="66"/>
      <c r="L502" s="66"/>
      <c r="M502" s="66"/>
      <c r="O502" s="45"/>
      <c r="R502" s="66"/>
    </row>
    <row r="503" spans="6:18" ht="12.75" customHeight="1">
      <c r="F503" s="66"/>
      <c r="G503" s="66"/>
      <c r="H503" s="66"/>
      <c r="I503" s="66"/>
      <c r="J503" s="45"/>
      <c r="K503" s="66"/>
      <c r="L503" s="66"/>
      <c r="M503" s="66"/>
      <c r="O503" s="45"/>
      <c r="R503" s="66"/>
    </row>
    <row r="504" spans="6:18" ht="12.75" customHeight="1">
      <c r="F504" s="66"/>
      <c r="G504" s="66"/>
      <c r="H504" s="66"/>
      <c r="I504" s="66"/>
      <c r="J504" s="45"/>
      <c r="K504" s="66"/>
      <c r="L504" s="66"/>
      <c r="M504" s="66"/>
      <c r="O504" s="45"/>
      <c r="R504" s="66"/>
    </row>
    <row r="505" spans="6:18" ht="12.75" customHeight="1">
      <c r="F505" s="66"/>
      <c r="G505" s="66"/>
      <c r="H505" s="66"/>
      <c r="I505" s="66"/>
      <c r="J505" s="45"/>
      <c r="K505" s="66"/>
      <c r="L505" s="66"/>
      <c r="M505" s="66"/>
      <c r="O505" s="45"/>
      <c r="R505" s="66"/>
    </row>
    <row r="506" spans="6:18" ht="12.75" customHeight="1">
      <c r="F506" s="66"/>
      <c r="G506" s="66"/>
      <c r="H506" s="66"/>
      <c r="I506" s="66"/>
      <c r="J506" s="45"/>
      <c r="K506" s="66"/>
      <c r="L506" s="66"/>
      <c r="M506" s="66"/>
      <c r="O506" s="45"/>
      <c r="R506" s="66"/>
    </row>
    <row r="507" spans="6:18" ht="12.75" customHeight="1">
      <c r="F507" s="66"/>
      <c r="G507" s="66"/>
      <c r="H507" s="66"/>
      <c r="I507" s="66"/>
      <c r="J507" s="45"/>
      <c r="K507" s="66"/>
      <c r="L507" s="66"/>
      <c r="M507" s="66"/>
      <c r="O507" s="45"/>
      <c r="R507" s="66"/>
    </row>
    <row r="508" spans="6:18" ht="12.75" customHeight="1">
      <c r="F508" s="66"/>
      <c r="G508" s="66"/>
      <c r="H508" s="66"/>
      <c r="I508" s="66"/>
      <c r="J508" s="45"/>
      <c r="K508" s="66"/>
      <c r="L508" s="66"/>
      <c r="M508" s="66"/>
      <c r="O508" s="45"/>
      <c r="R508" s="66"/>
    </row>
    <row r="509" spans="6:18" ht="12.75" customHeight="1">
      <c r="F509" s="66"/>
      <c r="G509" s="66"/>
      <c r="H509" s="66"/>
      <c r="I509" s="66"/>
      <c r="J509" s="45"/>
      <c r="K509" s="66"/>
      <c r="L509" s="66"/>
      <c r="M509" s="66"/>
      <c r="O509" s="45"/>
      <c r="R509" s="66"/>
    </row>
    <row r="510" spans="6:18" ht="12.75" customHeight="1">
      <c r="F510" s="66"/>
      <c r="G510" s="66"/>
      <c r="H510" s="66"/>
      <c r="I510" s="66"/>
      <c r="J510" s="45"/>
      <c r="K510" s="66"/>
      <c r="L510" s="66"/>
      <c r="M510" s="66"/>
      <c r="O510" s="45"/>
      <c r="R510" s="66"/>
    </row>
    <row r="511" spans="6:18" ht="12.75" customHeight="1">
      <c r="F511" s="66"/>
      <c r="G511" s="66"/>
      <c r="H511" s="66"/>
      <c r="I511" s="66"/>
      <c r="J511" s="45"/>
      <c r="K511" s="66"/>
      <c r="L511" s="66"/>
      <c r="M511" s="66"/>
      <c r="O511" s="45"/>
      <c r="R511" s="66"/>
    </row>
    <row r="512" spans="6:18" ht="12.75" customHeight="1">
      <c r="F512" s="66"/>
      <c r="G512" s="66"/>
      <c r="H512" s="66"/>
      <c r="I512" s="66"/>
      <c r="J512" s="45"/>
      <c r="K512" s="66"/>
      <c r="L512" s="66"/>
      <c r="M512" s="66"/>
      <c r="O512" s="45"/>
      <c r="R512" s="66"/>
    </row>
    <row r="513" spans="6:18" ht="12.75" customHeight="1">
      <c r="F513" s="66"/>
      <c r="G513" s="66"/>
      <c r="H513" s="66"/>
      <c r="I513" s="66"/>
      <c r="J513" s="45"/>
      <c r="K513" s="66"/>
      <c r="L513" s="66"/>
      <c r="M513" s="66"/>
      <c r="O513" s="45"/>
      <c r="R513" s="66"/>
    </row>
    <row r="514" spans="6:18" ht="12.75" customHeight="1">
      <c r="F514" s="66"/>
      <c r="G514" s="66"/>
      <c r="H514" s="66"/>
      <c r="I514" s="66"/>
      <c r="J514" s="45"/>
      <c r="K514" s="66"/>
      <c r="L514" s="66"/>
      <c r="M514" s="66"/>
      <c r="O514" s="45"/>
      <c r="R514" s="66"/>
    </row>
    <row r="515" spans="6:18" ht="12.75" customHeight="1">
      <c r="F515" s="66"/>
      <c r="G515" s="66"/>
      <c r="H515" s="66"/>
      <c r="I515" s="66"/>
      <c r="J515" s="45"/>
      <c r="K515" s="66"/>
      <c r="L515" s="66"/>
      <c r="M515" s="66"/>
      <c r="O515" s="45"/>
      <c r="R515" s="66"/>
    </row>
    <row r="516" spans="6:18" ht="12.75" customHeight="1">
      <c r="F516" s="66"/>
      <c r="G516" s="66"/>
      <c r="H516" s="66"/>
      <c r="I516" s="66"/>
      <c r="J516" s="45"/>
      <c r="K516" s="66"/>
      <c r="L516" s="66"/>
      <c r="M516" s="66"/>
      <c r="O516" s="45"/>
      <c r="R516" s="66"/>
    </row>
    <row r="517" spans="6:18" ht="12.75" customHeight="1">
      <c r="F517" s="66"/>
      <c r="G517" s="66"/>
      <c r="H517" s="66"/>
      <c r="I517" s="66"/>
      <c r="J517" s="45"/>
      <c r="K517" s="66"/>
      <c r="L517" s="66"/>
      <c r="M517" s="66"/>
      <c r="O517" s="45"/>
      <c r="R517" s="66"/>
    </row>
    <row r="518" spans="6:18" ht="12.75" customHeight="1">
      <c r="F518" s="66"/>
      <c r="G518" s="66"/>
      <c r="H518" s="66"/>
      <c r="I518" s="66"/>
      <c r="J518" s="45"/>
      <c r="K518" s="66"/>
      <c r="L518" s="66"/>
      <c r="M518" s="66"/>
      <c r="O518" s="45"/>
      <c r="R518" s="66"/>
    </row>
    <row r="519" spans="6:18" ht="15" customHeight="1">
      <c r="F519" s="66"/>
      <c r="G519" s="66"/>
      <c r="H519" s="66"/>
      <c r="I519" s="66"/>
      <c r="J519" s="45"/>
      <c r="K519" s="66"/>
      <c r="L519" s="66"/>
      <c r="M519" s="66"/>
      <c r="O519" s="45"/>
      <c r="R519" s="66"/>
    </row>
  </sheetData>
  <autoFilter ref="R1:R342"/>
  <mergeCells count="11">
    <mergeCell ref="J120:J121"/>
    <mergeCell ref="O97:O98"/>
    <mergeCell ref="P97:P98"/>
    <mergeCell ref="A97:A98"/>
    <mergeCell ref="B97:B98"/>
    <mergeCell ref="J97:J98"/>
    <mergeCell ref="M97:M98"/>
    <mergeCell ref="N97:N98"/>
    <mergeCell ref="O120:O121"/>
    <mergeCell ref="B120:B121"/>
    <mergeCell ref="A120:A121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2023-06-28T02:48:59Z</dcterms:modified>
</cp:coreProperties>
</file>