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F&amp;O)'!$R$1:$R$362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58" i="6"/>
  <c r="K58"/>
  <c r="L111"/>
  <c r="K111"/>
  <c r="L17"/>
  <c r="K17"/>
  <c r="L104"/>
  <c r="K104"/>
  <c r="L54"/>
  <c r="K54"/>
  <c r="L18"/>
  <c r="K18"/>
  <c r="M18" s="1"/>
  <c r="L13"/>
  <c r="K13"/>
  <c r="L157"/>
  <c r="K157"/>
  <c r="L56"/>
  <c r="K56"/>
  <c r="L55"/>
  <c r="K55"/>
  <c r="L107"/>
  <c r="K107"/>
  <c r="L108"/>
  <c r="K108"/>
  <c r="K143"/>
  <c r="M143" s="1"/>
  <c r="K148"/>
  <c r="M148" s="1"/>
  <c r="K147"/>
  <c r="M147" s="1"/>
  <c r="K146"/>
  <c r="M146" s="1"/>
  <c r="K145"/>
  <c r="M145" s="1"/>
  <c r="K144"/>
  <c r="M144" s="1"/>
  <c r="K142"/>
  <c r="M142" s="1"/>
  <c r="L105"/>
  <c r="M105" s="1"/>
  <c r="K105"/>
  <c r="L106"/>
  <c r="K106"/>
  <c r="L103"/>
  <c r="K103"/>
  <c r="L53"/>
  <c r="K53"/>
  <c r="M140"/>
  <c r="K140"/>
  <c r="K141"/>
  <c r="M141" s="1"/>
  <c r="L97"/>
  <c r="K97"/>
  <c r="L96"/>
  <c r="K96"/>
  <c r="L102"/>
  <c r="K102"/>
  <c r="K139"/>
  <c r="M139" s="1"/>
  <c r="L101"/>
  <c r="K101"/>
  <c r="K138"/>
  <c r="M138" s="1"/>
  <c r="L52"/>
  <c r="K52"/>
  <c r="L51"/>
  <c r="K51"/>
  <c r="L99"/>
  <c r="K99"/>
  <c r="L100"/>
  <c r="K100"/>
  <c r="L98"/>
  <c r="K98"/>
  <c r="L16"/>
  <c r="K16"/>
  <c r="L95"/>
  <c r="K95"/>
  <c r="L94"/>
  <c r="K94"/>
  <c r="L43"/>
  <c r="K43"/>
  <c r="L47"/>
  <c r="K47"/>
  <c r="L49"/>
  <c r="K49"/>
  <c r="L50"/>
  <c r="K50"/>
  <c r="K44"/>
  <c r="L44"/>
  <c r="L39"/>
  <c r="K39"/>
  <c r="L93"/>
  <c r="K93"/>
  <c r="M93" s="1"/>
  <c r="L92"/>
  <c r="K92"/>
  <c r="L91"/>
  <c r="K91"/>
  <c r="K134"/>
  <c r="M134" s="1"/>
  <c r="L89"/>
  <c r="K89"/>
  <c r="L42"/>
  <c r="K42"/>
  <c r="K137"/>
  <c r="M137" s="1"/>
  <c r="K136"/>
  <c r="M136" s="1"/>
  <c r="L90"/>
  <c r="K90"/>
  <c r="L88"/>
  <c r="K88"/>
  <c r="L86"/>
  <c r="K86"/>
  <c r="L40"/>
  <c r="K40"/>
  <c r="L38"/>
  <c r="K38"/>
  <c r="L35"/>
  <c r="K35"/>
  <c r="L87"/>
  <c r="K87"/>
  <c r="K119"/>
  <c r="M119" s="1"/>
  <c r="K133"/>
  <c r="M133" s="1"/>
  <c r="K135"/>
  <c r="M135" s="1"/>
  <c r="K132"/>
  <c r="M132" s="1"/>
  <c r="L46"/>
  <c r="K46"/>
  <c r="L45"/>
  <c r="K45"/>
  <c r="L14"/>
  <c r="K14"/>
  <c r="H12"/>
  <c r="L83"/>
  <c r="K83"/>
  <c r="L76"/>
  <c r="K76"/>
  <c r="L82"/>
  <c r="K82"/>
  <c r="L81"/>
  <c r="K81"/>
  <c r="K131"/>
  <c r="M131" s="1"/>
  <c r="K130"/>
  <c r="M130" s="1"/>
  <c r="L85"/>
  <c r="K85"/>
  <c r="K129"/>
  <c r="M129" s="1"/>
  <c r="L84"/>
  <c r="K84"/>
  <c r="L33"/>
  <c r="K33"/>
  <c r="K127"/>
  <c r="M127" s="1"/>
  <c r="K126"/>
  <c r="M126" s="1"/>
  <c r="L41"/>
  <c r="K41"/>
  <c r="L30"/>
  <c r="K30"/>
  <c r="K128"/>
  <c r="M128" s="1"/>
  <c r="P15"/>
  <c r="L80"/>
  <c r="K80"/>
  <c r="L78"/>
  <c r="K78"/>
  <c r="K125"/>
  <c r="M125" s="1"/>
  <c r="K124"/>
  <c r="M124" s="1"/>
  <c r="L79"/>
  <c r="K79"/>
  <c r="L37"/>
  <c r="K37"/>
  <c r="L77"/>
  <c r="K77"/>
  <c r="K123"/>
  <c r="M123" s="1"/>
  <c r="K122"/>
  <c r="M122" s="1"/>
  <c r="K121"/>
  <c r="M121" s="1"/>
  <c r="K75"/>
  <c r="L75"/>
  <c r="L72"/>
  <c r="K72"/>
  <c r="L74"/>
  <c r="K74"/>
  <c r="L73"/>
  <c r="K73"/>
  <c r="L36"/>
  <c r="K36"/>
  <c r="K71"/>
  <c r="L71"/>
  <c r="L34"/>
  <c r="K34"/>
  <c r="L31"/>
  <c r="K31"/>
  <c r="L70"/>
  <c r="K70"/>
  <c r="L69"/>
  <c r="K69"/>
  <c r="L68"/>
  <c r="K68"/>
  <c r="L32"/>
  <c r="K32"/>
  <c r="M96" l="1"/>
  <c r="M107"/>
  <c r="M56"/>
  <c r="M54"/>
  <c r="M58"/>
  <c r="M111"/>
  <c r="M13"/>
  <c r="M98"/>
  <c r="M17"/>
  <c r="M104"/>
  <c r="M51"/>
  <c r="M102"/>
  <c r="M97"/>
  <c r="M16"/>
  <c r="M53"/>
  <c r="M108"/>
  <c r="M55"/>
  <c r="M157"/>
  <c r="M101"/>
  <c r="M106"/>
  <c r="M103"/>
  <c r="M99"/>
  <c r="M39"/>
  <c r="M52"/>
  <c r="M100"/>
  <c r="M89"/>
  <c r="M44"/>
  <c r="M95"/>
  <c r="M38"/>
  <c r="M42"/>
  <c r="M43"/>
  <c r="M94"/>
  <c r="M50"/>
  <c r="M49"/>
  <c r="M47"/>
  <c r="M92"/>
  <c r="M91"/>
  <c r="M35"/>
  <c r="M86"/>
  <c r="M90"/>
  <c r="M88"/>
  <c r="M40"/>
  <c r="M45"/>
  <c r="M87"/>
  <c r="M14"/>
  <c r="M46"/>
  <c r="M33"/>
  <c r="M84"/>
  <c r="M81"/>
  <c r="M82"/>
  <c r="M76"/>
  <c r="M83"/>
  <c r="M30"/>
  <c r="M85"/>
  <c r="M37"/>
  <c r="M41"/>
  <c r="M80"/>
  <c r="M78"/>
  <c r="M79"/>
  <c r="M77"/>
  <c r="M74"/>
  <c r="M75"/>
  <c r="M69"/>
  <c r="M31"/>
  <c r="M72"/>
  <c r="M73"/>
  <c r="M34"/>
  <c r="M36"/>
  <c r="M32"/>
  <c r="M70"/>
  <c r="M71"/>
  <c r="M68"/>
  <c r="L156"/>
  <c r="K156"/>
  <c r="M156" l="1"/>
  <c r="L12" l="1"/>
  <c r="K12"/>
  <c r="L11"/>
  <c r="K11"/>
  <c r="L154"/>
  <c r="K154"/>
  <c r="M11" l="1"/>
  <c r="M12"/>
  <c r="M154"/>
  <c r="L155"/>
  <c r="K155"/>
  <c r="H350"/>
  <c r="M155" l="1"/>
  <c r="K350" l="1"/>
  <c r="L350" s="1"/>
  <c r="K339"/>
  <c r="L339" s="1"/>
  <c r="K329"/>
  <c r="L329" s="1"/>
  <c r="K345" l="1"/>
  <c r="L345" s="1"/>
  <c r="K346" l="1"/>
  <c r="L346" s="1"/>
  <c r="K343" l="1"/>
  <c r="L343" s="1"/>
  <c r="K322"/>
  <c r="L322" s="1"/>
  <c r="K342"/>
  <c r="L342" s="1"/>
  <c r="K341"/>
  <c r="L341" s="1"/>
  <c r="K340"/>
  <c r="L340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K328"/>
  <c r="L328" s="1"/>
  <c r="K327"/>
  <c r="L327" s="1"/>
  <c r="K326"/>
  <c r="L326" s="1"/>
  <c r="K325"/>
  <c r="L325" s="1"/>
  <c r="K324"/>
  <c r="L324" s="1"/>
  <c r="K323"/>
  <c r="L323" s="1"/>
  <c r="K321"/>
  <c r="L321" s="1"/>
  <c r="K320"/>
  <c r="L320" s="1"/>
  <c r="K319"/>
  <c r="L319" s="1"/>
  <c r="F318"/>
  <c r="K318" s="1"/>
  <c r="L318" s="1"/>
  <c r="K317"/>
  <c r="L317" s="1"/>
  <c r="K316"/>
  <c r="L316" s="1"/>
  <c r="K315"/>
  <c r="L315" s="1"/>
  <c r="K314"/>
  <c r="L314" s="1"/>
  <c r="K313"/>
  <c r="L313" s="1"/>
  <c r="F312"/>
  <c r="K312" s="1"/>
  <c r="L312" s="1"/>
  <c r="F311"/>
  <c r="K311" s="1"/>
  <c r="L311" s="1"/>
  <c r="K310"/>
  <c r="L310" s="1"/>
  <c r="F309"/>
  <c r="K309" s="1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3"/>
  <c r="L293" s="1"/>
  <c r="K291"/>
  <c r="L291" s="1"/>
  <c r="K290"/>
  <c r="L290" s="1"/>
  <c r="F289"/>
  <c r="K289" s="1"/>
  <c r="L289" s="1"/>
  <c r="K288"/>
  <c r="L288" s="1"/>
  <c r="K285"/>
  <c r="L285" s="1"/>
  <c r="K284"/>
  <c r="L284" s="1"/>
  <c r="K283"/>
  <c r="L283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1"/>
  <c r="L261" s="1"/>
  <c r="K259"/>
  <c r="L259" s="1"/>
  <c r="K257"/>
  <c r="L257" s="1"/>
  <c r="K256"/>
  <c r="L256" s="1"/>
  <c r="K255"/>
  <c r="L255" s="1"/>
  <c r="K253"/>
  <c r="L253" s="1"/>
  <c r="K252"/>
  <c r="L252" s="1"/>
  <c r="K251"/>
  <c r="L251" s="1"/>
  <c r="K250"/>
  <c r="K249"/>
  <c r="L249" s="1"/>
  <c r="K248"/>
  <c r="L248" s="1"/>
  <c r="K246"/>
  <c r="L246" s="1"/>
  <c r="K245"/>
  <c r="L245" s="1"/>
  <c r="K244"/>
  <c r="L244" s="1"/>
  <c r="K243"/>
  <c r="L243" s="1"/>
  <c r="K242"/>
  <c r="L242" s="1"/>
  <c r="F241"/>
  <c r="K241" s="1"/>
  <c r="L241" s="1"/>
  <c r="H240"/>
  <c r="K240" s="1"/>
  <c r="L240" s="1"/>
  <c r="K237"/>
  <c r="L237" s="1"/>
  <c r="K236"/>
  <c r="L236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H206"/>
  <c r="K206" s="1"/>
  <c r="L206" s="1"/>
  <c r="F205"/>
  <c r="K205" s="1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<sst xmlns="http://schemas.openxmlformats.org/spreadsheetml/2006/main" count="3255" uniqueCount="1225">
  <si>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</si>
  <si>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</si>
  <si>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</si>
  <si>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</si>
  <si>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</si>
  <si>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</si>
  <si>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</si>
  <si>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</si>
  <si>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</si>
  <si>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</si>
  <si>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</si>
  <si>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</si>
  <si>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</si>
  <si>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</si>
  <si>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</si>
  <si>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</si>
  <si>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</si>
  <si>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</si>
  <si>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</si>
  <si>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</si>
  <si>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</si>
  <si>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</si>
  <si>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</si>
  <si>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</si>
  <si>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</si>
  <si>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</si>
  <si>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</si>
  <si>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</si>
  <si>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</si>
  <si>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</si>
  <si>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</si>
  <si>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</si>
  <si>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</si>
  <si>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</si>
  <si>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</si>
  <si>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</si>
  <si>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</si>
  <si>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</si>
  <si>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</si>
  <si>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</si>
  <si>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</si>
  <si>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</si>
  <si>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</si>
  <si>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</si>
  <si>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</si>
  <si>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</si>
  <si>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</si>
  <si>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</si>
  <si>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</si>
  <si>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</si>
  <si>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</si>
  <si>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</si>
  <si>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</si>
  <si>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</si>
  <si>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</si>
  <si>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</si>
  <si>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</si>
  <si>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</si>
  <si>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</si>
  <si>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</si>
  <si>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</si>
  <si>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</si>
  <si>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</si>
  <si>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</si>
  <si>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</si>
  <si>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</si>
  <si>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</si>
  <si>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</si>
  <si>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</si>
  <si>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</si>
  <si>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</si>
  <si>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</si>
  <si>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</si>
  <si>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</si>
  <si>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</si>
  <si>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</si>
  <si>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</si>
  <si>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</si>
  <si>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</si>
  <si>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</si>
  <si>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</si>
  <si>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</si>
  <si>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</si>
  <si>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</si>
  <si>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</si>
  <si>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</si>
  <si>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</si>
  <si>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</si>
  <si>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</si>
  <si>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</si>
  <si>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</si>
  <si>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</si>
  <si>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</si>
  <si>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</si>
  <si>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</si>
  <si>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</si>
  <si>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</si>
  <si>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</si>
  <si>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</si>
  <si>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</si>
  <si>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</si>
  <si>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</si>
  <si>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</si>
  <si>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</si>
  <si>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</si>
  <si>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</si>
  <si>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</si>
  <si>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</si>
  <si>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</si>
  <si>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</si>
  <si>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</si>
  <si>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</si>
  <si>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</si>
  <si>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</si>
  <si>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</si>
  <si>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</si>
  <si>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</si>
  <si>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</si>
  <si>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</si>
  <si>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</si>
  <si>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</si>
  <si>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</si>
  <si>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</si>
  <si>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</si>
  <si>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</si>
  <si>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</si>
  <si>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</si>
  <si>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</si>
  <si>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</si>
  <si>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</si>
  <si>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</si>
  <si>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</si>
  <si>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</si>
  <si>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</si>
  <si>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</si>
  <si>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</si>
  <si>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</si>
  <si>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</si>
  <si>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</si>
  <si>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</si>
  <si>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</si>
  <si>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</si>
  <si>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</si>
  <si>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</si>
  <si>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</si>
  <si>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</si>
  <si>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</si>
  <si>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</si>
  <si>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</si>
  <si>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</si>
  <si>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</si>
  <si>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</si>
  <si>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</si>
  <si>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</si>
  <si>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</si>
  <si>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</si>
  <si>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</si>
  <si>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</si>
  <si>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</si>
  <si>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</si>
  <si>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</si>
  <si>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</si>
  <si>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</si>
  <si>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</si>
  <si>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</si>
  <si>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</si>
  <si>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</si>
  <si>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</si>
  <si>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</si>
  <si>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</si>
  <si>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</si>
  <si>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</si>
  <si>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</si>
  <si>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</si>
  <si>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</si>
  <si>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</si>
  <si>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</si>
  <si>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</si>
  <si>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</si>
  <si>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</si>
  <si>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</si>
  <si>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</si>
  <si>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</si>
  <si>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</si>
  <si>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</si>
  <si>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</si>
  <si>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</si>
  <si>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</si>
  <si>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</si>
  <si>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</si>
  <si>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</si>
  <si>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</si>
  <si>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</si>
  <si>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</si>
  <si>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</si>
  <si>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</si>
  <si>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</si>
  <si>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</si>
  <si>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</si>
  <si>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</si>
  <si>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</si>
  <si>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</si>
  <si>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</si>
  <si>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</si>
  <si>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</si>
  <si>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</si>
  <si>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</si>
  <si>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</si>
  <si>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</si>
  <si>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</si>
  <si>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</si>
  <si>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</si>
  <si>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</si>
  <si>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</si>
  <si>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</si>
  <si>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</si>
  <si>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</si>
  <si>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</si>
  <si>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</si>
  <si>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</si>
  <si>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</si>
  <si>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</si>
  <si>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</si>
  <si>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</si>
  <si>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</si>
  <si>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</si>
  <si>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</si>
  <si>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</si>
  <si>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</si>
  <si>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</si>
  <si>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</si>
  <si>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</si>
  <si>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</si>
  <si>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</si>
  <si>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</si>
  <si>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</si>
  <si>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</si>
  <si>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</si>
  <si>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</si>
  <si>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</si>
  <si>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</si>
  <si>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</si>
  <si>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</si>
  <si>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</si>
  <si>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</si>
  <si>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</si>
  <si>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</si>
  <si>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</si>
  <si>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</si>
  <si>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</si>
  <si>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</si>
  <si>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</si>
  <si>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</si>
  <si>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</si>
  <si>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</si>
  <si>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</si>
  <si>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</si>
  <si>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</si>
  <si>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</si>
  <si>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</si>
  <si>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</si>
  <si>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</si>
  <si>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</si>
  <si>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</si>
  <si>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</si>
  <si>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</si>
  <si>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</si>
  <si>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</si>
  <si>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</si>
  <si>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</si>
  <si>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</si>
  <si>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</si>
  <si>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</si>
  <si>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</si>
  <si>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</si>
  <si>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</si>
  <si>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</si>
  <si>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</si>
  <si>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</si>
  <si>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</si>
  <si>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</si>
  <si>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</si>
  <si>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</si>
  <si>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</si>
  <si>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</si>
  <si>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</si>
  <si>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</si>
  <si>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</si>
  <si>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</si>
  <si>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</si>
  <si>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</si>
  <si>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</si>
  <si>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</si>
  <si>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</si>
  <si>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</si>
  <si>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</si>
  <si>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</si>
  <si>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</si>
  <si>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</si>
  <si>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</si>
  <si>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</si>
  <si>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</si>
  <si>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</si>
  <si>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</si>
  <si>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</si>
  <si>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</si>
  <si>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</si>
  <si>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</si>
  <si>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</si>
  <si>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</si>
  <si>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</si>
  <si>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</si>
  <si>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</si>
  <si>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</si>
  <si>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</si>
  <si>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</si>
  <si>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</si>
  <si>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</si>
  <si>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</si>
  <si>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</si>
  <si>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</si>
  <si>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</si>
  <si>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</si>
  <si>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</si>
  <si>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</si>
  <si>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</si>
  <si>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</si>
  <si>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</si>
  <si>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</si>
  <si>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</si>
  <si>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</si>
  <si>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</si>
  <si>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</si>
  <si>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</si>
  <si>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</si>
  <si>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</si>
  <si>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</si>
  <si>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</si>
  <si>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</si>
  <si>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</si>
  <si>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</si>
  <si>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</si>
  <si>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</si>
  <si>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</si>
  <si>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</si>
  <si>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</si>
  <si>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</si>
  <si>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</si>
  <si>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</si>
  <si>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</si>
  <si>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</si>
  <si>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</si>
  <si>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</si>
  <si>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</si>
  <si>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</si>
  <si>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</si>
  <si>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</si>
  <si>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</si>
  <si>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</si>
  <si>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</si>
  <si>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</si>
  <si>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</si>
  <si>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</si>
  <si>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</si>
  <si>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</si>
  <si>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</si>
  <si>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</si>
  <si>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</si>
  <si>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</si>
  <si>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</si>
  <si>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</si>
  <si>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</si>
  <si>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</si>
  <si>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</si>
  <si>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</si>
  <si>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</si>
  <si>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</si>
  <si>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</si>
  <si>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</si>
  <si>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</si>
  <si>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</si>
  <si>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</si>
  <si>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</si>
  <si>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</si>
  <si>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</si>
  <si>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</si>
  <si>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</si>
  <si>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</si>
  <si>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</si>
  <si>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</si>
  <si>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</si>
  <si>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</si>
  <si>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</si>
  <si>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</si>
  <si>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</si>
  <si>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</si>
  <si>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</si>
  <si>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</si>
  <si>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</si>
  <si>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</si>
  <si>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</si>
  <si>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</si>
  <si>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</si>
  <si>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</si>
  <si>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</si>
  <si>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</si>
  <si>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</si>
  <si>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</si>
  <si>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</si>
  <si>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</si>
  <si>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</si>
  <si>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</si>
  <si>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</si>
  <si>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</si>
  <si>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</si>
  <si>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</si>
  <si>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</si>
  <si>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</si>
  <si>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</si>
  <si>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</si>
  <si>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</si>
  <si>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</si>
  <si>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</si>
  <si>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</si>
  <si>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</si>
  <si>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</si>
  <si>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</si>
  <si>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</si>
  <si>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</si>
  <si>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</si>
  <si>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</si>
  <si>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</si>
  <si>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</si>
  <si>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</si>
  <si>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</si>
  <si>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</si>
  <si>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</si>
  <si>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</si>
  <si>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</si>
  <si>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</si>
  <si>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</si>
  <si>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</si>
  <si>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</si>
  <si>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</si>
  <si>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</si>
  <si>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</si>
  <si>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</si>
  <si>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</si>
  <si>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</si>
  <si>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</si>
  <si>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</si>
  <si>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</si>
  <si>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</si>
  <si>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</si>
  <si>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</si>
  <si>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</si>
  <si>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</si>
  <si>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</si>
  <si>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</si>
  <si>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</si>
  <si>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</si>
  <si>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</si>
  <si>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</si>
  <si>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</si>
  <si>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</si>
  <si>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</si>
  <si>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</si>
  <si>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</si>
  <si>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</si>
  <si>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</si>
  <si>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</si>
  <si>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</si>
  <si>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</si>
  <si>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</si>
  <si>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</si>
  <si>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</si>
  <si>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</si>
  <si>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</si>
  <si>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</si>
  <si>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</si>
  <si>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</si>
  <si>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</si>
  <si>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</si>
  <si>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</si>
  <si>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</si>
  <si>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</si>
  <si>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</si>
  <si>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</si>
  <si>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</si>
  <si>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</si>
  <si>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</si>
  <si>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</si>
  <si>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</si>
  <si>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</si>
  <si>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</si>
  <si>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</si>
  <si>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</si>
  <si>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</si>
  <si>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</si>
  <si>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</si>
  <si>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</si>
  <si>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</si>
  <si>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</si>
  <si>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</si>
  <si>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</si>
  <si>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</si>
  <si>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</si>
  <si>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</si>
  <si>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</si>
  <si>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</si>
  <si>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</si>
  <si>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</si>
  <si>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</si>
  <si>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</si>
  <si>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</si>
  <si>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</si>
  <si>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</si>
  <si>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</si>
  <si>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</si>
  <si>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</si>
  <si>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</si>
  <si>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</si>
  <si>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</si>
  <si>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</si>
  <si>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</si>
  <si>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</si>
  <si>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</si>
  <si>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</si>
  <si>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</si>
  <si>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</si>
  <si>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</si>
  <si>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</si>
  <si>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</si>
  <si>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</si>
  <si>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</si>
  <si>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</si>
  <si>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</si>
  <si>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</si>
  <si>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</si>
  <si>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</si>
  <si>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</si>
  <si>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</si>
  <si>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</si>
  <si>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</si>
  <si>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</si>
  <si>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</si>
  <si>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</si>
  <si>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</si>
  <si>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</si>
  <si>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</si>
  <si>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</si>
  <si>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</si>
  <si>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</si>
  <si>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</si>
  <si>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</si>
  <si>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</si>
  <si>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</si>
  <si>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</si>
  <si>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</si>
  <si>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</si>
  <si>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</si>
  <si>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</si>
  <si>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</si>
  <si>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</si>
  <si>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</si>
  <si>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</si>
  <si>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</si>
  <si>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</si>
  <si>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</si>
  <si>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</si>
  <si>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</si>
  <si>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</si>
  <si>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</si>
  <si>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</si>
  <si>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</si>
  <si>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</si>
  <si>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</si>
  <si>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</si>
  <si>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</si>
  <si>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</si>
  <si>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</si>
  <si>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</si>
  <si>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</si>
  <si>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</si>
  <si>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</si>
  <si>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</si>
  <si>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</si>
  <si>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</si>
  <si>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</si>
  <si>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</si>
  <si>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</si>
  <si>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</si>
  <si>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</si>
  <si>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</si>
  <si>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</si>
  <si>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</si>
  <si>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</si>
  <si>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</si>
  <si>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</si>
  <si>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</si>
  <si>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</si>
  <si>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</si>
  <si>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</si>
  <si>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</si>
  <si>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</si>
  <si>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</si>
  <si>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</si>
  <si>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</si>
  <si>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</si>
  <si>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</si>
  <si>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</si>
  <si>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</si>
  <si>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</si>
  <si>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</si>
  <si>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</si>
  <si>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</si>
  <si>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</si>
  <si>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</si>
  <si>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</si>
  <si>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</si>
  <si>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</si>
  <si>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</si>
  <si>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</si>
  <si>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</si>
  <si>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</si>
  <si>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</si>
  <si>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</si>
  <si>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</si>
  <si>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</si>
  <si>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</si>
  <si>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</si>
  <si>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</si>
  <si>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</si>
  <si>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</si>
  <si>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</si>
  <si>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</si>
  <si>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</si>
  <si>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</si>
  <si>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</si>
  <si>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</si>
  <si>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</si>
  <si>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</si>
  <si>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</si>
  <si>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</si>
  <si>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</si>
  <si>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</si>
  <si>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</si>
  <si>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</si>
  <si>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</si>
  <si>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</si>
  <si>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</si>
  <si>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</si>
  <si>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</si>
  <si>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</si>
  <si>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</si>
  <si>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</si>
  <si>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</si>
  <si>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</si>
  <si>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</si>
  <si>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</si>
  <si>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</si>
  <si>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</si>
  <si>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</si>
  <si>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</si>
  <si>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</si>
  <si>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</si>
  <si>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</si>
  <si>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</si>
  <si>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</si>
  <si>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</si>
  <si>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</si>
  <si>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</si>
  <si>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</si>
  <si>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</si>
  <si>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</si>
  <si>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</si>
  <si>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</si>
  <si>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</si>
  <si>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</si>
  <si>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</si>
  <si>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</si>
  <si>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</si>
  <si>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</si>
  <si>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</si>
  <si>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</si>
  <si>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</si>
  <si>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</si>
  <si>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</si>
  <si>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</si>
  <si>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</si>
  <si>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</si>
  <si>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</si>
  <si>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</si>
  <si>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</si>
  <si>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</si>
  <si>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</si>
  <si>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</si>
  <si>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</si>
  <si>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</si>
  <si>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</si>
  <si>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</si>
  <si>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</si>
  <si>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</si>
  <si>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</si>
  <si>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</si>
  <si>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</si>
  <si>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</si>
  <si>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</si>
  <si>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</si>
  <si>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</si>
  <si>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</si>
  <si>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</si>
  <si>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</si>
  <si>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</si>
  <si>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</si>
  <si>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</si>
  <si>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</si>
  <si>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</si>
  <si>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</si>
  <si>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</si>
  <si>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</si>
  <si>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</si>
  <si>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</si>
  <si>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</si>
  <si>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</si>
  <si>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</si>
  <si>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</si>
  <si>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</si>
  <si>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</si>
  <si>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</si>
  <si>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</si>
  <si>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</si>
  <si>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</si>
  <si>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</si>
  <si>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</si>
  <si>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</si>
  <si>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</si>
  <si>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</si>
  <si>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</si>
  <si>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</si>
  <si>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</si>
  <si>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</si>
  <si>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</si>
  <si>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</si>
  <si>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</si>
  <si>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</si>
  <si>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</si>
  <si>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</si>
  <si>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</si>
  <si>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</si>
  <si>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</si>
  <si>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</si>
  <si>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</si>
  <si>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</si>
  <si>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</si>
  <si>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</si>
  <si>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</si>
  <si>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</si>
  <si>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</si>
  <si>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</si>
  <si>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</si>
  <si>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</si>
  <si>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</si>
  <si>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</si>
  <si>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</si>
  <si>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</si>
  <si>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</si>
  <si>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</si>
  <si>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</si>
  <si>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</si>
  <si>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</si>
  <si>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</si>
  <si>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</si>
  <si>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</si>
  <si>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</si>
  <si>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</si>
  <si>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</si>
  <si>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</si>
  <si>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</si>
  <si>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</si>
  <si>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</si>
  <si>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</si>
  <si>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</si>
  <si>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</si>
  <si>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</si>
  <si>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</si>
  <si>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</si>
  <si>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</si>
  <si>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</si>
  <si>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</si>
  <si>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</si>
  <si>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</si>
  <si>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</si>
  <si>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</si>
  <si>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</si>
  <si>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</si>
  <si>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</si>
  <si>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</si>
  <si>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</si>
  <si>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</si>
  <si>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</si>
  <si>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</si>
  <si>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</si>
  <si>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</si>
  <si>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</si>
  <si>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</si>
  <si>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</si>
  <si>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</si>
  <si>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</si>
  <si>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</si>
  <si>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</si>
  <si>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</si>
  <si>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</si>
  <si>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</si>
  <si>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</si>
  <si>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</si>
  <si>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</si>
  <si>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</si>
  <si>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</si>
  <si>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</si>
  <si>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</si>
  <si>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</si>
  <si>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</si>
  <si>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</si>
  <si>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</si>
  <si>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</si>
  <si>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</si>
  <si>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</si>
  <si>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</si>
  <si>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</si>
  <si>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</si>
  <si>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</si>
  <si>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</si>
  <si>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</si>
  <si>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</si>
  <si>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</si>
  <si>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</si>
  <si>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</si>
  <si>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</si>
  <si>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</si>
  <si>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</si>
  <si>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</si>
  <si>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</si>
  <si>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</si>
  <si>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</si>
  <si>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</si>
  <si>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</si>
  <si>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</si>
  <si>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</si>
  <si>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</si>
  <si>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</si>
  <si>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</si>
  <si>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</si>
  <si>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</si>
  <si>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</si>
  <si>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</si>
  <si>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</si>
  <si>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</si>
  <si>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</si>
  <si>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</si>
  <si>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</si>
  <si>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</si>
  <si>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</si>
  <si>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</si>
  <si>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</si>
  <si>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</si>
  <si>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</si>
  <si>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</si>
  <si>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</si>
  <si>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</si>
  <si>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</si>
  <si>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</si>
  <si>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</si>
  <si>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</si>
  <si>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</si>
  <si>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</si>
  <si>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</si>
  <si>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</si>
  <si>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</si>
  <si>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</si>
  <si>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</si>
  <si>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</si>
  <si>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</si>
  <si>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</si>
  <si>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</si>
  <si>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</si>
  <si>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</si>
  <si>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</si>
  <si>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</si>
  <si>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</si>
  <si>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</si>
  <si>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</si>
  <si>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</si>
  <si>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</si>
  <si>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</si>
  <si>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</si>
  <si>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</si>
  <si>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</si>
  <si>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</si>
  <si>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</si>
  <si>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</si>
  <si>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</si>
  <si>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</si>
  <si>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</si>
  <si>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2350-2450</t>
  </si>
  <si>
    <t>188-190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</si>
  <si>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</si>
  <si>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</si>
  <si>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</si>
  <si>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</si>
  <si>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</si>
  <si>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</si>
  <si>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</si>
  <si>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</si>
  <si>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</si>
  <si>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</si>
  <si>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</si>
  <si>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</si>
  <si>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</si>
  <si>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</si>
  <si>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</si>
  <si>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</si>
  <si>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</si>
  <si>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</si>
  <si>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</si>
  <si>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</si>
  <si>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</si>
  <si>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</si>
  <si>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</si>
  <si>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</si>
  <si>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</si>
  <si>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</si>
  <si>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</si>
  <si>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</si>
  <si>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</si>
  <si>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</si>
  <si>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</si>
  <si>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</si>
  <si>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</si>
  <si>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</si>
  <si>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</si>
  <si>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</si>
  <si>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</si>
  <si>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</si>
  <si>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</si>
  <si>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</si>
  <si>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</si>
  <si>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</si>
  <si>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</si>
  <si>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188-192</t>
  </si>
  <si>
    <t>1240-1300</t>
  </si>
  <si>
    <t>700-710</t>
  </si>
  <si>
    <t>Loss of Rs.9/-</t>
  </si>
  <si>
    <t>Loss of Rs.62.5/-</t>
  </si>
  <si>
    <t>Loss of Rs.90/-</t>
  </si>
  <si>
    <t>Loss of Rs.12.5/-</t>
  </si>
  <si>
    <t>650-670</t>
  </si>
  <si>
    <t>Profit of Rs.3/-</t>
  </si>
  <si>
    <t>1030-1060</t>
  </si>
  <si>
    <t>248-252</t>
  </si>
  <si>
    <t>120-140</t>
  </si>
  <si>
    <t>Profit of Rs.4/-</t>
  </si>
  <si>
    <t>NIFTY 15900 CE 16-JUN</t>
  </si>
  <si>
    <t>Loss of Rs.14.5/-</t>
  </si>
  <si>
    <t>Loss of Rs.8.5/-</t>
  </si>
  <si>
    <t>440-460</t>
  </si>
  <si>
    <t>Loss of Rs.18/-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</si>
  <si>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</si>
  <si>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</si>
  <si>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</si>
  <si>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</si>
  <si>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</si>
  <si>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</si>
  <si>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</si>
  <si>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</si>
  <si>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</si>
  <si>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</si>
  <si>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</si>
  <si>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</si>
  <si>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375-380</t>
  </si>
  <si>
    <t xml:space="preserve">PIIND JUNE FUT </t>
  </si>
  <si>
    <t>2620-2650</t>
  </si>
  <si>
    <t>Profit of Rs.43/-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</si>
  <si>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</si>
  <si>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</si>
  <si>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</si>
  <si>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</si>
  <si>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</si>
  <si>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</si>
  <si>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</si>
  <si>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</si>
  <si>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</si>
  <si>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</si>
  <si>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SCANDENT</t>
  </si>
  <si>
    <t>Profit of Rs.37.50/-</t>
  </si>
  <si>
    <t>Loss of Rs.3.4/-</t>
  </si>
  <si>
    <t>Loss of Rs.6/-</t>
  </si>
  <si>
    <t>Loss of Rs.21/-</t>
  </si>
  <si>
    <t>Loss of Rs.53/-</t>
  </si>
  <si>
    <t>Loss of Rs.10.5/-</t>
  </si>
  <si>
    <t>570-565</t>
  </si>
  <si>
    <t>PIDILITIND JUNE FUT</t>
  </si>
  <si>
    <t>2180-2220</t>
  </si>
  <si>
    <t>16800-16900</t>
  </si>
  <si>
    <t>Loss of Rs.160/-</t>
  </si>
  <si>
    <t>NIFTY 15700 CE 16-JUN</t>
  </si>
  <si>
    <t>BANKNIFTY 33400 CE 16-JUN</t>
  </si>
  <si>
    <t>150-160</t>
  </si>
  <si>
    <t>Loss of Rs.33/-</t>
  </si>
  <si>
    <t>Loss of Rs.66/-</t>
  </si>
  <si>
    <t>725-745</t>
  </si>
  <si>
    <t>26-32</t>
  </si>
  <si>
    <t>Loss of Rs.27/-</t>
  </si>
  <si>
    <t>3730-3800</t>
  </si>
  <si>
    <t>2550-2600</t>
  </si>
  <si>
    <t>550-545</t>
  </si>
  <si>
    <t>Profit of Rs.59/-</t>
  </si>
  <si>
    <t>Profit of Rs.45/-</t>
  </si>
  <si>
    <t>Loss of Rs.14/-</t>
  </si>
  <si>
    <t>632-635</t>
  </si>
  <si>
    <t>655-675</t>
  </si>
  <si>
    <t>178-182</t>
  </si>
  <si>
    <t>700-720</t>
  </si>
  <si>
    <t>Loss of Rs.4.5/-</t>
  </si>
  <si>
    <t>2520-2565</t>
  </si>
  <si>
    <t>Loss of Rs.42.5/-</t>
  </si>
  <si>
    <t>1530-1550</t>
  </si>
  <si>
    <t>565-555</t>
  </si>
  <si>
    <t>COROMANDEL JUNE FUT</t>
  </si>
  <si>
    <t>930-950</t>
  </si>
  <si>
    <t>TITAN JUNE FUT</t>
  </si>
  <si>
    <t>1900-1890</t>
  </si>
  <si>
    <t>Loss of Rs.37.5/-</t>
  </si>
  <si>
    <t>Profit of Rs.16.5/-</t>
  </si>
  <si>
    <t>210-214</t>
  </si>
  <si>
    <t>685-695</t>
  </si>
  <si>
    <t>Profit of Rs.2/-</t>
  </si>
  <si>
    <t xml:space="preserve">NIFTY 15400 PE 23-JUN </t>
  </si>
  <si>
    <t>150-180</t>
  </si>
  <si>
    <t>BHARTIARTL JUNE FUT</t>
  </si>
  <si>
    <t>660-670</t>
  </si>
  <si>
    <t>15400-15300</t>
  </si>
  <si>
    <t>2160-2200</t>
  </si>
  <si>
    <t>RELIANCE 2560 CE JUN</t>
  </si>
  <si>
    <t>70-90</t>
  </si>
  <si>
    <t>TITAN 2200 CE JUN</t>
  </si>
  <si>
    <t>1150-1200</t>
  </si>
  <si>
    <t>Profit of Rs.25.5/-</t>
  </si>
  <si>
    <t>Loss of Rs.11/-</t>
  </si>
  <si>
    <t>620-640</t>
  </si>
  <si>
    <t>122-124</t>
  </si>
  <si>
    <t>HCLTECH JUNE FUT</t>
  </si>
  <si>
    <t>VEDL JUNE FUT</t>
  </si>
  <si>
    <t>235-240</t>
  </si>
  <si>
    <t>15600-15700</t>
  </si>
  <si>
    <t>COLPAL JULY FUT</t>
  </si>
  <si>
    <t>1520-1550</t>
  </si>
  <si>
    <t>NIFTY 15500 CE 23-JUN</t>
  </si>
  <si>
    <t>Profit of Rs.21.5/-</t>
  </si>
  <si>
    <t xml:space="preserve">M&amp;M 990 CE JUN </t>
  </si>
  <si>
    <t>Profit of Rs.6.5/-</t>
  </si>
  <si>
    <t>25-30</t>
  </si>
  <si>
    <t>SELLWIN</t>
  </si>
  <si>
    <t>Profit of Rs.19.5/-</t>
  </si>
  <si>
    <t>Profit of Rs.41/-</t>
  </si>
  <si>
    <t>Loss of Rs.8/-</t>
  </si>
  <si>
    <t>2200-2300</t>
  </si>
  <si>
    <t>NIFTY 15500 PE 23-JUN</t>
  </si>
  <si>
    <t>80-100</t>
  </si>
  <si>
    <t xml:space="preserve">MARUTI 8200 CE JUN </t>
  </si>
  <si>
    <t>65-70</t>
  </si>
  <si>
    <t>BANKNIFTY 33000 CE 23-JUN</t>
  </si>
  <si>
    <t>150-200</t>
  </si>
  <si>
    <t>BANKNIFTY 33000 PE 23-JUN</t>
  </si>
  <si>
    <t>BANKNIFTY 33100 PE 23-JUN</t>
  </si>
  <si>
    <t>Loss of Rs.52.5/-</t>
  </si>
  <si>
    <t>Profit of Rs.26.5/-</t>
  </si>
  <si>
    <t>Profit of Rs.39/-</t>
  </si>
  <si>
    <t>RELIANCE JUNE FUT</t>
  </si>
  <si>
    <t>2580-2600</t>
  </si>
  <si>
    <t>Loss of Rs.45/-</t>
  </si>
  <si>
    <t>AMBIKCO</t>
  </si>
  <si>
    <t>1700-1800</t>
  </si>
  <si>
    <t>Part profit of Rs.175/-</t>
  </si>
  <si>
    <t>Part profit of Rs.89/-</t>
  </si>
  <si>
    <t xml:space="preserve">TRENT </t>
  </si>
  <si>
    <t>1040-1060</t>
  </si>
  <si>
    <t xml:space="preserve">HAVELLS JUNE FUT </t>
  </si>
  <si>
    <t>1105-1110</t>
  </si>
  <si>
    <t>1130-1150</t>
  </si>
  <si>
    <t>TOPGAIN FINANCE PRIVATE LIMITED</t>
  </si>
  <si>
    <t>SHAIBAL GHOSH</t>
  </si>
  <si>
    <t>DHYANVI UMESH PATEL</t>
  </si>
  <si>
    <t>Part profit of Rs.80/-</t>
  </si>
  <si>
    <t>Profit of Rs.29/-</t>
  </si>
  <si>
    <t>137.5-138.5</t>
  </si>
  <si>
    <t>134-132</t>
  </si>
  <si>
    <t>PIDILITIND JULY FUT</t>
  </si>
  <si>
    <t>2137-2143</t>
  </si>
  <si>
    <t>2200-2240</t>
  </si>
  <si>
    <t>LICHSGFIN JULY FUT</t>
  </si>
  <si>
    <t>322-318</t>
  </si>
  <si>
    <t>Part profit of Rs.40/-</t>
  </si>
  <si>
    <t>DDIL</t>
  </si>
  <si>
    <t>ETT</t>
  </si>
  <si>
    <t>AMICI SECURITIES LIMITED</t>
  </si>
  <si>
    <t>HEMORGANIC</t>
  </si>
  <si>
    <t>JETMALL</t>
  </si>
  <si>
    <t>BHARAT KUMAR PUKHRAJJI</t>
  </si>
  <si>
    <t>LLFICL</t>
  </si>
  <si>
    <t>NETPIX</t>
  </si>
  <si>
    <t>PROFINC</t>
  </si>
  <si>
    <t>QUASAR</t>
  </si>
  <si>
    <t>MANIKARAN MERCANTILE PRIVATE LIMITED .</t>
  </si>
  <si>
    <t>SCARNOSE</t>
  </si>
  <si>
    <t>KASHYAP COMMDEAL PRIVATE LIMITED</t>
  </si>
  <si>
    <t>TAAZAINT</t>
  </si>
  <si>
    <t>P V RAVI</t>
  </si>
  <si>
    <t>VCU</t>
  </si>
  <si>
    <t>HELI JATIN SHAH</t>
  </si>
  <si>
    <t>COMPINFO</t>
  </si>
  <si>
    <t>Compuage Infocom Ltd</t>
  </si>
  <si>
    <t>ANUSTUP TRADING  PRIVATE LIMITED</t>
  </si>
  <si>
    <t>AJAY HARKISHANDAS MEHTA</t>
  </si>
  <si>
    <t>750-760</t>
  </si>
  <si>
    <t>980-990</t>
  </si>
  <si>
    <t>1100-1150</t>
  </si>
  <si>
    <t>595-598</t>
  </si>
  <si>
    <t>620-630</t>
  </si>
  <si>
    <t>IRCTC JULY FUT</t>
  </si>
  <si>
    <t>608.5-609.5</t>
  </si>
  <si>
    <t>ADROITINFO</t>
  </si>
  <si>
    <t>BP EQUITIES PVT. LTD.</t>
  </si>
  <si>
    <t>ALPHA LEON ENTERPRISES LLP</t>
  </si>
  <si>
    <t>DAMODAR DAS RATHI</t>
  </si>
  <si>
    <t>QAYYUM MOHAMMED</t>
  </si>
  <si>
    <t>BCLENTERPR</t>
  </si>
  <si>
    <t>NEETESH KUMAR</t>
  </si>
  <si>
    <t>SANJAY SHAH</t>
  </si>
  <si>
    <t>SURAJ PRAKASH SOLANKI</t>
  </si>
  <si>
    <t>EMERALD</t>
  </si>
  <si>
    <t>ANUBHA AGGARWAL</t>
  </si>
  <si>
    <t>SUBHASH AGARWAL</t>
  </si>
  <si>
    <t>RAUNAK AGARWAL</t>
  </si>
  <si>
    <t>FUNDVISER</t>
  </si>
  <si>
    <t>NAYNABEN RAJESHKUMAR SANGHVI</t>
  </si>
  <si>
    <t>SANGHAVI RAJESHBHAI NAGINDAS</t>
  </si>
  <si>
    <t>GOEL</t>
  </si>
  <si>
    <t>SHERWOOD SECURITIES PVT LTD</t>
  </si>
  <si>
    <t>HAZOOR</t>
  </si>
  <si>
    <t>CFB ADVISORS PRIVATE LIMITED</t>
  </si>
  <si>
    <t>DEEP PATEL</t>
  </si>
  <si>
    <t>NEHA SANJIV RABDU</t>
  </si>
  <si>
    <t>RICHA GOYAL</t>
  </si>
  <si>
    <t>DEEPA KETAN SHAH</t>
  </si>
  <si>
    <t>RATANCHAND LODHA *</t>
  </si>
  <si>
    <t>KURJIBHAI PREMJIBHAI RUPARELIYA</t>
  </si>
  <si>
    <t>SAROJABEN PRAKASHRAJ JAIN</t>
  </si>
  <si>
    <t>MEHAI</t>
  </si>
  <si>
    <t>SANTA GHOSH</t>
  </si>
  <si>
    <t>VINAY RAMDHARI PATEL</t>
  </si>
  <si>
    <t>UPENDRA KUMAR</t>
  </si>
  <si>
    <t>MIL</t>
  </si>
  <si>
    <t>RAJASVEE SAGAR SHAH</t>
  </si>
  <si>
    <t>MOONGIPASEC</t>
  </si>
  <si>
    <t>HEMA .</t>
  </si>
  <si>
    <t>CHARU GOYAL</t>
  </si>
  <si>
    <t>GANGA DEVI BANSAL</t>
  </si>
  <si>
    <t>SK GROWTH FUND PRIVATE LIMITED</t>
  </si>
  <si>
    <t>OZONEWORLD</t>
  </si>
  <si>
    <t>RIPALBEN DHARMIKKUMAR PARIKH</t>
  </si>
  <si>
    <t>ANUPAM NARAIN GUPTA</t>
  </si>
  <si>
    <t>PURPLE</t>
  </si>
  <si>
    <t>KALPESH RAJESHBHAI ZINZUVADIA</t>
  </si>
  <si>
    <t>THAKKAR NAYAN MAHENDRABHAI</t>
  </si>
  <si>
    <t>KAUSHIKKUMAR CHAUHAN</t>
  </si>
  <si>
    <t>KUNTAL JITENDRA TRIVEDI</t>
  </si>
  <si>
    <t>RAGHUTOB</t>
  </si>
  <si>
    <t>ALKA NEOTIA</t>
  </si>
  <si>
    <t>AAKANKSHA YUVRAJ DALMIA</t>
  </si>
  <si>
    <t>SREE NIWAS LOHIA &amp; SONS HUF</t>
  </si>
  <si>
    <t>SONALBEN HARISINH BARAD</t>
  </si>
  <si>
    <t>AASHIRWAD INFRA CARE SERVICES PRIVATE LIMITED</t>
  </si>
  <si>
    <t>VISAGAR FINANCIAL SERVICES LIMITED</t>
  </si>
  <si>
    <t>SUPREMEX</t>
  </si>
  <si>
    <t>OLUMPUS TRADING AND ADVISORY LLP</t>
  </si>
  <si>
    <t>SUYOG</t>
  </si>
  <si>
    <t>NARIMAN INVESTMENT HOLDINGS PRIVATE LIMITED</t>
  </si>
  <si>
    <t>UNISTRMU</t>
  </si>
  <si>
    <t>MEENA VIMESH KAKRECHA</t>
  </si>
  <si>
    <t>KIFS INTERNATIONAL LLP</t>
  </si>
  <si>
    <t>ORIGIN DATA SOLUTIONS PRIVATE LIMITED</t>
  </si>
  <si>
    <t>DHWANI ALPESH SHAH</t>
  </si>
  <si>
    <t>Adroit Infotech Limited</t>
  </si>
  <si>
    <t>SAVITRI RATHI</t>
  </si>
  <si>
    <t>BP EQUITIES PRIVATE LIMITED</t>
  </si>
  <si>
    <t>AMBANIORG</t>
  </si>
  <si>
    <t>Ambani Organics Limited</t>
  </si>
  <si>
    <t>SONAL ANIL VICHARE</t>
  </si>
  <si>
    <t>KACHA GAURAV RATILAL</t>
  </si>
  <si>
    <t>DHANVARSHA</t>
  </si>
  <si>
    <t>Dhanvarsha Finvest Limite</t>
  </si>
  <si>
    <t>SUNTECK WEALTHMAX CAPITAL PRIVATE LIMITED</t>
  </si>
  <si>
    <t>Future Retail Limited</t>
  </si>
  <si>
    <t>GICL</t>
  </si>
  <si>
    <t>Globe Intl Carriers Ltd</t>
  </si>
  <si>
    <t>HEMAL ARUNBHAI MEHTA</t>
  </si>
  <si>
    <t>KBCGLOBAL</t>
  </si>
  <si>
    <t>KBC Global Limited</t>
  </si>
  <si>
    <t>PRESSMN</t>
  </si>
  <si>
    <t>Nucent Finance Limited</t>
  </si>
  <si>
    <t>SETU SECURITIES PVT LTD</t>
  </si>
  <si>
    <t>MULTIPLIER SHARE AND STOCK ADVISORS PRIVATE LTD</t>
  </si>
  <si>
    <t>YUKEN</t>
  </si>
  <si>
    <t>Yuken India Limited</t>
  </si>
  <si>
    <t>SHAH CHETAN   RASIKLAL</t>
  </si>
  <si>
    <t>S K GROWTH FUND PVT.LTD.</t>
  </si>
  <si>
    <t>ELECTHERM</t>
  </si>
  <si>
    <t>Electrotherm (India) Ltd</t>
  </si>
  <si>
    <t>EARC TRUST SC 30</t>
  </si>
  <si>
    <t>RJ1 MARKETEERS PVT LTD</t>
  </si>
  <si>
    <t>JTEKTINDIA</t>
  </si>
  <si>
    <t>JTEKT India Ltd</t>
  </si>
  <si>
    <t>JTEKT CORPORATION</t>
  </si>
  <si>
    <t>SHAH GEETA   CHETAN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</si>
</sst>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50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1" fontId="31" fillId="20" borderId="26" xfId="0" applyNumberFormat="1" applyFont="1" applyFill="1" applyBorder="1" applyAlignment="1">
      <alignment horizontal="center" vertical="center"/>
    </xf>
    <xf numFmtId="165" fontId="31" fillId="20" borderId="26" xfId="0" applyNumberFormat="1" applyFont="1" applyFill="1" applyBorder="1" applyAlignment="1">
      <alignment horizontal="center" vertical="center"/>
    </xf>
    <xf numFmtId="16" fontId="31" fillId="20" borderId="26" xfId="0" applyNumberFormat="1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left"/>
    </xf>
    <xf numFmtId="0" fontId="31" fillId="20" borderId="26" xfId="0" applyFont="1" applyFill="1" applyBorder="1" applyAlignment="1">
      <alignment horizontal="center" vertical="center"/>
    </xf>
    <xf numFmtId="165" fontId="41" fillId="20" borderId="26" xfId="0" applyNumberFormat="1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/>
    </xf>
    <xf numFmtId="16" fontId="32" fillId="6" borderId="23" xfId="0" applyNumberFormat="1" applyFont="1" applyFill="1" applyBorder="1" applyAlignment="1">
      <alignment horizontal="center" vertical="center"/>
    </xf>
    <xf numFmtId="2" fontId="32" fillId="26" borderId="21" xfId="0" applyNumberFormat="1" applyFont="1" applyFill="1" applyBorder="1" applyAlignment="1">
      <alignment horizontal="center" vertical="center"/>
    </xf>
    <xf numFmtId="10" fontId="32" fillId="26" borderId="21" xfId="0" applyNumberFormat="1" applyFont="1" applyFill="1" applyBorder="1" applyAlignment="1">
      <alignment horizontal="center" vertical="center" wrapText="1"/>
    </xf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2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509</xdr:row>
      <xdr:rowOff>0</xdr:rowOff>
    </xdr:from>
    <xdr:to>
      <xdr:col>12</xdr:col>
      <xdr:colOff>331694</xdr:colOff>
      <xdr:row>513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7" sqref="B27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44741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F16" sqref="F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44741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7" t="s">
        <v>16</v>
      </c>
      <c r="B9" s="499" t="s">
        <v>17</v>
      </c>
      <c r="C9" s="499" t="s">
        <v>18</v>
      </c>
      <c r="D9" s="499" t="s">
        <v>19</v>
      </c>
      <c r="E9" s="23" t="s">
        <v>20</v>
      </c>
      <c r="F9" s="23" t="s">
        <v>21</v>
      </c>
      <c r="G9" s="494" t="s">
        <v>22</v>
      </c>
      <c r="H9" s="495"/>
      <c r="I9" s="496"/>
      <c r="J9" s="494" t="s">
        <v>23</v>
      </c>
      <c r="K9" s="495"/>
      <c r="L9" s="496"/>
      <c r="M9" s="23"/>
      <c r="N9" s="24"/>
      <c r="O9" s="24"/>
      <c r="P9" s="24"/>
    </row>
    <row r="10" spans="1:16" ht="59.25" customHeight="1">
      <c r="A10" s="498"/>
      <c r="B10" s="500"/>
      <c r="C10" s="500"/>
      <c r="D10" s="50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15847.7</v>
      </c>
      <c r="F11" s="32">
        <v>15807.333333333334</v>
      </c>
      <c r="G11" s="33">
        <v>15752.716666666667</v>
      </c>
      <c r="H11" s="33">
        <v>15657.733333333334</v>
      </c>
      <c r="I11" s="33">
        <v>15603.116666666667</v>
      </c>
      <c r="J11" s="33">
        <v>15902.316666666668</v>
      </c>
      <c r="K11" s="33">
        <v>15956.933333333332</v>
      </c>
      <c r="L11" s="33">
        <v>16051.916666666668</v>
      </c>
      <c r="M11" s="34">
        <v>15861.95</v>
      </c>
      <c r="N11" s="34">
        <v>15712.35</v>
      </c>
      <c r="O11" s="35">
        <v>15057300</v>
      </c>
      <c r="P11" s="36">
        <v>9.7542841731600466E-2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33678.75</v>
      </c>
      <c r="F12" s="37">
        <v>33664.35</v>
      </c>
      <c r="G12" s="38">
        <v>33556.699999999997</v>
      </c>
      <c r="H12" s="38">
        <v>33434.65</v>
      </c>
      <c r="I12" s="38">
        <v>33327</v>
      </c>
      <c r="J12" s="38">
        <v>33786.399999999994</v>
      </c>
      <c r="K12" s="38">
        <v>33894.050000000003</v>
      </c>
      <c r="L12" s="38">
        <v>34016.099999999991</v>
      </c>
      <c r="M12" s="28">
        <v>33772</v>
      </c>
      <c r="N12" s="28">
        <v>33542.300000000003</v>
      </c>
      <c r="O12" s="39">
        <v>2637825</v>
      </c>
      <c r="P12" s="40">
        <v>-3.8801404780786225E-3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44768</v>
      </c>
      <c r="E13" s="37">
        <v>15617.9</v>
      </c>
      <c r="F13" s="37">
        <v>15588.616666666667</v>
      </c>
      <c r="G13" s="38">
        <v>15529.283333333333</v>
      </c>
      <c r="H13" s="38">
        <v>15440.666666666666</v>
      </c>
      <c r="I13" s="38">
        <v>15381.333333333332</v>
      </c>
      <c r="J13" s="38">
        <v>15677.233333333334</v>
      </c>
      <c r="K13" s="38">
        <v>15736.566666666666</v>
      </c>
      <c r="L13" s="38">
        <v>15825.183333333334</v>
      </c>
      <c r="M13" s="28">
        <v>15647.95</v>
      </c>
      <c r="N13" s="28">
        <v>15500</v>
      </c>
      <c r="O13" s="39">
        <v>1680</v>
      </c>
      <c r="P13" s="40">
        <v>-0.8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44768</v>
      </c>
      <c r="E14" s="37">
        <v>6452.95</v>
      </c>
      <c r="F14" s="37">
        <v>6402</v>
      </c>
      <c r="G14" s="38">
        <v>6351.05</v>
      </c>
      <c r="H14" s="38">
        <v>6249.1500000000005</v>
      </c>
      <c r="I14" s="38">
        <v>6198.2000000000007</v>
      </c>
      <c r="J14" s="38">
        <v>6503.9</v>
      </c>
      <c r="K14" s="38">
        <v>6554.85</v>
      </c>
      <c r="L14" s="38">
        <v>6656.7499999999991</v>
      </c>
      <c r="M14" s="28">
        <v>6452.95</v>
      </c>
      <c r="N14" s="28">
        <v>6300.1</v>
      </c>
      <c r="O14" s="39">
        <v>600</v>
      </c>
      <c r="P14" s="40">
        <v>-0.61904761904761907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716.05</v>
      </c>
      <c r="F15" s="37">
        <v>717.4</v>
      </c>
      <c r="G15" s="38">
        <v>710.15</v>
      </c>
      <c r="H15" s="38">
        <v>704.25</v>
      </c>
      <c r="I15" s="38">
        <v>697</v>
      </c>
      <c r="J15" s="38">
        <v>723.3</v>
      </c>
      <c r="K15" s="38">
        <v>730.55</v>
      </c>
      <c r="L15" s="38">
        <v>736.44999999999993</v>
      </c>
      <c r="M15" s="28">
        <v>724.65</v>
      </c>
      <c r="N15" s="28">
        <v>711.5</v>
      </c>
      <c r="O15" s="39">
        <v>3756150</v>
      </c>
      <c r="P15" s="40">
        <v>6.0984393757503003E-2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2280.1999999999998</v>
      </c>
      <c r="F16" s="37">
        <v>2261.2166666666667</v>
      </c>
      <c r="G16" s="38">
        <v>2233.4833333333336</v>
      </c>
      <c r="H16" s="38">
        <v>2186.7666666666669</v>
      </c>
      <c r="I16" s="38">
        <v>2159.0333333333338</v>
      </c>
      <c r="J16" s="38">
        <v>2307.9333333333334</v>
      </c>
      <c r="K16" s="38">
        <v>2335.6666666666661</v>
      </c>
      <c r="L16" s="38">
        <v>2382.3833333333332</v>
      </c>
      <c r="M16" s="28">
        <v>2288.9499999999998</v>
      </c>
      <c r="N16" s="28">
        <v>2214.5</v>
      </c>
      <c r="O16" s="39">
        <v>905750</v>
      </c>
      <c r="P16" s="40">
        <v>7.2210713228765905E-2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18150.5</v>
      </c>
      <c r="F17" s="37">
        <v>18080.316666666666</v>
      </c>
      <c r="G17" s="38">
        <v>17949.73333333333</v>
      </c>
      <c r="H17" s="38">
        <v>17748.966666666664</v>
      </c>
      <c r="I17" s="38">
        <v>17618.383333333328</v>
      </c>
      <c r="J17" s="38">
        <v>18281.083333333332</v>
      </c>
      <c r="K17" s="38">
        <v>18411.666666666668</v>
      </c>
      <c r="L17" s="38">
        <v>18612.433333333334</v>
      </c>
      <c r="M17" s="28">
        <v>18210.900000000001</v>
      </c>
      <c r="N17" s="28">
        <v>17879.55</v>
      </c>
      <c r="O17" s="39">
        <v>39195</v>
      </c>
      <c r="P17" s="40">
        <v>-2.9105771612583601E-2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92.1</v>
      </c>
      <c r="F18" s="37">
        <v>92.55</v>
      </c>
      <c r="G18" s="38">
        <v>90.6</v>
      </c>
      <c r="H18" s="38">
        <v>89.1</v>
      </c>
      <c r="I18" s="38">
        <v>87.149999999999991</v>
      </c>
      <c r="J18" s="38">
        <v>94.05</v>
      </c>
      <c r="K18" s="38">
        <v>96.000000000000014</v>
      </c>
      <c r="L18" s="38">
        <v>97.5</v>
      </c>
      <c r="M18" s="28">
        <v>94.5</v>
      </c>
      <c r="N18" s="28">
        <v>91.05</v>
      </c>
      <c r="O18" s="39">
        <v>19276600</v>
      </c>
      <c r="P18" s="40">
        <v>1.8309561542525093E-2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240.5</v>
      </c>
      <c r="F19" s="37">
        <v>239.66666666666666</v>
      </c>
      <c r="G19" s="38">
        <v>238.0333333333333</v>
      </c>
      <c r="H19" s="38">
        <v>235.56666666666663</v>
      </c>
      <c r="I19" s="38">
        <v>233.93333333333328</v>
      </c>
      <c r="J19" s="38">
        <v>242.13333333333333</v>
      </c>
      <c r="K19" s="38">
        <v>243.76666666666671</v>
      </c>
      <c r="L19" s="38">
        <v>246.23333333333335</v>
      </c>
      <c r="M19" s="28">
        <v>241.3</v>
      </c>
      <c r="N19" s="28">
        <v>237.2</v>
      </c>
      <c r="O19" s="39">
        <v>11689600</v>
      </c>
      <c r="P19" s="40">
        <v>8.5240017945266942E-3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2128.0500000000002</v>
      </c>
      <c r="F20" s="37">
        <v>2123.5166666666664</v>
      </c>
      <c r="G20" s="38">
        <v>2112.6833333333329</v>
      </c>
      <c r="H20" s="38">
        <v>2097.3166666666666</v>
      </c>
      <c r="I20" s="38">
        <v>2086.4833333333331</v>
      </c>
      <c r="J20" s="38">
        <v>2138.8833333333328</v>
      </c>
      <c r="K20" s="38">
        <v>2149.7166666666667</v>
      </c>
      <c r="L20" s="38">
        <v>2165.0833333333326</v>
      </c>
      <c r="M20" s="28">
        <v>2134.35</v>
      </c>
      <c r="N20" s="28">
        <v>2108.15</v>
      </c>
      <c r="O20" s="39">
        <v>3678750</v>
      </c>
      <c r="P20" s="40">
        <v>1.2592898431048719E-2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2201.6999999999998</v>
      </c>
      <c r="F21" s="37">
        <v>2189.4</v>
      </c>
      <c r="G21" s="38">
        <v>2172.8000000000002</v>
      </c>
      <c r="H21" s="38">
        <v>2143.9</v>
      </c>
      <c r="I21" s="38">
        <v>2127.3000000000002</v>
      </c>
      <c r="J21" s="38">
        <v>2218.3000000000002</v>
      </c>
      <c r="K21" s="38">
        <v>2234.8999999999996</v>
      </c>
      <c r="L21" s="38">
        <v>2263.8000000000002</v>
      </c>
      <c r="M21" s="28">
        <v>2206</v>
      </c>
      <c r="N21" s="28">
        <v>2160.5</v>
      </c>
      <c r="O21" s="39">
        <v>22509000</v>
      </c>
      <c r="P21" s="40">
        <v>-1.3563555886670903E-2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679.5</v>
      </c>
      <c r="F22" s="37">
        <v>678.05000000000007</v>
      </c>
      <c r="G22" s="38">
        <v>671.85000000000014</v>
      </c>
      <c r="H22" s="38">
        <v>664.2</v>
      </c>
      <c r="I22" s="38">
        <v>658.00000000000011</v>
      </c>
      <c r="J22" s="38">
        <v>685.70000000000016</v>
      </c>
      <c r="K22" s="38">
        <v>691.9000000000002</v>
      </c>
      <c r="L22" s="38">
        <v>699.55000000000018</v>
      </c>
      <c r="M22" s="28">
        <v>684.25</v>
      </c>
      <c r="N22" s="28">
        <v>670.4</v>
      </c>
      <c r="O22" s="39">
        <v>83886250</v>
      </c>
      <c r="P22" s="40">
        <v>2.2239485749973344E-2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2983.15</v>
      </c>
      <c r="F23" s="37">
        <v>3001.7999999999997</v>
      </c>
      <c r="G23" s="38">
        <v>2943.7499999999995</v>
      </c>
      <c r="H23" s="38">
        <v>2904.35</v>
      </c>
      <c r="I23" s="38">
        <v>2846.2999999999997</v>
      </c>
      <c r="J23" s="38">
        <v>3041.1999999999994</v>
      </c>
      <c r="K23" s="38">
        <v>3099.2499999999995</v>
      </c>
      <c r="L23" s="38">
        <v>3138.6499999999992</v>
      </c>
      <c r="M23" s="28">
        <v>3059.85</v>
      </c>
      <c r="N23" s="28">
        <v>2962.4</v>
      </c>
      <c r="O23" s="39">
        <v>234600</v>
      </c>
      <c r="P23" s="40">
        <v>-6.60828025477707E-2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471.95</v>
      </c>
      <c r="F24" s="37">
        <v>470.76666666666671</v>
      </c>
      <c r="G24" s="38">
        <v>468.03333333333342</v>
      </c>
      <c r="H24" s="38">
        <v>464.11666666666673</v>
      </c>
      <c r="I24" s="38">
        <v>461.38333333333344</v>
      </c>
      <c r="J24" s="38">
        <v>474.68333333333339</v>
      </c>
      <c r="K24" s="38">
        <v>477.41666666666663</v>
      </c>
      <c r="L24" s="38">
        <v>481.33333333333337</v>
      </c>
      <c r="M24" s="28">
        <v>473.5</v>
      </c>
      <c r="N24" s="28">
        <v>466.85</v>
      </c>
      <c r="O24" s="39">
        <v>6371000</v>
      </c>
      <c r="P24" s="40">
        <v>-9.4088129214364117E-4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366.3</v>
      </c>
      <c r="F25" s="37">
        <v>365.58333333333331</v>
      </c>
      <c r="G25" s="38">
        <v>364.06666666666661</v>
      </c>
      <c r="H25" s="38">
        <v>361.83333333333331</v>
      </c>
      <c r="I25" s="38">
        <v>360.31666666666661</v>
      </c>
      <c r="J25" s="38">
        <v>367.81666666666661</v>
      </c>
      <c r="K25" s="38">
        <v>369.33333333333337</v>
      </c>
      <c r="L25" s="38">
        <v>371.56666666666661</v>
      </c>
      <c r="M25" s="28">
        <v>367.1</v>
      </c>
      <c r="N25" s="28">
        <v>363.35</v>
      </c>
      <c r="O25" s="39">
        <v>61014600</v>
      </c>
      <c r="P25" s="40">
        <v>-5.2763947818230086E-2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739.95</v>
      </c>
      <c r="F26" s="37">
        <v>742.93333333333339</v>
      </c>
      <c r="G26" s="38">
        <v>735.01666666666677</v>
      </c>
      <c r="H26" s="38">
        <v>730.08333333333337</v>
      </c>
      <c r="I26" s="38">
        <v>722.16666666666674</v>
      </c>
      <c r="J26" s="38">
        <v>747.86666666666679</v>
      </c>
      <c r="K26" s="38">
        <v>755.7833333333333</v>
      </c>
      <c r="L26" s="38">
        <v>760.71666666666681</v>
      </c>
      <c r="M26" s="28">
        <v>750.85</v>
      </c>
      <c r="N26" s="28">
        <v>738</v>
      </c>
      <c r="O26" s="39">
        <v>458500</v>
      </c>
      <c r="P26" s="40">
        <v>-0.31197478991596639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3831.7</v>
      </c>
      <c r="F27" s="37">
        <v>3800.9666666666667</v>
      </c>
      <c r="G27" s="38">
        <v>3761.4333333333334</v>
      </c>
      <c r="H27" s="38">
        <v>3691.1666666666665</v>
      </c>
      <c r="I27" s="38">
        <v>3651.6333333333332</v>
      </c>
      <c r="J27" s="38">
        <v>3871.2333333333336</v>
      </c>
      <c r="K27" s="38">
        <v>3910.7666666666673</v>
      </c>
      <c r="L27" s="38">
        <v>3981.0333333333338</v>
      </c>
      <c r="M27" s="28">
        <v>3840.5</v>
      </c>
      <c r="N27" s="28">
        <v>3730.7</v>
      </c>
      <c r="O27" s="39">
        <v>1937875</v>
      </c>
      <c r="P27" s="40">
        <v>-2.6926939492844588E-2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188.8</v>
      </c>
      <c r="F28" s="37">
        <v>187.6</v>
      </c>
      <c r="G28" s="38">
        <v>184.75</v>
      </c>
      <c r="H28" s="38">
        <v>180.70000000000002</v>
      </c>
      <c r="I28" s="38">
        <v>177.85000000000002</v>
      </c>
      <c r="J28" s="38">
        <v>191.64999999999998</v>
      </c>
      <c r="K28" s="38">
        <v>194.49999999999994</v>
      </c>
      <c r="L28" s="38">
        <v>198.54999999999995</v>
      </c>
      <c r="M28" s="28">
        <v>190.45</v>
      </c>
      <c r="N28" s="28">
        <v>183.55</v>
      </c>
      <c r="O28" s="39">
        <v>17460500</v>
      </c>
      <c r="P28" s="40">
        <v>-8.742797127366659E-3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145.1</v>
      </c>
      <c r="F29" s="37">
        <v>143.98333333333335</v>
      </c>
      <c r="G29" s="38">
        <v>141.7166666666667</v>
      </c>
      <c r="H29" s="38">
        <v>138.33333333333334</v>
      </c>
      <c r="I29" s="38">
        <v>136.06666666666669</v>
      </c>
      <c r="J29" s="38">
        <v>147.3666666666667</v>
      </c>
      <c r="K29" s="38">
        <v>149.63333333333335</v>
      </c>
      <c r="L29" s="38">
        <v>153.01666666666671</v>
      </c>
      <c r="M29" s="28">
        <v>146.25</v>
      </c>
      <c r="N29" s="28">
        <v>140.6</v>
      </c>
      <c r="O29" s="39">
        <v>44639500</v>
      </c>
      <c r="P29" s="40">
        <v>7.2059847738898633E-2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2724.2</v>
      </c>
      <c r="F30" s="37">
        <v>2742.5499999999997</v>
      </c>
      <c r="G30" s="38">
        <v>2685.0499999999993</v>
      </c>
      <c r="H30" s="38">
        <v>2645.8999999999996</v>
      </c>
      <c r="I30" s="38">
        <v>2588.3999999999992</v>
      </c>
      <c r="J30" s="38">
        <v>2781.6999999999994</v>
      </c>
      <c r="K30" s="38">
        <v>2839.2000000000003</v>
      </c>
      <c r="L30" s="38">
        <v>2878.3499999999995</v>
      </c>
      <c r="M30" s="28">
        <v>2800.05</v>
      </c>
      <c r="N30" s="28">
        <v>2703.4</v>
      </c>
      <c r="O30" s="39">
        <v>6705750</v>
      </c>
      <c r="P30" s="40">
        <v>3.8395428783796343E-2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1635.55</v>
      </c>
      <c r="F31" s="37">
        <v>1658.4666666666665</v>
      </c>
      <c r="G31" s="38">
        <v>1592.083333333333</v>
      </c>
      <c r="H31" s="38">
        <v>1548.6166666666666</v>
      </c>
      <c r="I31" s="38">
        <v>1482.2333333333331</v>
      </c>
      <c r="J31" s="38">
        <v>1701.9333333333329</v>
      </c>
      <c r="K31" s="38">
        <v>1768.3166666666666</v>
      </c>
      <c r="L31" s="38">
        <v>1811.7833333333328</v>
      </c>
      <c r="M31" s="28">
        <v>1724.85</v>
      </c>
      <c r="N31" s="28">
        <v>1615</v>
      </c>
      <c r="O31" s="39">
        <v>677875</v>
      </c>
      <c r="P31" s="40">
        <v>0.11186287776274244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8048.5</v>
      </c>
      <c r="F32" s="37">
        <v>8019.25</v>
      </c>
      <c r="G32" s="38">
        <v>7973.95</v>
      </c>
      <c r="H32" s="38">
        <v>7899.4</v>
      </c>
      <c r="I32" s="38">
        <v>7854.0999999999995</v>
      </c>
      <c r="J32" s="38">
        <v>8093.8</v>
      </c>
      <c r="K32" s="38">
        <v>8139.0999999999995</v>
      </c>
      <c r="L32" s="38">
        <v>8213.6500000000015</v>
      </c>
      <c r="M32" s="28">
        <v>8064.55</v>
      </c>
      <c r="N32" s="28">
        <v>7944.7</v>
      </c>
      <c r="O32" s="39">
        <v>105825</v>
      </c>
      <c r="P32" s="40">
        <v>-4.0788579197824609E-2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619.6</v>
      </c>
      <c r="F33" s="37">
        <v>620.35</v>
      </c>
      <c r="G33" s="38">
        <v>613.70000000000005</v>
      </c>
      <c r="H33" s="38">
        <v>607.80000000000007</v>
      </c>
      <c r="I33" s="38">
        <v>601.15000000000009</v>
      </c>
      <c r="J33" s="38">
        <v>626.25</v>
      </c>
      <c r="K33" s="38">
        <v>632.89999999999986</v>
      </c>
      <c r="L33" s="38">
        <v>638.79999999999995</v>
      </c>
      <c r="M33" s="28">
        <v>627</v>
      </c>
      <c r="N33" s="28">
        <v>614.45000000000005</v>
      </c>
      <c r="O33" s="39">
        <v>6875000</v>
      </c>
      <c r="P33" s="40">
        <v>-2.9006526468455403E-3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522.29999999999995</v>
      </c>
      <c r="F34" s="37">
        <v>518.04999999999995</v>
      </c>
      <c r="G34" s="38">
        <v>512.69999999999993</v>
      </c>
      <c r="H34" s="38">
        <v>503.09999999999997</v>
      </c>
      <c r="I34" s="38">
        <v>497.74999999999994</v>
      </c>
      <c r="J34" s="38">
        <v>527.64999999999986</v>
      </c>
      <c r="K34" s="38">
        <v>532.99999999999977</v>
      </c>
      <c r="L34" s="38">
        <v>542.59999999999991</v>
      </c>
      <c r="M34" s="28">
        <v>523.4</v>
      </c>
      <c r="N34" s="28">
        <v>508.45</v>
      </c>
      <c r="O34" s="39">
        <v>14759000</v>
      </c>
      <c r="P34" s="40">
        <v>5.0904881080068784E-3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642.45000000000005</v>
      </c>
      <c r="F35" s="37">
        <v>639.95000000000005</v>
      </c>
      <c r="G35" s="38">
        <v>635.80000000000007</v>
      </c>
      <c r="H35" s="38">
        <v>629.15</v>
      </c>
      <c r="I35" s="38">
        <v>625</v>
      </c>
      <c r="J35" s="38">
        <v>646.60000000000014</v>
      </c>
      <c r="K35" s="38">
        <v>650.75000000000023</v>
      </c>
      <c r="L35" s="38">
        <v>657.4000000000002</v>
      </c>
      <c r="M35" s="28">
        <v>644.1</v>
      </c>
      <c r="N35" s="28">
        <v>633.29999999999995</v>
      </c>
      <c r="O35" s="39">
        <v>64429200</v>
      </c>
      <c r="P35" s="40">
        <v>2.307545731707317E-2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3749.25</v>
      </c>
      <c r="F36" s="37">
        <v>3718.2000000000003</v>
      </c>
      <c r="G36" s="38">
        <v>3669.4000000000005</v>
      </c>
      <c r="H36" s="38">
        <v>3589.55</v>
      </c>
      <c r="I36" s="38">
        <v>3540.7500000000005</v>
      </c>
      <c r="J36" s="38">
        <v>3798.0500000000006</v>
      </c>
      <c r="K36" s="38">
        <v>3846.8500000000008</v>
      </c>
      <c r="L36" s="38">
        <v>3926.7000000000007</v>
      </c>
      <c r="M36" s="28">
        <v>3767</v>
      </c>
      <c r="N36" s="28">
        <v>3638.35</v>
      </c>
      <c r="O36" s="39">
        <v>2940250</v>
      </c>
      <c r="P36" s="40">
        <v>-4.1014350945857793E-2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11386.55</v>
      </c>
      <c r="F37" s="37">
        <v>11403.283333333333</v>
      </c>
      <c r="G37" s="38">
        <v>11267.416666666666</v>
      </c>
      <c r="H37" s="38">
        <v>11148.283333333333</v>
      </c>
      <c r="I37" s="38">
        <v>11012.416666666666</v>
      </c>
      <c r="J37" s="38">
        <v>11522.416666666666</v>
      </c>
      <c r="K37" s="38">
        <v>11658.283333333335</v>
      </c>
      <c r="L37" s="38">
        <v>11777.416666666666</v>
      </c>
      <c r="M37" s="28">
        <v>11539.15</v>
      </c>
      <c r="N37" s="28">
        <v>11284.15</v>
      </c>
      <c r="O37" s="39">
        <v>1218450</v>
      </c>
      <c r="P37" s="40">
        <v>4.225653308241735E-2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5553.9</v>
      </c>
      <c r="F38" s="37">
        <v>5557.4000000000005</v>
      </c>
      <c r="G38" s="38">
        <v>5504.7000000000007</v>
      </c>
      <c r="H38" s="38">
        <v>5455.5</v>
      </c>
      <c r="I38" s="38">
        <v>5402.8</v>
      </c>
      <c r="J38" s="38">
        <v>5606.6000000000013</v>
      </c>
      <c r="K38" s="38">
        <v>5659.3</v>
      </c>
      <c r="L38" s="38">
        <v>5708.5000000000018</v>
      </c>
      <c r="M38" s="28">
        <v>5610.1</v>
      </c>
      <c r="N38" s="28">
        <v>5508.2</v>
      </c>
      <c r="O38" s="39">
        <v>6382125</v>
      </c>
      <c r="P38" s="40">
        <v>1.0391341855540742E-3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2170.0500000000002</v>
      </c>
      <c r="F39" s="37">
        <v>2153.7000000000003</v>
      </c>
      <c r="G39" s="38">
        <v>2127.1500000000005</v>
      </c>
      <c r="H39" s="38">
        <v>2084.2500000000005</v>
      </c>
      <c r="I39" s="38">
        <v>2057.7000000000007</v>
      </c>
      <c r="J39" s="38">
        <v>2196.6000000000004</v>
      </c>
      <c r="K39" s="38">
        <v>2223.1500000000005</v>
      </c>
      <c r="L39" s="38">
        <v>2266.0500000000002</v>
      </c>
      <c r="M39" s="28">
        <v>2180.25</v>
      </c>
      <c r="N39" s="28">
        <v>2110.8000000000002</v>
      </c>
      <c r="O39" s="39">
        <v>1365900</v>
      </c>
      <c r="P39" s="40">
        <v>6.7811601680548388E-3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368.7</v>
      </c>
      <c r="F40" s="37">
        <v>368.01666666666671</v>
      </c>
      <c r="G40" s="38">
        <v>364.03333333333342</v>
      </c>
      <c r="H40" s="38">
        <v>359.36666666666673</v>
      </c>
      <c r="I40" s="38">
        <v>355.38333333333344</v>
      </c>
      <c r="J40" s="38">
        <v>372.68333333333339</v>
      </c>
      <c r="K40" s="38">
        <v>376.66666666666663</v>
      </c>
      <c r="L40" s="38">
        <v>381.33333333333337</v>
      </c>
      <c r="M40" s="28">
        <v>372</v>
      </c>
      <c r="N40" s="28">
        <v>363.35</v>
      </c>
      <c r="O40" s="39">
        <v>6364800</v>
      </c>
      <c r="P40" s="40">
        <v>-4.3059898965600189E-2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276.35000000000002</v>
      </c>
      <c r="F41" s="37">
        <v>273.78333333333336</v>
      </c>
      <c r="G41" s="38">
        <v>265.81666666666672</v>
      </c>
      <c r="H41" s="38">
        <v>255.28333333333336</v>
      </c>
      <c r="I41" s="38">
        <v>247.31666666666672</v>
      </c>
      <c r="J41" s="38">
        <v>284.31666666666672</v>
      </c>
      <c r="K41" s="38">
        <v>292.2833333333333</v>
      </c>
      <c r="L41" s="38">
        <v>302.81666666666672</v>
      </c>
      <c r="M41" s="28">
        <v>281.75</v>
      </c>
      <c r="N41" s="28">
        <v>263.25</v>
      </c>
      <c r="O41" s="39">
        <v>33035400</v>
      </c>
      <c r="P41" s="40">
        <v>-5.1230355665839535E-2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101.5</v>
      </c>
      <c r="F42" s="37">
        <v>100.96666666666665</v>
      </c>
      <c r="G42" s="38">
        <v>100.23333333333331</v>
      </c>
      <c r="H42" s="38">
        <v>98.966666666666654</v>
      </c>
      <c r="I42" s="38">
        <v>98.233333333333306</v>
      </c>
      <c r="J42" s="38">
        <v>102.23333333333331</v>
      </c>
      <c r="K42" s="38">
        <v>102.96666666666665</v>
      </c>
      <c r="L42" s="38">
        <v>104.23333333333331</v>
      </c>
      <c r="M42" s="28">
        <v>101.7</v>
      </c>
      <c r="N42" s="28">
        <v>99.7</v>
      </c>
      <c r="O42" s="39">
        <v>111185100</v>
      </c>
      <c r="P42" s="40">
        <v>3.9772416434159415E-2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1719.1</v>
      </c>
      <c r="F43" s="37">
        <v>1724.4333333333334</v>
      </c>
      <c r="G43" s="38">
        <v>1706.8666666666668</v>
      </c>
      <c r="H43" s="38">
        <v>1694.6333333333334</v>
      </c>
      <c r="I43" s="38">
        <v>1677.0666666666668</v>
      </c>
      <c r="J43" s="38">
        <v>1736.6666666666667</v>
      </c>
      <c r="K43" s="38">
        <v>1754.2333333333333</v>
      </c>
      <c r="L43" s="38">
        <v>1766.4666666666667</v>
      </c>
      <c r="M43" s="28">
        <v>1742</v>
      </c>
      <c r="N43" s="28">
        <v>1712.2</v>
      </c>
      <c r="O43" s="39">
        <v>1739925</v>
      </c>
      <c r="P43" s="40">
        <v>-1.7851598882334677E-2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236.4</v>
      </c>
      <c r="F44" s="37">
        <v>237.26666666666665</v>
      </c>
      <c r="G44" s="38">
        <v>234.0333333333333</v>
      </c>
      <c r="H44" s="38">
        <v>231.66666666666666</v>
      </c>
      <c r="I44" s="38">
        <v>228.43333333333331</v>
      </c>
      <c r="J44" s="38">
        <v>239.6333333333333</v>
      </c>
      <c r="K44" s="38">
        <v>242.86666666666665</v>
      </c>
      <c r="L44" s="38">
        <v>245.23333333333329</v>
      </c>
      <c r="M44" s="28">
        <v>240.5</v>
      </c>
      <c r="N44" s="28">
        <v>234.9</v>
      </c>
      <c r="O44" s="39">
        <v>31217000</v>
      </c>
      <c r="P44" s="40">
        <v>2.5977269888847257E-2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581.54999999999995</v>
      </c>
      <c r="F45" s="37">
        <v>584.7833333333333</v>
      </c>
      <c r="G45" s="38">
        <v>575.76666666666665</v>
      </c>
      <c r="H45" s="38">
        <v>569.98333333333335</v>
      </c>
      <c r="I45" s="38">
        <v>560.9666666666667</v>
      </c>
      <c r="J45" s="38">
        <v>590.56666666666661</v>
      </c>
      <c r="K45" s="38">
        <v>599.58333333333326</v>
      </c>
      <c r="L45" s="38">
        <v>605.36666666666656</v>
      </c>
      <c r="M45" s="28">
        <v>593.79999999999995</v>
      </c>
      <c r="N45" s="28">
        <v>579</v>
      </c>
      <c r="O45" s="39">
        <v>5689200</v>
      </c>
      <c r="P45" s="40">
        <v>-1.7290518715561465E-2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658.15</v>
      </c>
      <c r="F46" s="37">
        <v>651.56666666666672</v>
      </c>
      <c r="G46" s="38">
        <v>642.78333333333342</v>
      </c>
      <c r="H46" s="38">
        <v>627.41666666666674</v>
      </c>
      <c r="I46" s="38">
        <v>618.63333333333344</v>
      </c>
      <c r="J46" s="38">
        <v>666.93333333333339</v>
      </c>
      <c r="K46" s="38">
        <v>675.7166666666667</v>
      </c>
      <c r="L46" s="38">
        <v>691.08333333333337</v>
      </c>
      <c r="M46" s="28">
        <v>660.35</v>
      </c>
      <c r="N46" s="28">
        <v>636.20000000000005</v>
      </c>
      <c r="O46" s="39">
        <v>7811000</v>
      </c>
      <c r="P46" s="40">
        <v>-4.6566981995727799E-2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681.6</v>
      </c>
      <c r="F47" s="37">
        <v>680.83333333333337</v>
      </c>
      <c r="G47" s="38">
        <v>676.66666666666674</v>
      </c>
      <c r="H47" s="38">
        <v>671.73333333333335</v>
      </c>
      <c r="I47" s="38">
        <v>667.56666666666672</v>
      </c>
      <c r="J47" s="38">
        <v>685.76666666666677</v>
      </c>
      <c r="K47" s="38">
        <v>689.93333333333351</v>
      </c>
      <c r="L47" s="38">
        <v>694.86666666666679</v>
      </c>
      <c r="M47" s="28">
        <v>685</v>
      </c>
      <c r="N47" s="28">
        <v>675.9</v>
      </c>
      <c r="O47" s="39">
        <v>55279550</v>
      </c>
      <c r="P47" s="40">
        <v>-2.4296589422851202E-2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46.35</v>
      </c>
      <c r="F48" s="37">
        <v>46.1</v>
      </c>
      <c r="G48" s="38">
        <v>45.7</v>
      </c>
      <c r="H48" s="38">
        <v>45.050000000000004</v>
      </c>
      <c r="I48" s="38">
        <v>44.650000000000006</v>
      </c>
      <c r="J48" s="38">
        <v>46.75</v>
      </c>
      <c r="K48" s="38">
        <v>47.149999999999991</v>
      </c>
      <c r="L48" s="38">
        <v>47.8</v>
      </c>
      <c r="M48" s="28">
        <v>46.5</v>
      </c>
      <c r="N48" s="28">
        <v>45.45</v>
      </c>
      <c r="O48" s="39">
        <v>111688500</v>
      </c>
      <c r="P48" s="40">
        <v>-2.0173176123802504E-2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316.35000000000002</v>
      </c>
      <c r="F49" s="37">
        <v>316.60000000000002</v>
      </c>
      <c r="G49" s="38">
        <v>313.65000000000003</v>
      </c>
      <c r="H49" s="38">
        <v>310.95</v>
      </c>
      <c r="I49" s="38">
        <v>308</v>
      </c>
      <c r="J49" s="38">
        <v>319.30000000000007</v>
      </c>
      <c r="K49" s="38">
        <v>322.25000000000011</v>
      </c>
      <c r="L49" s="38">
        <v>324.9500000000001</v>
      </c>
      <c r="M49" s="28">
        <v>319.55</v>
      </c>
      <c r="N49" s="28">
        <v>313.89999999999998</v>
      </c>
      <c r="O49" s="39">
        <v>16267900</v>
      </c>
      <c r="P49" s="40">
        <v>8.4117479327060173E-3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14699.4</v>
      </c>
      <c r="F50" s="37">
        <v>14644.283333333335</v>
      </c>
      <c r="G50" s="38">
        <v>14539.816666666669</v>
      </c>
      <c r="H50" s="38">
        <v>14380.233333333335</v>
      </c>
      <c r="I50" s="38">
        <v>14275.76666666667</v>
      </c>
      <c r="J50" s="38">
        <v>14803.866666666669</v>
      </c>
      <c r="K50" s="38">
        <v>14908.333333333332</v>
      </c>
      <c r="L50" s="38">
        <v>15067.916666666668</v>
      </c>
      <c r="M50" s="28">
        <v>14748.75</v>
      </c>
      <c r="N50" s="28">
        <v>14484.7</v>
      </c>
      <c r="O50" s="39">
        <v>103500</v>
      </c>
      <c r="P50" s="40">
        <v>-3.4064395706952869E-2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318.2</v>
      </c>
      <c r="F51" s="37">
        <v>316.38333333333333</v>
      </c>
      <c r="G51" s="38">
        <v>313.81666666666666</v>
      </c>
      <c r="H51" s="38">
        <v>309.43333333333334</v>
      </c>
      <c r="I51" s="38">
        <v>306.86666666666667</v>
      </c>
      <c r="J51" s="38">
        <v>320.76666666666665</v>
      </c>
      <c r="K51" s="38">
        <v>323.33333333333326</v>
      </c>
      <c r="L51" s="38">
        <v>327.71666666666664</v>
      </c>
      <c r="M51" s="28">
        <v>318.95</v>
      </c>
      <c r="N51" s="28">
        <v>312</v>
      </c>
      <c r="O51" s="39">
        <v>16164000</v>
      </c>
      <c r="P51" s="40">
        <v>-6.8568900685689006E-3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3440.55</v>
      </c>
      <c r="F52" s="37">
        <v>3435.8833333333337</v>
      </c>
      <c r="G52" s="38">
        <v>3395.9666666666672</v>
      </c>
      <c r="H52" s="38">
        <v>3351.3833333333337</v>
      </c>
      <c r="I52" s="38">
        <v>3311.4666666666672</v>
      </c>
      <c r="J52" s="38">
        <v>3480.4666666666672</v>
      </c>
      <c r="K52" s="38">
        <v>3520.3833333333341</v>
      </c>
      <c r="L52" s="38">
        <v>3564.9666666666672</v>
      </c>
      <c r="M52" s="28">
        <v>3475.8</v>
      </c>
      <c r="N52" s="28">
        <v>3391.3</v>
      </c>
      <c r="O52" s="39">
        <v>1890200</v>
      </c>
      <c r="P52" s="40">
        <v>-2.9671457905544148E-2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370.55</v>
      </c>
      <c r="F53" s="37">
        <v>369.26666666666671</v>
      </c>
      <c r="G53" s="38">
        <v>364.13333333333344</v>
      </c>
      <c r="H53" s="38">
        <v>357.71666666666675</v>
      </c>
      <c r="I53" s="38">
        <v>352.58333333333348</v>
      </c>
      <c r="J53" s="38">
        <v>375.68333333333339</v>
      </c>
      <c r="K53" s="38">
        <v>380.81666666666672</v>
      </c>
      <c r="L53" s="38">
        <v>387.23333333333335</v>
      </c>
      <c r="M53" s="28">
        <v>374.4</v>
      </c>
      <c r="N53" s="28">
        <v>362.85</v>
      </c>
      <c r="O53" s="39">
        <v>3445000</v>
      </c>
      <c r="P53" s="40">
        <v>-1.2299664554603056E-2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188.3</v>
      </c>
      <c r="F54" s="37">
        <v>187.95000000000002</v>
      </c>
      <c r="G54" s="38">
        <v>186.85000000000002</v>
      </c>
      <c r="H54" s="38">
        <v>185.4</v>
      </c>
      <c r="I54" s="38">
        <v>184.3</v>
      </c>
      <c r="J54" s="38">
        <v>189.40000000000003</v>
      </c>
      <c r="K54" s="38">
        <v>190.5</v>
      </c>
      <c r="L54" s="38">
        <v>191.95000000000005</v>
      </c>
      <c r="M54" s="28">
        <v>189.05</v>
      </c>
      <c r="N54" s="28">
        <v>186.5</v>
      </c>
      <c r="O54" s="39">
        <v>45670500</v>
      </c>
      <c r="P54" s="40">
        <v>-3.7827076222980663E-2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432.15</v>
      </c>
      <c r="F55" s="37">
        <v>434.65000000000003</v>
      </c>
      <c r="G55" s="38">
        <v>427.05000000000007</v>
      </c>
      <c r="H55" s="38">
        <v>421.95000000000005</v>
      </c>
      <c r="I55" s="38">
        <v>414.35000000000008</v>
      </c>
      <c r="J55" s="38">
        <v>439.75000000000006</v>
      </c>
      <c r="K55" s="38">
        <v>447.35000000000008</v>
      </c>
      <c r="L55" s="38">
        <v>452.45000000000005</v>
      </c>
      <c r="M55" s="28">
        <v>442.25</v>
      </c>
      <c r="N55" s="28">
        <v>429.55</v>
      </c>
      <c r="O55" s="39">
        <v>3372525</v>
      </c>
      <c r="P55" s="40">
        <v>-2.0668176670441678E-2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270.8</v>
      </c>
      <c r="F56" s="37">
        <v>274.4666666666667</v>
      </c>
      <c r="G56" s="38">
        <v>264.83333333333337</v>
      </c>
      <c r="H56" s="38">
        <v>258.86666666666667</v>
      </c>
      <c r="I56" s="38">
        <v>249.23333333333335</v>
      </c>
      <c r="J56" s="38">
        <v>280.43333333333339</v>
      </c>
      <c r="K56" s="38">
        <v>290.06666666666672</v>
      </c>
      <c r="L56" s="38">
        <v>296.03333333333342</v>
      </c>
      <c r="M56" s="28">
        <v>284.10000000000002</v>
      </c>
      <c r="N56" s="28">
        <v>268.5</v>
      </c>
      <c r="O56" s="39">
        <v>5614500</v>
      </c>
      <c r="P56" s="40">
        <v>0.20664087685364282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642.45000000000005</v>
      </c>
      <c r="F57" s="37">
        <v>638.53333333333342</v>
      </c>
      <c r="G57" s="38">
        <v>632.61666666666679</v>
      </c>
      <c r="H57" s="38">
        <v>622.78333333333342</v>
      </c>
      <c r="I57" s="38">
        <v>616.86666666666679</v>
      </c>
      <c r="J57" s="38">
        <v>648.36666666666679</v>
      </c>
      <c r="K57" s="38">
        <v>654.28333333333353</v>
      </c>
      <c r="L57" s="38">
        <v>664.11666666666679</v>
      </c>
      <c r="M57" s="28">
        <v>644.45000000000005</v>
      </c>
      <c r="N57" s="28">
        <v>628.70000000000005</v>
      </c>
      <c r="O57" s="39">
        <v>8802500</v>
      </c>
      <c r="P57" s="40">
        <v>-2.0584144645340752E-2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944.45</v>
      </c>
      <c r="F58" s="37">
        <v>938.20000000000016</v>
      </c>
      <c r="G58" s="38">
        <v>929.0500000000003</v>
      </c>
      <c r="H58" s="38">
        <v>913.65000000000009</v>
      </c>
      <c r="I58" s="38">
        <v>904.50000000000023</v>
      </c>
      <c r="J58" s="38">
        <v>953.60000000000036</v>
      </c>
      <c r="K58" s="38">
        <v>962.75000000000023</v>
      </c>
      <c r="L58" s="38">
        <v>978.15000000000043</v>
      </c>
      <c r="M58" s="28">
        <v>947.35</v>
      </c>
      <c r="N58" s="28">
        <v>922.8</v>
      </c>
      <c r="O58" s="39">
        <v>8735350</v>
      </c>
      <c r="P58" s="40">
        <v>4.2429413589823148E-2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185.55</v>
      </c>
      <c r="F59" s="37">
        <v>183.56666666666669</v>
      </c>
      <c r="G59" s="38">
        <v>181.13333333333338</v>
      </c>
      <c r="H59" s="38">
        <v>176.7166666666667</v>
      </c>
      <c r="I59" s="38">
        <v>174.28333333333339</v>
      </c>
      <c r="J59" s="38">
        <v>187.98333333333338</v>
      </c>
      <c r="K59" s="38">
        <v>190.41666666666671</v>
      </c>
      <c r="L59" s="38">
        <v>194.83333333333337</v>
      </c>
      <c r="M59" s="28">
        <v>186</v>
      </c>
      <c r="N59" s="28">
        <v>179.15</v>
      </c>
      <c r="O59" s="39">
        <v>36678600</v>
      </c>
      <c r="P59" s="40">
        <v>5.1408620274500362E-2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3745.5</v>
      </c>
      <c r="F60" s="37">
        <v>3743.15</v>
      </c>
      <c r="G60" s="38">
        <v>3709.9500000000003</v>
      </c>
      <c r="H60" s="38">
        <v>3674.4</v>
      </c>
      <c r="I60" s="38">
        <v>3641.2000000000003</v>
      </c>
      <c r="J60" s="38">
        <v>3778.7000000000003</v>
      </c>
      <c r="K60" s="38">
        <v>3811.9</v>
      </c>
      <c r="L60" s="38">
        <v>3847.4500000000003</v>
      </c>
      <c r="M60" s="28">
        <v>3776.35</v>
      </c>
      <c r="N60" s="28">
        <v>3707.6</v>
      </c>
      <c r="O60" s="39">
        <v>573900</v>
      </c>
      <c r="P60" s="40">
        <v>4.0144993203443585E-2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1512.2</v>
      </c>
      <c r="F61" s="37">
        <v>1508.75</v>
      </c>
      <c r="G61" s="38">
        <v>1501.5</v>
      </c>
      <c r="H61" s="38">
        <v>1490.8</v>
      </c>
      <c r="I61" s="38">
        <v>1483.55</v>
      </c>
      <c r="J61" s="38">
        <v>1519.45</v>
      </c>
      <c r="K61" s="38">
        <v>1526.7</v>
      </c>
      <c r="L61" s="38">
        <v>1537.4</v>
      </c>
      <c r="M61" s="28">
        <v>1516</v>
      </c>
      <c r="N61" s="28">
        <v>1498.05</v>
      </c>
      <c r="O61" s="39">
        <v>2581600</v>
      </c>
      <c r="P61" s="40">
        <v>6.7833401166734499E-4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620.9</v>
      </c>
      <c r="F62" s="37">
        <v>622.76666666666677</v>
      </c>
      <c r="G62" s="38">
        <v>614.53333333333353</v>
      </c>
      <c r="H62" s="38">
        <v>608.16666666666674</v>
      </c>
      <c r="I62" s="38">
        <v>599.93333333333351</v>
      </c>
      <c r="J62" s="38">
        <v>629.13333333333355</v>
      </c>
      <c r="K62" s="38">
        <v>637.3666666666669</v>
      </c>
      <c r="L62" s="38">
        <v>643.73333333333358</v>
      </c>
      <c r="M62" s="28">
        <v>631</v>
      </c>
      <c r="N62" s="28">
        <v>616.4</v>
      </c>
      <c r="O62" s="39">
        <v>6885400</v>
      </c>
      <c r="P62" s="40">
        <v>-4.095049725603811E-2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936.8</v>
      </c>
      <c r="F63" s="37">
        <v>945.36666666666667</v>
      </c>
      <c r="G63" s="38">
        <v>922.18333333333339</v>
      </c>
      <c r="H63" s="38">
        <v>907.56666666666672</v>
      </c>
      <c r="I63" s="38">
        <v>884.38333333333344</v>
      </c>
      <c r="J63" s="38">
        <v>959.98333333333335</v>
      </c>
      <c r="K63" s="38">
        <v>983.16666666666652</v>
      </c>
      <c r="L63" s="38">
        <v>997.7833333333333</v>
      </c>
      <c r="M63" s="28">
        <v>968.55</v>
      </c>
      <c r="N63" s="28">
        <v>930.75</v>
      </c>
      <c r="O63" s="39">
        <v>2129875</v>
      </c>
      <c r="P63" s="40">
        <v>1.4153750922553152E-2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341.8</v>
      </c>
      <c r="F64" s="37">
        <v>342.06666666666661</v>
      </c>
      <c r="G64" s="38">
        <v>338.63333333333321</v>
      </c>
      <c r="H64" s="38">
        <v>335.46666666666658</v>
      </c>
      <c r="I64" s="38">
        <v>332.03333333333319</v>
      </c>
      <c r="J64" s="38">
        <v>345.23333333333323</v>
      </c>
      <c r="K64" s="38">
        <v>348.66666666666663</v>
      </c>
      <c r="L64" s="38">
        <v>351.83333333333326</v>
      </c>
      <c r="M64" s="28">
        <v>345.5</v>
      </c>
      <c r="N64" s="28">
        <v>338.9</v>
      </c>
      <c r="O64" s="39">
        <v>3411600</v>
      </c>
      <c r="P64" s="40">
        <v>-0.13479242220587861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137.05000000000001</v>
      </c>
      <c r="F65" s="37">
        <v>137.26666666666668</v>
      </c>
      <c r="G65" s="38">
        <v>135.83333333333337</v>
      </c>
      <c r="H65" s="38">
        <v>134.6166666666667</v>
      </c>
      <c r="I65" s="38">
        <v>133.18333333333339</v>
      </c>
      <c r="J65" s="38">
        <v>138.48333333333335</v>
      </c>
      <c r="K65" s="38">
        <v>139.91666666666669</v>
      </c>
      <c r="L65" s="38">
        <v>141.13333333333333</v>
      </c>
      <c r="M65" s="28">
        <v>138.69999999999999</v>
      </c>
      <c r="N65" s="28">
        <v>136.05000000000001</v>
      </c>
      <c r="O65" s="39">
        <v>12568400</v>
      </c>
      <c r="P65" s="40">
        <v>-7.5825759581164151E-2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1002.95</v>
      </c>
      <c r="F66" s="37">
        <v>1002.9499999999999</v>
      </c>
      <c r="G66" s="38">
        <v>995.89999999999986</v>
      </c>
      <c r="H66" s="38">
        <v>988.84999999999991</v>
      </c>
      <c r="I66" s="38">
        <v>981.79999999999984</v>
      </c>
      <c r="J66" s="38">
        <v>1009.9999999999999</v>
      </c>
      <c r="K66" s="38">
        <v>1017.0499999999998</v>
      </c>
      <c r="L66" s="38">
        <v>1024.0999999999999</v>
      </c>
      <c r="M66" s="28">
        <v>1010</v>
      </c>
      <c r="N66" s="28">
        <v>995.9</v>
      </c>
      <c r="O66" s="39">
        <v>1549200</v>
      </c>
      <c r="P66" s="40">
        <v>5.689725747032337E-2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512.85</v>
      </c>
      <c r="F67" s="37">
        <v>511.75</v>
      </c>
      <c r="G67" s="38">
        <v>508.9</v>
      </c>
      <c r="H67" s="38">
        <v>504.95</v>
      </c>
      <c r="I67" s="38">
        <v>502.09999999999997</v>
      </c>
      <c r="J67" s="38">
        <v>515.70000000000005</v>
      </c>
      <c r="K67" s="38">
        <v>518.54999999999995</v>
      </c>
      <c r="L67" s="38">
        <v>522.5</v>
      </c>
      <c r="M67" s="28">
        <v>514.6</v>
      </c>
      <c r="N67" s="28">
        <v>507.8</v>
      </c>
      <c r="O67" s="39">
        <v>13316250</v>
      </c>
      <c r="P67" s="40">
        <v>1.5441807263368601E-2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1302.4000000000001</v>
      </c>
      <c r="F68" s="37">
        <v>1297.6500000000001</v>
      </c>
      <c r="G68" s="38">
        <v>1276.3500000000001</v>
      </c>
      <c r="H68" s="38">
        <v>1250.3</v>
      </c>
      <c r="I68" s="38">
        <v>1229</v>
      </c>
      <c r="J68" s="38">
        <v>1323.7000000000003</v>
      </c>
      <c r="K68" s="38">
        <v>1345.0000000000005</v>
      </c>
      <c r="L68" s="38">
        <v>1371.0500000000004</v>
      </c>
      <c r="M68" s="28">
        <v>1318.95</v>
      </c>
      <c r="N68" s="28">
        <v>1271.5999999999999</v>
      </c>
      <c r="O68" s="39">
        <v>1276000</v>
      </c>
      <c r="P68" s="40">
        <v>-8.9320388349514567E-3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1801.45</v>
      </c>
      <c r="F69" s="37">
        <v>1804.0166666666664</v>
      </c>
      <c r="G69" s="38">
        <v>1791.7833333333328</v>
      </c>
      <c r="H69" s="38">
        <v>1782.1166666666663</v>
      </c>
      <c r="I69" s="38">
        <v>1769.8833333333328</v>
      </c>
      <c r="J69" s="38">
        <v>1813.6833333333329</v>
      </c>
      <c r="K69" s="38">
        <v>1825.9166666666665</v>
      </c>
      <c r="L69" s="38">
        <v>1835.583333333333</v>
      </c>
      <c r="M69" s="28">
        <v>1816.25</v>
      </c>
      <c r="N69" s="28">
        <v>1794.35</v>
      </c>
      <c r="O69" s="39">
        <v>1516000</v>
      </c>
      <c r="P69" s="40">
        <v>-5.7360484999222756E-2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177.95</v>
      </c>
      <c r="F70" s="37">
        <v>173.70000000000002</v>
      </c>
      <c r="G70" s="38">
        <v>167.60000000000002</v>
      </c>
      <c r="H70" s="38">
        <v>157.25</v>
      </c>
      <c r="I70" s="38">
        <v>151.15</v>
      </c>
      <c r="J70" s="38">
        <v>184.05000000000004</v>
      </c>
      <c r="K70" s="38">
        <v>190.15</v>
      </c>
      <c r="L70" s="38">
        <v>200.50000000000006</v>
      </c>
      <c r="M70" s="28">
        <v>179.8</v>
      </c>
      <c r="N70" s="28">
        <v>163.35</v>
      </c>
      <c r="O70" s="39">
        <v>15665300</v>
      </c>
      <c r="P70" s="40">
        <v>-3.5405749893782749E-2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3620.3</v>
      </c>
      <c r="F71" s="37">
        <v>3630.1333333333332</v>
      </c>
      <c r="G71" s="38">
        <v>3581.0666666666666</v>
      </c>
      <c r="H71" s="38">
        <v>3541.8333333333335</v>
      </c>
      <c r="I71" s="38">
        <v>3492.7666666666669</v>
      </c>
      <c r="J71" s="38">
        <v>3669.3666666666663</v>
      </c>
      <c r="K71" s="38">
        <v>3718.4333333333329</v>
      </c>
      <c r="L71" s="38">
        <v>3757.6666666666661</v>
      </c>
      <c r="M71" s="28">
        <v>3679.2</v>
      </c>
      <c r="N71" s="28">
        <v>3590.9</v>
      </c>
      <c r="O71" s="39">
        <v>2873100</v>
      </c>
      <c r="P71" s="40">
        <v>1.8468628146047501E-2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3672.3</v>
      </c>
      <c r="F72" s="37">
        <v>3656.5166666666669</v>
      </c>
      <c r="G72" s="38">
        <v>3607.8833333333337</v>
      </c>
      <c r="H72" s="38">
        <v>3543.4666666666667</v>
      </c>
      <c r="I72" s="38">
        <v>3494.8333333333335</v>
      </c>
      <c r="J72" s="38">
        <v>3720.9333333333338</v>
      </c>
      <c r="K72" s="38">
        <v>3769.5666666666671</v>
      </c>
      <c r="L72" s="38">
        <v>3833.983333333334</v>
      </c>
      <c r="M72" s="28">
        <v>3705.15</v>
      </c>
      <c r="N72" s="28">
        <v>3592.1</v>
      </c>
      <c r="O72" s="39">
        <v>703250</v>
      </c>
      <c r="P72" s="40">
        <v>-9.8975016015374756E-2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319.14999999999998</v>
      </c>
      <c r="F73" s="37">
        <v>316.5333333333333</v>
      </c>
      <c r="G73" s="38">
        <v>312.91666666666663</v>
      </c>
      <c r="H73" s="38">
        <v>306.68333333333334</v>
      </c>
      <c r="I73" s="38">
        <v>303.06666666666666</v>
      </c>
      <c r="J73" s="38">
        <v>322.76666666666659</v>
      </c>
      <c r="K73" s="38">
        <v>326.38333333333327</v>
      </c>
      <c r="L73" s="38">
        <v>332.61666666666656</v>
      </c>
      <c r="M73" s="28">
        <v>320.14999999999998</v>
      </c>
      <c r="N73" s="28">
        <v>310.3</v>
      </c>
      <c r="O73" s="39">
        <v>45762750</v>
      </c>
      <c r="P73" s="40">
        <v>-9.1811946270362963E-3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4373.5</v>
      </c>
      <c r="F74" s="37">
        <v>4355.9333333333334</v>
      </c>
      <c r="G74" s="38">
        <v>4334.8666666666668</v>
      </c>
      <c r="H74" s="38">
        <v>4296.2333333333336</v>
      </c>
      <c r="I74" s="38">
        <v>4275.166666666667</v>
      </c>
      <c r="J74" s="38">
        <v>4394.5666666666666</v>
      </c>
      <c r="K74" s="38">
        <v>4415.6333333333341</v>
      </c>
      <c r="L74" s="38">
        <v>4454.2666666666664</v>
      </c>
      <c r="M74" s="28">
        <v>4377</v>
      </c>
      <c r="N74" s="28">
        <v>4317.3</v>
      </c>
      <c r="O74" s="39">
        <v>1946750</v>
      </c>
      <c r="P74" s="40">
        <v>-1.9825036188558121E-2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2861.7</v>
      </c>
      <c r="F75" s="37">
        <v>2858.6333333333337</v>
      </c>
      <c r="G75" s="38">
        <v>2834.8666666666672</v>
      </c>
      <c r="H75" s="38">
        <v>2808.0333333333338</v>
      </c>
      <c r="I75" s="38">
        <v>2784.2666666666673</v>
      </c>
      <c r="J75" s="38">
        <v>2885.4666666666672</v>
      </c>
      <c r="K75" s="38">
        <v>2909.2333333333336</v>
      </c>
      <c r="L75" s="38">
        <v>2936.0666666666671</v>
      </c>
      <c r="M75" s="28">
        <v>2882.4</v>
      </c>
      <c r="N75" s="28">
        <v>2831.8</v>
      </c>
      <c r="O75" s="39">
        <v>3579800</v>
      </c>
      <c r="P75" s="40">
        <v>2.8434160211785468E-3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1527.15</v>
      </c>
      <c r="F76" s="37">
        <v>1531.3</v>
      </c>
      <c r="G76" s="38">
        <v>1517.6999999999998</v>
      </c>
      <c r="H76" s="38">
        <v>1508.2499999999998</v>
      </c>
      <c r="I76" s="38">
        <v>1494.6499999999996</v>
      </c>
      <c r="J76" s="38">
        <v>1540.75</v>
      </c>
      <c r="K76" s="38">
        <v>1554.35</v>
      </c>
      <c r="L76" s="38">
        <v>1563.8000000000002</v>
      </c>
      <c r="M76" s="28">
        <v>1544.9</v>
      </c>
      <c r="N76" s="28">
        <v>1521.85</v>
      </c>
      <c r="O76" s="39">
        <v>2678500</v>
      </c>
      <c r="P76" s="40">
        <v>2.6776301918616911E-2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140.1</v>
      </c>
      <c r="F77" s="37">
        <v>139.1</v>
      </c>
      <c r="G77" s="38">
        <v>137.85</v>
      </c>
      <c r="H77" s="38">
        <v>135.6</v>
      </c>
      <c r="I77" s="38">
        <v>134.35</v>
      </c>
      <c r="J77" s="38">
        <v>141.35</v>
      </c>
      <c r="K77" s="38">
        <v>142.6</v>
      </c>
      <c r="L77" s="38">
        <v>144.85</v>
      </c>
      <c r="M77" s="28">
        <v>140.35</v>
      </c>
      <c r="N77" s="28">
        <v>136.85</v>
      </c>
      <c r="O77" s="39">
        <v>22633200</v>
      </c>
      <c r="P77" s="40">
        <v>-4.336579427875837E-2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92</v>
      </c>
      <c r="F78" s="37">
        <v>91.566666666666663</v>
      </c>
      <c r="G78" s="38">
        <v>90.73333333333332</v>
      </c>
      <c r="H78" s="38">
        <v>89.466666666666654</v>
      </c>
      <c r="I78" s="38">
        <v>88.633333333333312</v>
      </c>
      <c r="J78" s="38">
        <v>92.833333333333329</v>
      </c>
      <c r="K78" s="38">
        <v>93.666666666666671</v>
      </c>
      <c r="L78" s="38">
        <v>94.933333333333337</v>
      </c>
      <c r="M78" s="28">
        <v>92.4</v>
      </c>
      <c r="N78" s="28">
        <v>90.3</v>
      </c>
      <c r="O78" s="39">
        <v>75020000</v>
      </c>
      <c r="P78" s="40">
        <v>-3.2249742002063986E-2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103.6</v>
      </c>
      <c r="F79" s="37">
        <v>103.2</v>
      </c>
      <c r="G79" s="38">
        <v>101.95</v>
      </c>
      <c r="H79" s="38">
        <v>100.3</v>
      </c>
      <c r="I79" s="38">
        <v>99.05</v>
      </c>
      <c r="J79" s="38">
        <v>104.85000000000001</v>
      </c>
      <c r="K79" s="38">
        <v>106.10000000000001</v>
      </c>
      <c r="L79" s="38">
        <v>107.75000000000001</v>
      </c>
      <c r="M79" s="28">
        <v>104.45</v>
      </c>
      <c r="N79" s="28">
        <v>101.55</v>
      </c>
      <c r="O79" s="39">
        <v>12807600</v>
      </c>
      <c r="P79" s="40">
        <v>-1.4208525115069041E-2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137</v>
      </c>
      <c r="F80" s="37">
        <v>136.23333333333332</v>
      </c>
      <c r="G80" s="38">
        <v>135.01666666666665</v>
      </c>
      <c r="H80" s="38">
        <v>133.03333333333333</v>
      </c>
      <c r="I80" s="38">
        <v>131.81666666666666</v>
      </c>
      <c r="J80" s="38">
        <v>138.21666666666664</v>
      </c>
      <c r="K80" s="38">
        <v>139.43333333333328</v>
      </c>
      <c r="L80" s="38">
        <v>141.41666666666663</v>
      </c>
      <c r="M80" s="28">
        <v>137.44999999999999</v>
      </c>
      <c r="N80" s="28">
        <v>134.25</v>
      </c>
      <c r="O80" s="39">
        <v>30054700</v>
      </c>
      <c r="P80" s="40">
        <v>-9.3468261269549213E-2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388.2</v>
      </c>
      <c r="F81" s="37">
        <v>385.41666666666669</v>
      </c>
      <c r="G81" s="38">
        <v>381.78333333333336</v>
      </c>
      <c r="H81" s="38">
        <v>375.36666666666667</v>
      </c>
      <c r="I81" s="38">
        <v>371.73333333333335</v>
      </c>
      <c r="J81" s="38">
        <v>391.83333333333337</v>
      </c>
      <c r="K81" s="38">
        <v>395.4666666666667</v>
      </c>
      <c r="L81" s="38">
        <v>401.88333333333338</v>
      </c>
      <c r="M81" s="28">
        <v>389.05</v>
      </c>
      <c r="N81" s="28">
        <v>379</v>
      </c>
      <c r="O81" s="39">
        <v>6475650</v>
      </c>
      <c r="P81" s="40">
        <v>8.9589679268948213E-3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34.950000000000003</v>
      </c>
      <c r="F82" s="37">
        <v>34.883333333333333</v>
      </c>
      <c r="G82" s="38">
        <v>34.466666666666669</v>
      </c>
      <c r="H82" s="38">
        <v>33.983333333333334</v>
      </c>
      <c r="I82" s="38">
        <v>33.56666666666667</v>
      </c>
      <c r="J82" s="38">
        <v>35.366666666666667</v>
      </c>
      <c r="K82" s="38">
        <v>35.783333333333339</v>
      </c>
      <c r="L82" s="38">
        <v>36.266666666666666</v>
      </c>
      <c r="M82" s="28">
        <v>35.299999999999997</v>
      </c>
      <c r="N82" s="28">
        <v>34.4</v>
      </c>
      <c r="O82" s="39">
        <v>123750000</v>
      </c>
      <c r="P82" s="40">
        <v>-9.6286559316464015E-2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601.54999999999995</v>
      </c>
      <c r="F83" s="37">
        <v>605.7833333333333</v>
      </c>
      <c r="G83" s="38">
        <v>585.76666666666665</v>
      </c>
      <c r="H83" s="38">
        <v>569.98333333333335</v>
      </c>
      <c r="I83" s="38">
        <v>549.9666666666667</v>
      </c>
      <c r="J83" s="38">
        <v>621.56666666666661</v>
      </c>
      <c r="K83" s="38">
        <v>641.58333333333326</v>
      </c>
      <c r="L83" s="38">
        <v>657.36666666666656</v>
      </c>
      <c r="M83" s="28">
        <v>625.79999999999995</v>
      </c>
      <c r="N83" s="28">
        <v>590</v>
      </c>
      <c r="O83" s="39">
        <v>4019600</v>
      </c>
      <c r="P83" s="40">
        <v>7.3611111111111113E-2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794.6</v>
      </c>
      <c r="F84" s="37">
        <v>788.23333333333346</v>
      </c>
      <c r="G84" s="38">
        <v>777.51666666666688</v>
      </c>
      <c r="H84" s="38">
        <v>760.43333333333339</v>
      </c>
      <c r="I84" s="38">
        <v>749.71666666666681</v>
      </c>
      <c r="J84" s="38">
        <v>805.31666666666695</v>
      </c>
      <c r="K84" s="38">
        <v>816.03333333333342</v>
      </c>
      <c r="L84" s="38">
        <v>833.11666666666702</v>
      </c>
      <c r="M84" s="28">
        <v>798.95</v>
      </c>
      <c r="N84" s="28">
        <v>771.15</v>
      </c>
      <c r="O84" s="39">
        <v>8476500</v>
      </c>
      <c r="P84" s="40">
        <v>-2.2092754960775264E-2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1206.4000000000001</v>
      </c>
      <c r="F85" s="37">
        <v>1198.8333333333333</v>
      </c>
      <c r="G85" s="38">
        <v>1186.6666666666665</v>
      </c>
      <c r="H85" s="38">
        <v>1166.9333333333332</v>
      </c>
      <c r="I85" s="38">
        <v>1154.7666666666664</v>
      </c>
      <c r="J85" s="38">
        <v>1218.5666666666666</v>
      </c>
      <c r="K85" s="38">
        <v>1230.7333333333331</v>
      </c>
      <c r="L85" s="38">
        <v>1250.4666666666667</v>
      </c>
      <c r="M85" s="28">
        <v>1211</v>
      </c>
      <c r="N85" s="28">
        <v>1179.0999999999999</v>
      </c>
      <c r="O85" s="39">
        <v>4625075</v>
      </c>
      <c r="P85" s="40">
        <v>-2.9726597122792665E-2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274.89999999999998</v>
      </c>
      <c r="F86" s="37">
        <v>272.7</v>
      </c>
      <c r="G86" s="38">
        <v>262.89999999999998</v>
      </c>
      <c r="H86" s="38">
        <v>250.89999999999998</v>
      </c>
      <c r="I86" s="38">
        <v>241.09999999999997</v>
      </c>
      <c r="J86" s="38">
        <v>284.7</v>
      </c>
      <c r="K86" s="38">
        <v>294.50000000000006</v>
      </c>
      <c r="L86" s="38">
        <v>306.5</v>
      </c>
      <c r="M86" s="28">
        <v>282.5</v>
      </c>
      <c r="N86" s="28">
        <v>260.7</v>
      </c>
      <c r="O86" s="39">
        <v>8710150</v>
      </c>
      <c r="P86" s="40">
        <v>2.8577670447500338E-2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1346.7</v>
      </c>
      <c r="F87" s="37">
        <v>1343.75</v>
      </c>
      <c r="G87" s="38">
        <v>1330.95</v>
      </c>
      <c r="H87" s="38">
        <v>1315.2</v>
      </c>
      <c r="I87" s="38">
        <v>1302.4000000000001</v>
      </c>
      <c r="J87" s="38">
        <v>1359.5</v>
      </c>
      <c r="K87" s="38">
        <v>1372.3000000000002</v>
      </c>
      <c r="L87" s="38">
        <v>1388.05</v>
      </c>
      <c r="M87" s="28">
        <v>1356.55</v>
      </c>
      <c r="N87" s="28">
        <v>1328</v>
      </c>
      <c r="O87" s="39">
        <v>14460900</v>
      </c>
      <c r="P87" s="40">
        <v>1.7717456709233134E-2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214.05</v>
      </c>
      <c r="F88" s="37">
        <v>214.48333333333335</v>
      </c>
      <c r="G88" s="38">
        <v>211.6166666666667</v>
      </c>
      <c r="H88" s="38">
        <v>209.18333333333337</v>
      </c>
      <c r="I88" s="38">
        <v>206.31666666666672</v>
      </c>
      <c r="J88" s="38">
        <v>216.91666666666669</v>
      </c>
      <c r="K88" s="38">
        <v>219.78333333333336</v>
      </c>
      <c r="L88" s="38">
        <v>222.21666666666667</v>
      </c>
      <c r="M88" s="28">
        <v>217.35</v>
      </c>
      <c r="N88" s="28">
        <v>212.05</v>
      </c>
      <c r="O88" s="39">
        <v>3517900</v>
      </c>
      <c r="P88" s="40">
        <v>7.1028435730378134E-2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433.95</v>
      </c>
      <c r="F89" s="37">
        <v>427.4666666666667</v>
      </c>
      <c r="G89" s="38">
        <v>419.13333333333338</v>
      </c>
      <c r="H89" s="38">
        <v>404.31666666666666</v>
      </c>
      <c r="I89" s="38">
        <v>395.98333333333335</v>
      </c>
      <c r="J89" s="38">
        <v>442.28333333333342</v>
      </c>
      <c r="K89" s="38">
        <v>450.61666666666667</v>
      </c>
      <c r="L89" s="38">
        <v>465.43333333333345</v>
      </c>
      <c r="M89" s="28">
        <v>435.8</v>
      </c>
      <c r="N89" s="28">
        <v>412.65</v>
      </c>
      <c r="O89" s="39">
        <v>4881250</v>
      </c>
      <c r="P89" s="40">
        <v>-6.0394610202117421E-2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1803.85</v>
      </c>
      <c r="F90" s="37">
        <v>1803.5166666666667</v>
      </c>
      <c r="G90" s="38">
        <v>1789.5833333333333</v>
      </c>
      <c r="H90" s="38">
        <v>1775.3166666666666</v>
      </c>
      <c r="I90" s="38">
        <v>1761.3833333333332</v>
      </c>
      <c r="J90" s="38">
        <v>1817.7833333333333</v>
      </c>
      <c r="K90" s="38">
        <v>1831.7166666666667</v>
      </c>
      <c r="L90" s="38">
        <v>1845.9833333333333</v>
      </c>
      <c r="M90" s="28">
        <v>1817.45</v>
      </c>
      <c r="N90" s="28">
        <v>1789.25</v>
      </c>
      <c r="O90" s="39">
        <v>1920425</v>
      </c>
      <c r="P90" s="40">
        <v>-3.6964021685559388E-3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1108.45</v>
      </c>
      <c r="F91" s="37">
        <v>1099.25</v>
      </c>
      <c r="G91" s="38">
        <v>1088.3</v>
      </c>
      <c r="H91" s="38">
        <v>1068.1499999999999</v>
      </c>
      <c r="I91" s="38">
        <v>1057.1999999999998</v>
      </c>
      <c r="J91" s="38">
        <v>1119.4000000000001</v>
      </c>
      <c r="K91" s="38">
        <v>1130.3499999999999</v>
      </c>
      <c r="L91" s="38">
        <v>1150.5000000000002</v>
      </c>
      <c r="M91" s="28">
        <v>1110.2</v>
      </c>
      <c r="N91" s="28">
        <v>1079.0999999999999</v>
      </c>
      <c r="O91" s="39">
        <v>6519500</v>
      </c>
      <c r="P91" s="40">
        <v>-1.4287874206229212E-2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1002.05</v>
      </c>
      <c r="F92" s="37">
        <v>996.83333333333337</v>
      </c>
      <c r="G92" s="38">
        <v>988.86666666666679</v>
      </c>
      <c r="H92" s="38">
        <v>975.68333333333339</v>
      </c>
      <c r="I92" s="38">
        <v>967.71666666666681</v>
      </c>
      <c r="J92" s="38">
        <v>1010.0166666666668</v>
      </c>
      <c r="K92" s="38">
        <v>1017.9833333333332</v>
      </c>
      <c r="L92" s="38">
        <v>1031.1666666666667</v>
      </c>
      <c r="M92" s="28">
        <v>1004.8</v>
      </c>
      <c r="N92" s="28">
        <v>983.65</v>
      </c>
      <c r="O92" s="39">
        <v>22803900</v>
      </c>
      <c r="P92" s="40">
        <v>3.8209102394231656E-3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2180.6999999999998</v>
      </c>
      <c r="F93" s="37">
        <v>2177.1</v>
      </c>
      <c r="G93" s="38">
        <v>2166.6</v>
      </c>
      <c r="H93" s="38">
        <v>2152.5</v>
      </c>
      <c r="I93" s="38">
        <v>2142</v>
      </c>
      <c r="J93" s="38">
        <v>2191.1999999999998</v>
      </c>
      <c r="K93" s="38">
        <v>2201.6999999999998</v>
      </c>
      <c r="L93" s="38">
        <v>2215.7999999999997</v>
      </c>
      <c r="M93" s="28">
        <v>2187.6</v>
      </c>
      <c r="N93" s="28">
        <v>2163</v>
      </c>
      <c r="O93" s="39">
        <v>25547100</v>
      </c>
      <c r="P93" s="40">
        <v>2.5000000000000001E-2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1749.5</v>
      </c>
      <c r="F94" s="37">
        <v>1761.1666666666667</v>
      </c>
      <c r="G94" s="38">
        <v>1730.3333333333335</v>
      </c>
      <c r="H94" s="38">
        <v>1711.1666666666667</v>
      </c>
      <c r="I94" s="38">
        <v>1680.3333333333335</v>
      </c>
      <c r="J94" s="38">
        <v>1780.3333333333335</v>
      </c>
      <c r="K94" s="38">
        <v>1811.166666666667</v>
      </c>
      <c r="L94" s="38">
        <v>1830.3333333333335</v>
      </c>
      <c r="M94" s="28">
        <v>1792</v>
      </c>
      <c r="N94" s="28">
        <v>1742</v>
      </c>
      <c r="O94" s="39">
        <v>4009500</v>
      </c>
      <c r="P94" s="40">
        <v>-2.5590551181102362E-2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1347.35</v>
      </c>
      <c r="F95" s="37">
        <v>1347.4333333333334</v>
      </c>
      <c r="G95" s="38">
        <v>1340.9166666666667</v>
      </c>
      <c r="H95" s="38">
        <v>1334.4833333333333</v>
      </c>
      <c r="I95" s="38">
        <v>1327.9666666666667</v>
      </c>
      <c r="J95" s="38">
        <v>1353.8666666666668</v>
      </c>
      <c r="K95" s="38">
        <v>1360.3833333333332</v>
      </c>
      <c r="L95" s="38">
        <v>1366.8166666666668</v>
      </c>
      <c r="M95" s="28">
        <v>1353.95</v>
      </c>
      <c r="N95" s="28">
        <v>1341</v>
      </c>
      <c r="O95" s="39">
        <v>62233600</v>
      </c>
      <c r="P95" s="40">
        <v>9.5736043326582147E-3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565.75</v>
      </c>
      <c r="F96" s="37">
        <v>561.16666666666663</v>
      </c>
      <c r="G96" s="38">
        <v>554.08333333333326</v>
      </c>
      <c r="H96" s="38">
        <v>542.41666666666663</v>
      </c>
      <c r="I96" s="38">
        <v>535.33333333333326</v>
      </c>
      <c r="J96" s="38">
        <v>572.83333333333326</v>
      </c>
      <c r="K96" s="38">
        <v>579.91666666666652</v>
      </c>
      <c r="L96" s="38">
        <v>591.58333333333326</v>
      </c>
      <c r="M96" s="28">
        <v>568.25</v>
      </c>
      <c r="N96" s="28">
        <v>549.5</v>
      </c>
      <c r="O96" s="39">
        <v>20947300</v>
      </c>
      <c r="P96" s="40">
        <v>-3.8911880488543452E-2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2765.35</v>
      </c>
      <c r="F97" s="37">
        <v>2749.2333333333336</v>
      </c>
      <c r="G97" s="38">
        <v>2707.9666666666672</v>
      </c>
      <c r="H97" s="38">
        <v>2650.5833333333335</v>
      </c>
      <c r="I97" s="38">
        <v>2609.3166666666671</v>
      </c>
      <c r="J97" s="38">
        <v>2806.6166666666672</v>
      </c>
      <c r="K97" s="38">
        <v>2847.8833333333337</v>
      </c>
      <c r="L97" s="38">
        <v>2905.2666666666673</v>
      </c>
      <c r="M97" s="28">
        <v>2790.5</v>
      </c>
      <c r="N97" s="28">
        <v>2691.85</v>
      </c>
      <c r="O97" s="39">
        <v>3810900</v>
      </c>
      <c r="P97" s="40">
        <v>-2.5245549416820137E-2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343.15</v>
      </c>
      <c r="F98" s="37">
        <v>337.76666666666665</v>
      </c>
      <c r="G98" s="38">
        <v>330.93333333333328</v>
      </c>
      <c r="H98" s="38">
        <v>318.71666666666664</v>
      </c>
      <c r="I98" s="38">
        <v>311.88333333333327</v>
      </c>
      <c r="J98" s="38">
        <v>349.98333333333329</v>
      </c>
      <c r="K98" s="38">
        <v>356.81666666666666</v>
      </c>
      <c r="L98" s="38">
        <v>369.0333333333333</v>
      </c>
      <c r="M98" s="28">
        <v>344.6</v>
      </c>
      <c r="N98" s="28">
        <v>325.55</v>
      </c>
      <c r="O98" s="39">
        <v>53345800</v>
      </c>
      <c r="P98" s="40">
        <v>-1.3066565899644E-2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90.4</v>
      </c>
      <c r="F99" s="37">
        <v>89.166666666666671</v>
      </c>
      <c r="G99" s="38">
        <v>87.583333333333343</v>
      </c>
      <c r="H99" s="38">
        <v>84.766666666666666</v>
      </c>
      <c r="I99" s="38">
        <v>83.183333333333337</v>
      </c>
      <c r="J99" s="38">
        <v>91.983333333333348</v>
      </c>
      <c r="K99" s="38">
        <v>93.566666666666691</v>
      </c>
      <c r="L99" s="38">
        <v>96.383333333333354</v>
      </c>
      <c r="M99" s="28">
        <v>90.75</v>
      </c>
      <c r="N99" s="28">
        <v>86.35</v>
      </c>
      <c r="O99" s="39">
        <v>12444200</v>
      </c>
      <c r="P99" s="40">
        <v>-0.11956191055673866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222.55</v>
      </c>
      <c r="F100" s="37">
        <v>224</v>
      </c>
      <c r="G100" s="38">
        <v>217.5</v>
      </c>
      <c r="H100" s="38">
        <v>212.45</v>
      </c>
      <c r="I100" s="38">
        <v>205.95</v>
      </c>
      <c r="J100" s="38">
        <v>229.05</v>
      </c>
      <c r="K100" s="38">
        <v>235.55</v>
      </c>
      <c r="L100" s="38">
        <v>240.60000000000002</v>
      </c>
      <c r="M100" s="28">
        <v>230.5</v>
      </c>
      <c r="N100" s="28">
        <v>218.95</v>
      </c>
      <c r="O100" s="39">
        <v>22701600</v>
      </c>
      <c r="P100" s="40">
        <v>-9.2890279426043804E-2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2314.1</v>
      </c>
      <c r="F101" s="37">
        <v>2307.8833333333332</v>
      </c>
      <c r="G101" s="38">
        <v>2283.1166666666663</v>
      </c>
      <c r="H101" s="38">
        <v>2252.1333333333332</v>
      </c>
      <c r="I101" s="38">
        <v>2227.3666666666663</v>
      </c>
      <c r="J101" s="38">
        <v>2338.8666666666663</v>
      </c>
      <c r="K101" s="38">
        <v>2363.6333333333328</v>
      </c>
      <c r="L101" s="38">
        <v>2394.6166666666663</v>
      </c>
      <c r="M101" s="28">
        <v>2332.65</v>
      </c>
      <c r="N101" s="28">
        <v>2276.9</v>
      </c>
      <c r="O101" s="39">
        <v>12490500</v>
      </c>
      <c r="P101" s="40">
        <v>-7.8164096942544628E-3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34464.400000000001</v>
      </c>
      <c r="F102" s="37">
        <v>34508.23333333333</v>
      </c>
      <c r="G102" s="38">
        <v>33984.71666666666</v>
      </c>
      <c r="H102" s="38">
        <v>33505.033333333333</v>
      </c>
      <c r="I102" s="38">
        <v>32981.516666666663</v>
      </c>
      <c r="J102" s="38">
        <v>34987.916666666657</v>
      </c>
      <c r="K102" s="38">
        <v>35511.433333333334</v>
      </c>
      <c r="L102" s="38">
        <v>35991.116666666654</v>
      </c>
      <c r="M102" s="28">
        <v>35031.75</v>
      </c>
      <c r="N102" s="28">
        <v>34028.550000000003</v>
      </c>
      <c r="O102" s="39">
        <v>17325</v>
      </c>
      <c r="P102" s="40">
        <v>-0.12961567445365485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102.5</v>
      </c>
      <c r="F103" s="37">
        <v>102.34999999999998</v>
      </c>
      <c r="G103" s="38">
        <v>100.49999999999996</v>
      </c>
      <c r="H103" s="38">
        <v>98.499999999999972</v>
      </c>
      <c r="I103" s="38">
        <v>96.649999999999949</v>
      </c>
      <c r="J103" s="38">
        <v>104.34999999999997</v>
      </c>
      <c r="K103" s="38">
        <v>106.19999999999999</v>
      </c>
      <c r="L103" s="38">
        <v>108.19999999999997</v>
      </c>
      <c r="M103" s="28">
        <v>104.2</v>
      </c>
      <c r="N103" s="28">
        <v>100.35</v>
      </c>
      <c r="O103" s="39">
        <v>31880600</v>
      </c>
      <c r="P103" s="40">
        <v>-7.6850050579721427E-3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710.45</v>
      </c>
      <c r="F104" s="37">
        <v>711.41666666666663</v>
      </c>
      <c r="G104" s="38">
        <v>705.7833333333333</v>
      </c>
      <c r="H104" s="38">
        <v>701.11666666666667</v>
      </c>
      <c r="I104" s="38">
        <v>695.48333333333335</v>
      </c>
      <c r="J104" s="38">
        <v>716.08333333333326</v>
      </c>
      <c r="K104" s="38">
        <v>721.7166666666667</v>
      </c>
      <c r="L104" s="38">
        <v>726.38333333333321</v>
      </c>
      <c r="M104" s="28">
        <v>717.05</v>
      </c>
      <c r="N104" s="28">
        <v>706.75</v>
      </c>
      <c r="O104" s="39">
        <v>86387125</v>
      </c>
      <c r="P104" s="40">
        <v>-1.2558420500429213E-3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1119.8499999999999</v>
      </c>
      <c r="F105" s="37">
        <v>1120.5333333333333</v>
      </c>
      <c r="G105" s="38">
        <v>1102.7166666666667</v>
      </c>
      <c r="H105" s="38">
        <v>1085.5833333333335</v>
      </c>
      <c r="I105" s="38">
        <v>1067.7666666666669</v>
      </c>
      <c r="J105" s="38">
        <v>1137.6666666666665</v>
      </c>
      <c r="K105" s="38">
        <v>1155.4833333333331</v>
      </c>
      <c r="L105" s="38">
        <v>1172.6166666666663</v>
      </c>
      <c r="M105" s="28">
        <v>1138.3499999999999</v>
      </c>
      <c r="N105" s="28">
        <v>1103.4000000000001</v>
      </c>
      <c r="O105" s="39">
        <v>3864100</v>
      </c>
      <c r="P105" s="40">
        <v>6.6885707580380191E-2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491.5</v>
      </c>
      <c r="F106" s="37">
        <v>486.89999999999992</v>
      </c>
      <c r="G106" s="38">
        <v>479.74999999999983</v>
      </c>
      <c r="H106" s="38">
        <v>467.99999999999989</v>
      </c>
      <c r="I106" s="38">
        <v>460.8499999999998</v>
      </c>
      <c r="J106" s="38">
        <v>498.64999999999986</v>
      </c>
      <c r="K106" s="38">
        <v>505.79999999999995</v>
      </c>
      <c r="L106" s="38">
        <v>517.54999999999995</v>
      </c>
      <c r="M106" s="28">
        <v>494.05</v>
      </c>
      <c r="N106" s="28">
        <v>475.15</v>
      </c>
      <c r="O106" s="39">
        <v>7515750</v>
      </c>
      <c r="P106" s="40">
        <v>9.4593118514472968E-2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8.85</v>
      </c>
      <c r="F107" s="37">
        <v>8.8666666666666671</v>
      </c>
      <c r="G107" s="38">
        <v>8.7333333333333343</v>
      </c>
      <c r="H107" s="38">
        <v>8.6166666666666671</v>
      </c>
      <c r="I107" s="38">
        <v>8.4833333333333343</v>
      </c>
      <c r="J107" s="38">
        <v>8.9833333333333343</v>
      </c>
      <c r="K107" s="38">
        <v>9.1166666666666671</v>
      </c>
      <c r="L107" s="38">
        <v>9.2333333333333343</v>
      </c>
      <c r="M107" s="28">
        <v>9</v>
      </c>
      <c r="N107" s="28">
        <v>8.75</v>
      </c>
      <c r="O107" s="39">
        <v>772800000</v>
      </c>
      <c r="P107" s="40">
        <v>5.5146707445283383E-2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49.8</v>
      </c>
      <c r="F108" s="37">
        <v>49.616666666666667</v>
      </c>
      <c r="G108" s="38">
        <v>49.233333333333334</v>
      </c>
      <c r="H108" s="38">
        <v>48.666666666666664</v>
      </c>
      <c r="I108" s="38">
        <v>48.283333333333331</v>
      </c>
      <c r="J108" s="38">
        <v>50.183333333333337</v>
      </c>
      <c r="K108" s="38">
        <v>50.566666666666677</v>
      </c>
      <c r="L108" s="38">
        <v>51.13333333333334</v>
      </c>
      <c r="M108" s="28">
        <v>50</v>
      </c>
      <c r="N108" s="28">
        <v>49.05</v>
      </c>
      <c r="O108" s="39">
        <v>114960000</v>
      </c>
      <c r="P108" s="40">
        <v>-4.9367402629620444E-2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32.1</v>
      </c>
      <c r="F109" s="37">
        <v>32.000000000000007</v>
      </c>
      <c r="G109" s="38">
        <v>31.800000000000011</v>
      </c>
      <c r="H109" s="38">
        <v>31.500000000000004</v>
      </c>
      <c r="I109" s="38">
        <v>31.300000000000008</v>
      </c>
      <c r="J109" s="38">
        <v>32.300000000000011</v>
      </c>
      <c r="K109" s="38">
        <v>32.500000000000014</v>
      </c>
      <c r="L109" s="38">
        <v>32.800000000000018</v>
      </c>
      <c r="M109" s="28">
        <v>32.200000000000003</v>
      </c>
      <c r="N109" s="28">
        <v>31.7</v>
      </c>
      <c r="O109" s="39">
        <v>265788900</v>
      </c>
      <c r="P109" s="40">
        <v>-2.4155903662762393E-2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167.7</v>
      </c>
      <c r="F110" s="37">
        <v>168.61666666666667</v>
      </c>
      <c r="G110" s="38">
        <v>165.23333333333335</v>
      </c>
      <c r="H110" s="38">
        <v>162.76666666666668</v>
      </c>
      <c r="I110" s="38">
        <v>159.38333333333335</v>
      </c>
      <c r="J110" s="38">
        <v>171.08333333333334</v>
      </c>
      <c r="K110" s="38">
        <v>174.46666666666667</v>
      </c>
      <c r="L110" s="38">
        <v>176.93333333333334</v>
      </c>
      <c r="M110" s="28">
        <v>172</v>
      </c>
      <c r="N110" s="28">
        <v>166.15</v>
      </c>
      <c r="O110" s="39">
        <v>47561250</v>
      </c>
      <c r="P110" s="40">
        <v>9.3456332442451939E-2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368.55</v>
      </c>
      <c r="F111" s="37">
        <v>366.59999999999997</v>
      </c>
      <c r="G111" s="38">
        <v>362.99999999999994</v>
      </c>
      <c r="H111" s="38">
        <v>357.45</v>
      </c>
      <c r="I111" s="38">
        <v>353.84999999999997</v>
      </c>
      <c r="J111" s="38">
        <v>372.14999999999992</v>
      </c>
      <c r="K111" s="38">
        <v>375.74999999999994</v>
      </c>
      <c r="L111" s="38">
        <v>381.2999999999999</v>
      </c>
      <c r="M111" s="28">
        <v>370.2</v>
      </c>
      <c r="N111" s="28">
        <v>361.05</v>
      </c>
      <c r="O111" s="39">
        <v>12380500</v>
      </c>
      <c r="P111" s="40">
        <v>1.1458099303527296E-2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228.6</v>
      </c>
      <c r="F112" s="37">
        <v>227.58333333333334</v>
      </c>
      <c r="G112" s="38">
        <v>225.76666666666668</v>
      </c>
      <c r="H112" s="38">
        <v>222.93333333333334</v>
      </c>
      <c r="I112" s="38">
        <v>221.11666666666667</v>
      </c>
      <c r="J112" s="38">
        <v>230.41666666666669</v>
      </c>
      <c r="K112" s="38">
        <v>232.23333333333335</v>
      </c>
      <c r="L112" s="38">
        <v>235.06666666666669</v>
      </c>
      <c r="M112" s="28">
        <v>229.4</v>
      </c>
      <c r="N112" s="28">
        <v>224.75</v>
      </c>
      <c r="O112" s="39">
        <v>21107456</v>
      </c>
      <c r="P112" s="40">
        <v>1.6266460108443067E-2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156.94999999999999</v>
      </c>
      <c r="F113" s="37">
        <v>156.36666666666665</v>
      </c>
      <c r="G113" s="38">
        <v>153.0333333333333</v>
      </c>
      <c r="H113" s="38">
        <v>149.11666666666665</v>
      </c>
      <c r="I113" s="38">
        <v>145.7833333333333</v>
      </c>
      <c r="J113" s="38">
        <v>160.2833333333333</v>
      </c>
      <c r="K113" s="38">
        <v>163.61666666666662</v>
      </c>
      <c r="L113" s="38">
        <v>167.5333333333333</v>
      </c>
      <c r="M113" s="28">
        <v>159.69999999999999</v>
      </c>
      <c r="N113" s="28">
        <v>152.44999999999999</v>
      </c>
      <c r="O113" s="39">
        <v>10608200</v>
      </c>
      <c r="P113" s="40">
        <v>-2.0353508302088912E-2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4083.95</v>
      </c>
      <c r="F114" s="37">
        <v>4089.2666666666664</v>
      </c>
      <c r="G114" s="38">
        <v>3997.3833333333332</v>
      </c>
      <c r="H114" s="38">
        <v>3910.8166666666666</v>
      </c>
      <c r="I114" s="38">
        <v>3818.9333333333334</v>
      </c>
      <c r="J114" s="38">
        <v>4175.833333333333</v>
      </c>
      <c r="K114" s="38">
        <v>4267.7166666666662</v>
      </c>
      <c r="L114" s="38">
        <v>4354.2833333333328</v>
      </c>
      <c r="M114" s="28">
        <v>4181.1499999999996</v>
      </c>
      <c r="N114" s="28">
        <v>4002.7</v>
      </c>
      <c r="O114" s="39">
        <v>301725</v>
      </c>
      <c r="P114" s="40">
        <v>-5.5412068560694999E-2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1638.15</v>
      </c>
      <c r="F115" s="37">
        <v>1620.2333333333333</v>
      </c>
      <c r="G115" s="38">
        <v>1591.4666666666667</v>
      </c>
      <c r="H115" s="38">
        <v>1544.7833333333333</v>
      </c>
      <c r="I115" s="38">
        <v>1516.0166666666667</v>
      </c>
      <c r="J115" s="38">
        <v>1666.9166666666667</v>
      </c>
      <c r="K115" s="38">
        <v>1695.6833333333336</v>
      </c>
      <c r="L115" s="38">
        <v>1742.3666666666668</v>
      </c>
      <c r="M115" s="28">
        <v>1649</v>
      </c>
      <c r="N115" s="28">
        <v>1573.55</v>
      </c>
      <c r="O115" s="39">
        <v>3308450</v>
      </c>
      <c r="P115" s="40">
        <v>-1.6746909177365668E-2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818.15</v>
      </c>
      <c r="F116" s="37">
        <v>818.66666666666663</v>
      </c>
      <c r="G116" s="38">
        <v>812.7833333333333</v>
      </c>
      <c r="H116" s="38">
        <v>807.41666666666663</v>
      </c>
      <c r="I116" s="38">
        <v>801.5333333333333</v>
      </c>
      <c r="J116" s="38">
        <v>824.0333333333333</v>
      </c>
      <c r="K116" s="38">
        <v>829.91666666666674</v>
      </c>
      <c r="L116" s="38">
        <v>835.2833333333333</v>
      </c>
      <c r="M116" s="28">
        <v>824.55</v>
      </c>
      <c r="N116" s="28">
        <v>813.3</v>
      </c>
      <c r="O116" s="39">
        <v>29971800</v>
      </c>
      <c r="P116" s="40">
        <v>-9.7826410157295356E-3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208.6</v>
      </c>
      <c r="F117" s="37">
        <v>209.76666666666665</v>
      </c>
      <c r="G117" s="38">
        <v>206.1333333333333</v>
      </c>
      <c r="H117" s="38">
        <v>203.66666666666666</v>
      </c>
      <c r="I117" s="38">
        <v>200.0333333333333</v>
      </c>
      <c r="J117" s="38">
        <v>212.23333333333329</v>
      </c>
      <c r="K117" s="38">
        <v>215.86666666666662</v>
      </c>
      <c r="L117" s="38">
        <v>218.33333333333329</v>
      </c>
      <c r="M117" s="28">
        <v>213.4</v>
      </c>
      <c r="N117" s="28">
        <v>207.3</v>
      </c>
      <c r="O117" s="39">
        <v>18079600</v>
      </c>
      <c r="P117" s="40">
        <v>3.4609838166960422E-2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1482.4</v>
      </c>
      <c r="F118" s="37">
        <v>1475.0333333333335</v>
      </c>
      <c r="G118" s="38">
        <v>1462.866666666667</v>
      </c>
      <c r="H118" s="38">
        <v>1443.3333333333335</v>
      </c>
      <c r="I118" s="38">
        <v>1431.166666666667</v>
      </c>
      <c r="J118" s="38">
        <v>1494.5666666666671</v>
      </c>
      <c r="K118" s="38">
        <v>1506.7333333333336</v>
      </c>
      <c r="L118" s="38">
        <v>1526.2666666666671</v>
      </c>
      <c r="M118" s="28">
        <v>1487.2</v>
      </c>
      <c r="N118" s="28">
        <v>1455.5</v>
      </c>
      <c r="O118" s="39">
        <v>43686600</v>
      </c>
      <c r="P118" s="40">
        <v>-1.9122867285010878E-2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666.8</v>
      </c>
      <c r="F119" s="37">
        <v>661.38333333333333</v>
      </c>
      <c r="G119" s="38">
        <v>653.4666666666667</v>
      </c>
      <c r="H119" s="38">
        <v>640.13333333333333</v>
      </c>
      <c r="I119" s="38">
        <v>632.2166666666667</v>
      </c>
      <c r="J119" s="38">
        <v>674.7166666666667</v>
      </c>
      <c r="K119" s="38">
        <v>682.63333333333344</v>
      </c>
      <c r="L119" s="38">
        <v>695.9666666666667</v>
      </c>
      <c r="M119" s="28">
        <v>669.3</v>
      </c>
      <c r="N119" s="28">
        <v>648.04999999999995</v>
      </c>
      <c r="O119" s="39">
        <v>887250</v>
      </c>
      <c r="P119" s="40">
        <v>7.6660988074957409E-3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108.5</v>
      </c>
      <c r="F120" s="37">
        <v>109</v>
      </c>
      <c r="G120" s="38">
        <v>107.4</v>
      </c>
      <c r="H120" s="38">
        <v>106.30000000000001</v>
      </c>
      <c r="I120" s="38">
        <v>104.70000000000002</v>
      </c>
      <c r="J120" s="38">
        <v>110.1</v>
      </c>
      <c r="K120" s="38">
        <v>111.69999999999999</v>
      </c>
      <c r="L120" s="38">
        <v>112.79999999999998</v>
      </c>
      <c r="M120" s="28">
        <v>110.6</v>
      </c>
      <c r="N120" s="28">
        <v>107.9</v>
      </c>
      <c r="O120" s="39">
        <v>47508500</v>
      </c>
      <c r="P120" s="40">
        <v>-4.3574980371630462E-2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904.95</v>
      </c>
      <c r="F121" s="37">
        <v>905.98333333333323</v>
      </c>
      <c r="G121" s="38">
        <v>893.81666666666649</v>
      </c>
      <c r="H121" s="38">
        <v>882.68333333333328</v>
      </c>
      <c r="I121" s="38">
        <v>870.51666666666654</v>
      </c>
      <c r="J121" s="38">
        <v>917.11666666666645</v>
      </c>
      <c r="K121" s="38">
        <v>929.28333333333319</v>
      </c>
      <c r="L121" s="38">
        <v>940.4166666666664</v>
      </c>
      <c r="M121" s="28">
        <v>918.15</v>
      </c>
      <c r="N121" s="28">
        <v>894.85</v>
      </c>
      <c r="O121" s="39">
        <v>955150</v>
      </c>
      <c r="P121" s="40">
        <v>-6.7190780799843738E-2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621.6</v>
      </c>
      <c r="F122" s="37">
        <v>617.01666666666665</v>
      </c>
      <c r="G122" s="38">
        <v>609.13333333333333</v>
      </c>
      <c r="H122" s="38">
        <v>596.66666666666663</v>
      </c>
      <c r="I122" s="38">
        <v>588.7833333333333</v>
      </c>
      <c r="J122" s="38">
        <v>629.48333333333335</v>
      </c>
      <c r="K122" s="38">
        <v>637.36666666666656</v>
      </c>
      <c r="L122" s="38">
        <v>649.83333333333337</v>
      </c>
      <c r="M122" s="28">
        <v>624.9</v>
      </c>
      <c r="N122" s="28">
        <v>604.54999999999995</v>
      </c>
      <c r="O122" s="39">
        <v>12255250</v>
      </c>
      <c r="P122" s="40">
        <v>-0.11140718182971704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271.5</v>
      </c>
      <c r="F123" s="37">
        <v>270.5333333333333</v>
      </c>
      <c r="G123" s="38">
        <v>269.01666666666659</v>
      </c>
      <c r="H123" s="38">
        <v>266.5333333333333</v>
      </c>
      <c r="I123" s="38">
        <v>265.01666666666659</v>
      </c>
      <c r="J123" s="38">
        <v>273.01666666666659</v>
      </c>
      <c r="K123" s="38">
        <v>274.53333333333325</v>
      </c>
      <c r="L123" s="38">
        <v>277.01666666666659</v>
      </c>
      <c r="M123" s="28">
        <v>272.05</v>
      </c>
      <c r="N123" s="28">
        <v>268.05</v>
      </c>
      <c r="O123" s="39">
        <v>93670400</v>
      </c>
      <c r="P123" s="40">
        <v>1.8794375609076989E-2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333.65</v>
      </c>
      <c r="F124" s="37">
        <v>330.15000000000003</v>
      </c>
      <c r="G124" s="38">
        <v>325.55000000000007</v>
      </c>
      <c r="H124" s="38">
        <v>317.45000000000005</v>
      </c>
      <c r="I124" s="38">
        <v>312.85000000000008</v>
      </c>
      <c r="J124" s="38">
        <v>338.25000000000006</v>
      </c>
      <c r="K124" s="38">
        <v>342.85000000000008</v>
      </c>
      <c r="L124" s="38">
        <v>350.95000000000005</v>
      </c>
      <c r="M124" s="28">
        <v>334.75</v>
      </c>
      <c r="N124" s="28">
        <v>322.05</v>
      </c>
      <c r="O124" s="39">
        <v>39508750</v>
      </c>
      <c r="P124" s="40">
        <v>7.3623151453340134E-3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2103.85</v>
      </c>
      <c r="F125" s="37">
        <v>2085.3166666666666</v>
      </c>
      <c r="G125" s="38">
        <v>2050.7333333333331</v>
      </c>
      <c r="H125" s="38">
        <v>1997.6166666666666</v>
      </c>
      <c r="I125" s="38">
        <v>1963.0333333333331</v>
      </c>
      <c r="J125" s="38">
        <v>2138.4333333333334</v>
      </c>
      <c r="K125" s="38">
        <v>2173.0166666666673</v>
      </c>
      <c r="L125" s="38">
        <v>2226.1333333333332</v>
      </c>
      <c r="M125" s="28">
        <v>2119.9</v>
      </c>
      <c r="N125" s="28">
        <v>2032.2</v>
      </c>
      <c r="O125" s="39">
        <v>593325</v>
      </c>
      <c r="P125" s="40">
        <v>-2.172300082440231E-2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578.25</v>
      </c>
      <c r="F126" s="37">
        <v>576</v>
      </c>
      <c r="G126" s="38">
        <v>570.6</v>
      </c>
      <c r="H126" s="38">
        <v>562.95000000000005</v>
      </c>
      <c r="I126" s="38">
        <v>557.55000000000007</v>
      </c>
      <c r="J126" s="38">
        <v>583.65</v>
      </c>
      <c r="K126" s="38">
        <v>589.05000000000007</v>
      </c>
      <c r="L126" s="38">
        <v>596.69999999999993</v>
      </c>
      <c r="M126" s="28">
        <v>581.4</v>
      </c>
      <c r="N126" s="28">
        <v>568.35</v>
      </c>
      <c r="O126" s="39">
        <v>52886250</v>
      </c>
      <c r="P126" s="40">
        <v>-1.1954904285101767E-2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535.45000000000005</v>
      </c>
      <c r="F127" s="37">
        <v>532.43333333333339</v>
      </c>
      <c r="G127" s="38">
        <v>525.26666666666677</v>
      </c>
      <c r="H127" s="38">
        <v>515.08333333333337</v>
      </c>
      <c r="I127" s="38">
        <v>507.91666666666674</v>
      </c>
      <c r="J127" s="38">
        <v>542.61666666666679</v>
      </c>
      <c r="K127" s="38">
        <v>549.7833333333333</v>
      </c>
      <c r="L127" s="38">
        <v>559.96666666666681</v>
      </c>
      <c r="M127" s="28">
        <v>539.6</v>
      </c>
      <c r="N127" s="28">
        <v>522.25</v>
      </c>
      <c r="O127" s="39">
        <v>9451875</v>
      </c>
      <c r="P127" s="40">
        <v>-2.1165048543689322E-2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1673.4</v>
      </c>
      <c r="F128" s="37">
        <v>1678.5166666666667</v>
      </c>
      <c r="G128" s="38">
        <v>1663.3333333333333</v>
      </c>
      <c r="H128" s="38">
        <v>1653.2666666666667</v>
      </c>
      <c r="I128" s="38">
        <v>1638.0833333333333</v>
      </c>
      <c r="J128" s="38">
        <v>1688.5833333333333</v>
      </c>
      <c r="K128" s="38">
        <v>1703.7666666666667</v>
      </c>
      <c r="L128" s="38">
        <v>1713.8333333333333</v>
      </c>
      <c r="M128" s="28">
        <v>1693.7</v>
      </c>
      <c r="N128" s="28">
        <v>1668.45</v>
      </c>
      <c r="O128" s="39">
        <v>16913600</v>
      </c>
      <c r="P128" s="40">
        <v>9.0608960305382888E-2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70.2</v>
      </c>
      <c r="F129" s="37">
        <v>70.11666666666666</v>
      </c>
      <c r="G129" s="38">
        <v>69.23333333333332</v>
      </c>
      <c r="H129" s="38">
        <v>68.266666666666666</v>
      </c>
      <c r="I129" s="38">
        <v>67.383333333333326</v>
      </c>
      <c r="J129" s="38">
        <v>71.083333333333314</v>
      </c>
      <c r="K129" s="38">
        <v>71.966666666666669</v>
      </c>
      <c r="L129" s="38">
        <v>72.933333333333309</v>
      </c>
      <c r="M129" s="28">
        <v>71</v>
      </c>
      <c r="N129" s="28">
        <v>69.150000000000006</v>
      </c>
      <c r="O129" s="39">
        <v>62084268</v>
      </c>
      <c r="P129" s="40">
        <v>-4.829001367989056E-2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2168.3000000000002</v>
      </c>
      <c r="F130" s="37">
        <v>2136.2166666666667</v>
      </c>
      <c r="G130" s="38">
        <v>2087.4833333333336</v>
      </c>
      <c r="H130" s="38">
        <v>2006.666666666667</v>
      </c>
      <c r="I130" s="38">
        <v>1957.9333333333338</v>
      </c>
      <c r="J130" s="38">
        <v>2217.0333333333333</v>
      </c>
      <c r="K130" s="38">
        <v>2265.766666666666</v>
      </c>
      <c r="L130" s="38">
        <v>2346.583333333333</v>
      </c>
      <c r="M130" s="28">
        <v>2184.9499999999998</v>
      </c>
      <c r="N130" s="28">
        <v>2055.4</v>
      </c>
      <c r="O130" s="39">
        <v>1236625</v>
      </c>
      <c r="P130" s="40">
        <v>-7.2907881173273362E-2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467.95</v>
      </c>
      <c r="F131" s="37">
        <v>464.93333333333339</v>
      </c>
      <c r="G131" s="38">
        <v>460.36666666666679</v>
      </c>
      <c r="H131" s="38">
        <v>452.78333333333342</v>
      </c>
      <c r="I131" s="38">
        <v>448.21666666666681</v>
      </c>
      <c r="J131" s="38">
        <v>472.51666666666677</v>
      </c>
      <c r="K131" s="38">
        <v>477.08333333333337</v>
      </c>
      <c r="L131" s="38">
        <v>484.66666666666674</v>
      </c>
      <c r="M131" s="28">
        <v>469.5</v>
      </c>
      <c r="N131" s="28">
        <v>457.35</v>
      </c>
      <c r="O131" s="39">
        <v>6657300</v>
      </c>
      <c r="P131" s="40">
        <v>-8.7578635746885403E-2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329.45</v>
      </c>
      <c r="F132" s="37">
        <v>328.25</v>
      </c>
      <c r="G132" s="38">
        <v>326.5</v>
      </c>
      <c r="H132" s="38">
        <v>323.55</v>
      </c>
      <c r="I132" s="38">
        <v>321.8</v>
      </c>
      <c r="J132" s="38">
        <v>331.2</v>
      </c>
      <c r="K132" s="38">
        <v>332.95</v>
      </c>
      <c r="L132" s="38">
        <v>335.9</v>
      </c>
      <c r="M132" s="28">
        <v>330</v>
      </c>
      <c r="N132" s="28">
        <v>325.3</v>
      </c>
      <c r="O132" s="39">
        <v>21812000</v>
      </c>
      <c r="P132" s="40">
        <v>-3.3670033670033669E-2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1550.2</v>
      </c>
      <c r="F133" s="37">
        <v>1542.3500000000001</v>
      </c>
      <c r="G133" s="38">
        <v>1531.3500000000004</v>
      </c>
      <c r="H133" s="38">
        <v>1512.5000000000002</v>
      </c>
      <c r="I133" s="38">
        <v>1501.5000000000005</v>
      </c>
      <c r="J133" s="38">
        <v>1561.2000000000003</v>
      </c>
      <c r="K133" s="38">
        <v>1572.1999999999998</v>
      </c>
      <c r="L133" s="38">
        <v>1591.0500000000002</v>
      </c>
      <c r="M133" s="28">
        <v>1553.35</v>
      </c>
      <c r="N133" s="28">
        <v>1523.5</v>
      </c>
      <c r="O133" s="39">
        <v>14887725</v>
      </c>
      <c r="P133" s="40">
        <v>-2.9864411142299065E-2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4199.2</v>
      </c>
      <c r="F134" s="37">
        <v>4156.95</v>
      </c>
      <c r="G134" s="38">
        <v>4100.2999999999993</v>
      </c>
      <c r="H134" s="38">
        <v>4001.3999999999996</v>
      </c>
      <c r="I134" s="38">
        <v>3944.7499999999991</v>
      </c>
      <c r="J134" s="38">
        <v>4255.8499999999995</v>
      </c>
      <c r="K134" s="38">
        <v>4312.4999999999991</v>
      </c>
      <c r="L134" s="38">
        <v>4411.3999999999996</v>
      </c>
      <c r="M134" s="28">
        <v>4213.6000000000004</v>
      </c>
      <c r="N134" s="28">
        <v>4058.05</v>
      </c>
      <c r="O134" s="39">
        <v>1463700</v>
      </c>
      <c r="P134" s="40">
        <v>-5.4732151506345056E-2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3169.55</v>
      </c>
      <c r="F135" s="37">
        <v>3134.6333333333337</v>
      </c>
      <c r="G135" s="38">
        <v>3092.3666666666672</v>
      </c>
      <c r="H135" s="38">
        <v>3015.1833333333334</v>
      </c>
      <c r="I135" s="38">
        <v>2972.916666666667</v>
      </c>
      <c r="J135" s="38">
        <v>3211.8166666666675</v>
      </c>
      <c r="K135" s="38">
        <v>3254.0833333333339</v>
      </c>
      <c r="L135" s="38">
        <v>3331.2666666666678</v>
      </c>
      <c r="M135" s="28">
        <v>3176.9</v>
      </c>
      <c r="N135" s="28">
        <v>3057.45</v>
      </c>
      <c r="O135" s="39">
        <v>1761400</v>
      </c>
      <c r="P135" s="40">
        <v>1.358038899758315E-2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634</v>
      </c>
      <c r="F136" s="37">
        <v>630.38333333333333</v>
      </c>
      <c r="G136" s="38">
        <v>624.76666666666665</v>
      </c>
      <c r="H136" s="38">
        <v>615.5333333333333</v>
      </c>
      <c r="I136" s="38">
        <v>609.91666666666663</v>
      </c>
      <c r="J136" s="38">
        <v>639.61666666666667</v>
      </c>
      <c r="K136" s="38">
        <v>645.23333333333323</v>
      </c>
      <c r="L136" s="38">
        <v>654.4666666666667</v>
      </c>
      <c r="M136" s="28">
        <v>636</v>
      </c>
      <c r="N136" s="28">
        <v>621.15</v>
      </c>
      <c r="O136" s="39">
        <v>9409500</v>
      </c>
      <c r="P136" s="40">
        <v>3.8084874863982591E-3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1105.3499999999999</v>
      </c>
      <c r="F137" s="37">
        <v>1095.55</v>
      </c>
      <c r="G137" s="38">
        <v>1080.1499999999999</v>
      </c>
      <c r="H137" s="38">
        <v>1054.9499999999998</v>
      </c>
      <c r="I137" s="38">
        <v>1039.5499999999997</v>
      </c>
      <c r="J137" s="38">
        <v>1120.75</v>
      </c>
      <c r="K137" s="38">
        <v>1136.1500000000001</v>
      </c>
      <c r="L137" s="38">
        <v>1161.3500000000001</v>
      </c>
      <c r="M137" s="28">
        <v>1110.95</v>
      </c>
      <c r="N137" s="28">
        <v>1070.3499999999999</v>
      </c>
      <c r="O137" s="39">
        <v>18713100</v>
      </c>
      <c r="P137" s="40">
        <v>6.1380871084289516E-2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180.95</v>
      </c>
      <c r="F138" s="37">
        <v>179.56666666666663</v>
      </c>
      <c r="G138" s="38">
        <v>177.78333333333327</v>
      </c>
      <c r="H138" s="38">
        <v>174.61666666666665</v>
      </c>
      <c r="I138" s="38">
        <v>172.83333333333329</v>
      </c>
      <c r="J138" s="38">
        <v>182.73333333333326</v>
      </c>
      <c r="K138" s="38">
        <v>184.51666666666662</v>
      </c>
      <c r="L138" s="38">
        <v>187.68333333333325</v>
      </c>
      <c r="M138" s="28">
        <v>181.35</v>
      </c>
      <c r="N138" s="28">
        <v>176.4</v>
      </c>
      <c r="O138" s="39">
        <v>24080000</v>
      </c>
      <c r="P138" s="40">
        <v>-8.1897209089522652E-2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87.45</v>
      </c>
      <c r="F139" s="37">
        <v>87.916666666666671</v>
      </c>
      <c r="G139" s="38">
        <v>86.583333333333343</v>
      </c>
      <c r="H139" s="38">
        <v>85.716666666666669</v>
      </c>
      <c r="I139" s="38">
        <v>84.38333333333334</v>
      </c>
      <c r="J139" s="38">
        <v>88.783333333333346</v>
      </c>
      <c r="K139" s="38">
        <v>90.116666666666688</v>
      </c>
      <c r="L139" s="38">
        <v>90.983333333333348</v>
      </c>
      <c r="M139" s="28">
        <v>89.25</v>
      </c>
      <c r="N139" s="28">
        <v>87.05</v>
      </c>
      <c r="O139" s="39">
        <v>28101000</v>
      </c>
      <c r="P139" s="40">
        <v>1.7820275996957513E-2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488.1</v>
      </c>
      <c r="F140" s="37">
        <v>485.13333333333338</v>
      </c>
      <c r="G140" s="38">
        <v>480.16666666666674</v>
      </c>
      <c r="H140" s="38">
        <v>472.23333333333335</v>
      </c>
      <c r="I140" s="38">
        <v>467.26666666666671</v>
      </c>
      <c r="J140" s="38">
        <v>493.06666666666678</v>
      </c>
      <c r="K140" s="38">
        <v>498.03333333333336</v>
      </c>
      <c r="L140" s="38">
        <v>505.96666666666681</v>
      </c>
      <c r="M140" s="28">
        <v>490.1</v>
      </c>
      <c r="N140" s="28">
        <v>477.2</v>
      </c>
      <c r="O140" s="39">
        <v>11032600</v>
      </c>
      <c r="P140" s="40">
        <v>-4.5077639482749669E-2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8499.0499999999993</v>
      </c>
      <c r="F141" s="37">
        <v>8471.6833333333325</v>
      </c>
      <c r="G141" s="38">
        <v>8410.4166666666642</v>
      </c>
      <c r="H141" s="38">
        <v>8321.783333333331</v>
      </c>
      <c r="I141" s="38">
        <v>8260.5166666666628</v>
      </c>
      <c r="J141" s="38">
        <v>8560.3166666666657</v>
      </c>
      <c r="K141" s="38">
        <v>8621.5833333333321</v>
      </c>
      <c r="L141" s="38">
        <v>8710.2166666666672</v>
      </c>
      <c r="M141" s="28">
        <v>8532.9500000000007</v>
      </c>
      <c r="N141" s="28">
        <v>8383.0499999999993</v>
      </c>
      <c r="O141" s="39">
        <v>4159300</v>
      </c>
      <c r="P141" s="40">
        <v>1.8188494492044065E-2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771.5</v>
      </c>
      <c r="F142" s="37">
        <v>765.65</v>
      </c>
      <c r="G142" s="38">
        <v>757.8</v>
      </c>
      <c r="H142" s="38">
        <v>744.1</v>
      </c>
      <c r="I142" s="38">
        <v>736.25</v>
      </c>
      <c r="J142" s="38">
        <v>779.34999999999991</v>
      </c>
      <c r="K142" s="38">
        <v>787.2</v>
      </c>
      <c r="L142" s="38">
        <v>800.89999999999986</v>
      </c>
      <c r="M142" s="28">
        <v>773.5</v>
      </c>
      <c r="N142" s="28">
        <v>751.95</v>
      </c>
      <c r="O142" s="39">
        <v>14640625</v>
      </c>
      <c r="P142" s="40">
        <v>-3.4498392548017474E-2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1276</v>
      </c>
      <c r="F143" s="37">
        <v>1268.4333333333334</v>
      </c>
      <c r="G143" s="38">
        <v>1254.2166666666667</v>
      </c>
      <c r="H143" s="38">
        <v>1232.4333333333334</v>
      </c>
      <c r="I143" s="38">
        <v>1218.2166666666667</v>
      </c>
      <c r="J143" s="38">
        <v>1290.2166666666667</v>
      </c>
      <c r="K143" s="38">
        <v>1304.4333333333334</v>
      </c>
      <c r="L143" s="38">
        <v>1326.2166666666667</v>
      </c>
      <c r="M143" s="28">
        <v>1282.6500000000001</v>
      </c>
      <c r="N143" s="28">
        <v>1246.6500000000001</v>
      </c>
      <c r="O143" s="39">
        <v>3241750</v>
      </c>
      <c r="P143" s="40">
        <v>-1.43660687138948E-2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1439.6</v>
      </c>
      <c r="F144" s="37">
        <v>1429.7833333333335</v>
      </c>
      <c r="G144" s="38">
        <v>1409.8166666666671</v>
      </c>
      <c r="H144" s="38">
        <v>1380.0333333333335</v>
      </c>
      <c r="I144" s="38">
        <v>1360.0666666666671</v>
      </c>
      <c r="J144" s="38">
        <v>1459.5666666666671</v>
      </c>
      <c r="K144" s="38">
        <v>1479.5333333333338</v>
      </c>
      <c r="L144" s="38">
        <v>1509.3166666666671</v>
      </c>
      <c r="M144" s="28">
        <v>1449.75</v>
      </c>
      <c r="N144" s="28">
        <v>1400</v>
      </c>
      <c r="O144" s="39">
        <v>1259100</v>
      </c>
      <c r="P144" s="40">
        <v>2.3408924652523776E-2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817.6</v>
      </c>
      <c r="F145" s="37">
        <v>816.2833333333333</v>
      </c>
      <c r="G145" s="38">
        <v>805.56666666666661</v>
      </c>
      <c r="H145" s="38">
        <v>793.5333333333333</v>
      </c>
      <c r="I145" s="38">
        <v>782.81666666666661</v>
      </c>
      <c r="J145" s="38">
        <v>828.31666666666661</v>
      </c>
      <c r="K145" s="38">
        <v>839.0333333333333</v>
      </c>
      <c r="L145" s="38">
        <v>851.06666666666661</v>
      </c>
      <c r="M145" s="28">
        <v>827</v>
      </c>
      <c r="N145" s="28">
        <v>804.25</v>
      </c>
      <c r="O145" s="39">
        <v>1829100</v>
      </c>
      <c r="P145" s="40">
        <v>-6.8520357497517378E-2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764.15</v>
      </c>
      <c r="F146" s="37">
        <v>761.94999999999993</v>
      </c>
      <c r="G146" s="38">
        <v>752.29999999999984</v>
      </c>
      <c r="H146" s="38">
        <v>740.44999999999993</v>
      </c>
      <c r="I146" s="38">
        <v>730.79999999999984</v>
      </c>
      <c r="J146" s="38">
        <v>773.79999999999984</v>
      </c>
      <c r="K146" s="38">
        <v>783.44999999999993</v>
      </c>
      <c r="L146" s="38">
        <v>795.29999999999984</v>
      </c>
      <c r="M146" s="28">
        <v>771.6</v>
      </c>
      <c r="N146" s="28">
        <v>750.1</v>
      </c>
      <c r="O146" s="39">
        <v>3164400</v>
      </c>
      <c r="P146" s="40">
        <v>-1.7877094972067038E-2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3029.05</v>
      </c>
      <c r="F147" s="37">
        <v>2990.1166666666668</v>
      </c>
      <c r="G147" s="38">
        <v>2936.5333333333338</v>
      </c>
      <c r="H147" s="38">
        <v>2844.0166666666669</v>
      </c>
      <c r="I147" s="38">
        <v>2790.4333333333338</v>
      </c>
      <c r="J147" s="38">
        <v>3082.6333333333337</v>
      </c>
      <c r="K147" s="38">
        <v>3136.2166666666667</v>
      </c>
      <c r="L147" s="38">
        <v>3228.7333333333336</v>
      </c>
      <c r="M147" s="28">
        <v>3043.7</v>
      </c>
      <c r="N147" s="28">
        <v>2897.6</v>
      </c>
      <c r="O147" s="39">
        <v>2601800</v>
      </c>
      <c r="P147" s="40">
        <v>3.4183957389299628E-2</v>
      </c>
    </row>
    <row r="148" spans="1:16" ht="12.75" customHeight="1">
      <c r="A148" s="28">
        <v>138</v>
      </c>
      <c r="B148" s="29" t="s">
        <v>49</v>
      </c>
      <c r="C148" s="30" t="s">
        <v>941</v>
      </c>
      <c r="D148" s="31">
        <v>44742</v>
      </c>
      <c r="E148" s="37">
        <v>124.85</v>
      </c>
      <c r="F148" s="37">
        <v>123.93333333333332</v>
      </c>
      <c r="G148" s="38">
        <v>122.51666666666665</v>
      </c>
      <c r="H148" s="38">
        <v>120.18333333333332</v>
      </c>
      <c r="I148" s="38">
        <v>118.76666666666665</v>
      </c>
      <c r="J148" s="38">
        <v>126.26666666666665</v>
      </c>
      <c r="K148" s="38">
        <v>127.68333333333331</v>
      </c>
      <c r="L148" s="38">
        <v>130.01666666666665</v>
      </c>
      <c r="M148" s="28">
        <v>125.35</v>
      </c>
      <c r="N148" s="28">
        <v>121.6</v>
      </c>
      <c r="O148" s="39">
        <v>35704500</v>
      </c>
      <c r="P148" s="40">
        <v>-9.0066335451996996E-3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2369.1999999999998</v>
      </c>
      <c r="F149" s="37">
        <v>2340.3666666666668</v>
      </c>
      <c r="G149" s="38">
        <v>2300.2333333333336</v>
      </c>
      <c r="H149" s="38">
        <v>2231.2666666666669</v>
      </c>
      <c r="I149" s="38">
        <v>2191.1333333333337</v>
      </c>
      <c r="J149" s="38">
        <v>2409.3333333333335</v>
      </c>
      <c r="K149" s="38">
        <v>2449.4666666666667</v>
      </c>
      <c r="L149" s="38">
        <v>2518.4333333333334</v>
      </c>
      <c r="M149" s="28">
        <v>2380.5</v>
      </c>
      <c r="N149" s="28">
        <v>2271.4</v>
      </c>
      <c r="O149" s="39">
        <v>2013900</v>
      </c>
      <c r="P149" s="40">
        <v>-2.0095367847411442E-2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72236.05</v>
      </c>
      <c r="F150" s="37">
        <v>71797.716666666674</v>
      </c>
      <c r="G150" s="38">
        <v>70950.133333333346</v>
      </c>
      <c r="H150" s="38">
        <v>69664.216666666674</v>
      </c>
      <c r="I150" s="38">
        <v>68816.633333333346</v>
      </c>
      <c r="J150" s="38">
        <v>73083.633333333346</v>
      </c>
      <c r="K150" s="38">
        <v>73931.21666666666</v>
      </c>
      <c r="L150" s="38">
        <v>75217.133333333346</v>
      </c>
      <c r="M150" s="28">
        <v>72645.3</v>
      </c>
      <c r="N150" s="28">
        <v>70511.8</v>
      </c>
      <c r="O150" s="39">
        <v>102780</v>
      </c>
      <c r="P150" s="40">
        <v>-2.1515613099771517E-2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994.4</v>
      </c>
      <c r="F151" s="37">
        <v>990.81666666666661</v>
      </c>
      <c r="G151" s="38">
        <v>980.58333333333326</v>
      </c>
      <c r="H151" s="38">
        <v>966.76666666666665</v>
      </c>
      <c r="I151" s="38">
        <v>956.5333333333333</v>
      </c>
      <c r="J151" s="38">
        <v>1004.6333333333332</v>
      </c>
      <c r="K151" s="38">
        <v>1014.8666666666666</v>
      </c>
      <c r="L151" s="38">
        <v>1028.6833333333332</v>
      </c>
      <c r="M151" s="28">
        <v>1001.05</v>
      </c>
      <c r="N151" s="28">
        <v>977</v>
      </c>
      <c r="O151" s="39">
        <v>4530000</v>
      </c>
      <c r="P151" s="40">
        <v>-3.5469768209189143E-3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271.64999999999998</v>
      </c>
      <c r="F152" s="37">
        <v>270</v>
      </c>
      <c r="G152" s="38">
        <v>266.45</v>
      </c>
      <c r="H152" s="38">
        <v>261.25</v>
      </c>
      <c r="I152" s="38">
        <v>257.7</v>
      </c>
      <c r="J152" s="38">
        <v>275.2</v>
      </c>
      <c r="K152" s="38">
        <v>278.74999999999994</v>
      </c>
      <c r="L152" s="38">
        <v>283.95</v>
      </c>
      <c r="M152" s="28">
        <v>273.55</v>
      </c>
      <c r="N152" s="28">
        <v>264.8</v>
      </c>
      <c r="O152" s="39">
        <v>3190400</v>
      </c>
      <c r="P152" s="40">
        <v>-7.0829450139794969E-2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72.650000000000006</v>
      </c>
      <c r="F153" s="37">
        <v>71.75</v>
      </c>
      <c r="G153" s="38">
        <v>70.7</v>
      </c>
      <c r="H153" s="38">
        <v>68.75</v>
      </c>
      <c r="I153" s="38">
        <v>67.7</v>
      </c>
      <c r="J153" s="38">
        <v>73.7</v>
      </c>
      <c r="K153" s="38">
        <v>74.750000000000014</v>
      </c>
      <c r="L153" s="38">
        <v>76.7</v>
      </c>
      <c r="M153" s="28">
        <v>72.8</v>
      </c>
      <c r="N153" s="28">
        <v>69.8</v>
      </c>
      <c r="O153" s="39">
        <v>61782250</v>
      </c>
      <c r="P153" s="40">
        <v>-4.5188834154351397E-2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3911.3</v>
      </c>
      <c r="F154" s="37">
        <v>3896.15</v>
      </c>
      <c r="G154" s="38">
        <v>3840.7000000000003</v>
      </c>
      <c r="H154" s="38">
        <v>3770.1000000000004</v>
      </c>
      <c r="I154" s="38">
        <v>3714.6500000000005</v>
      </c>
      <c r="J154" s="38">
        <v>3966.75</v>
      </c>
      <c r="K154" s="38">
        <v>4022.2</v>
      </c>
      <c r="L154" s="38">
        <v>4092.7999999999997</v>
      </c>
      <c r="M154" s="28">
        <v>3951.6</v>
      </c>
      <c r="N154" s="28">
        <v>3825.55</v>
      </c>
      <c r="O154" s="39">
        <v>1731750</v>
      </c>
      <c r="P154" s="40">
        <v>-4.3760353395913859E-2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3707.55</v>
      </c>
      <c r="F155" s="37">
        <v>3701.2833333333333</v>
      </c>
      <c r="G155" s="38">
        <v>3673.6166666666668</v>
      </c>
      <c r="H155" s="38">
        <v>3639.6833333333334</v>
      </c>
      <c r="I155" s="38">
        <v>3612.0166666666669</v>
      </c>
      <c r="J155" s="38">
        <v>3735.2166666666667</v>
      </c>
      <c r="K155" s="38">
        <v>3762.8833333333337</v>
      </c>
      <c r="L155" s="38">
        <v>3796.8166666666666</v>
      </c>
      <c r="M155" s="28">
        <v>3728.95</v>
      </c>
      <c r="N155" s="28">
        <v>3667.35</v>
      </c>
      <c r="O155" s="39">
        <v>404325</v>
      </c>
      <c r="P155" s="40">
        <v>-0.15355628827131418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29.3</v>
      </c>
      <c r="F156" s="37">
        <v>29.149999999999995</v>
      </c>
      <c r="G156" s="38">
        <v>28.79999999999999</v>
      </c>
      <c r="H156" s="38">
        <v>28.299999999999994</v>
      </c>
      <c r="I156" s="38">
        <v>27.949999999999989</v>
      </c>
      <c r="J156" s="38">
        <v>29.649999999999991</v>
      </c>
      <c r="K156" s="38">
        <v>29.999999999999993</v>
      </c>
      <c r="L156" s="38">
        <v>30.499999999999993</v>
      </c>
      <c r="M156" s="28">
        <v>29.5</v>
      </c>
      <c r="N156" s="28">
        <v>28.65</v>
      </c>
      <c r="O156" s="39">
        <v>22062000</v>
      </c>
      <c r="P156" s="40">
        <v>-3.0838165524512389E-2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17380.05</v>
      </c>
      <c r="F157" s="37">
        <v>17282.649999999998</v>
      </c>
      <c r="G157" s="38">
        <v>17131.399999999994</v>
      </c>
      <c r="H157" s="38">
        <v>16882.749999999996</v>
      </c>
      <c r="I157" s="38">
        <v>16731.499999999993</v>
      </c>
      <c r="J157" s="38">
        <v>17531.299999999996</v>
      </c>
      <c r="K157" s="38">
        <v>17682.550000000003</v>
      </c>
      <c r="L157" s="38">
        <v>17931.199999999997</v>
      </c>
      <c r="M157" s="28">
        <v>17433.900000000001</v>
      </c>
      <c r="N157" s="28">
        <v>17034</v>
      </c>
      <c r="O157" s="39">
        <v>411160</v>
      </c>
      <c r="P157" s="40">
        <v>7.9427338693861538E-3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111.4</v>
      </c>
      <c r="F158" s="37">
        <v>111</v>
      </c>
      <c r="G158" s="38">
        <v>109.85</v>
      </c>
      <c r="H158" s="38">
        <v>108.3</v>
      </c>
      <c r="I158" s="38">
        <v>107.14999999999999</v>
      </c>
      <c r="J158" s="38">
        <v>112.55</v>
      </c>
      <c r="K158" s="38">
        <v>113.7</v>
      </c>
      <c r="L158" s="38">
        <v>115.25</v>
      </c>
      <c r="M158" s="28">
        <v>112.15</v>
      </c>
      <c r="N158" s="28">
        <v>109.45</v>
      </c>
      <c r="O158" s="39">
        <v>59422300</v>
      </c>
      <c r="P158" s="40">
        <v>-3.044547690625854E-2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138.5</v>
      </c>
      <c r="F159" s="37">
        <v>138.36666666666667</v>
      </c>
      <c r="G159" s="38">
        <v>137.28333333333336</v>
      </c>
      <c r="H159" s="38">
        <v>136.06666666666669</v>
      </c>
      <c r="I159" s="38">
        <v>134.98333333333338</v>
      </c>
      <c r="J159" s="38">
        <v>139.58333333333334</v>
      </c>
      <c r="K159" s="38">
        <v>140.66666666666666</v>
      </c>
      <c r="L159" s="38">
        <v>141.88333333333333</v>
      </c>
      <c r="M159" s="28">
        <v>139.44999999999999</v>
      </c>
      <c r="N159" s="28">
        <v>137.15</v>
      </c>
      <c r="O159" s="39">
        <v>96330000</v>
      </c>
      <c r="P159" s="40">
        <v>9.804431161068157E-2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749.5</v>
      </c>
      <c r="F160" s="37">
        <v>747.55000000000007</v>
      </c>
      <c r="G160" s="38">
        <v>739.15000000000009</v>
      </c>
      <c r="H160" s="38">
        <v>728.80000000000007</v>
      </c>
      <c r="I160" s="38">
        <v>720.40000000000009</v>
      </c>
      <c r="J160" s="38">
        <v>757.90000000000009</v>
      </c>
      <c r="K160" s="38">
        <v>766.3</v>
      </c>
      <c r="L160" s="38">
        <v>776.65000000000009</v>
      </c>
      <c r="M160" s="28">
        <v>755.95</v>
      </c>
      <c r="N160" s="28">
        <v>737.2</v>
      </c>
      <c r="O160" s="39">
        <v>4837000</v>
      </c>
      <c r="P160" s="40">
        <v>-3.8921724088222575E-3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3141.5</v>
      </c>
      <c r="F161" s="37">
        <v>3142.9500000000003</v>
      </c>
      <c r="G161" s="38">
        <v>3110.9500000000007</v>
      </c>
      <c r="H161" s="38">
        <v>3080.4000000000005</v>
      </c>
      <c r="I161" s="38">
        <v>3048.400000000001</v>
      </c>
      <c r="J161" s="38">
        <v>3173.5000000000005</v>
      </c>
      <c r="K161" s="38">
        <v>3205.4999999999995</v>
      </c>
      <c r="L161" s="38">
        <v>3236.05</v>
      </c>
      <c r="M161" s="28">
        <v>3174.95</v>
      </c>
      <c r="N161" s="28">
        <v>3112.4</v>
      </c>
      <c r="O161" s="39">
        <v>282000</v>
      </c>
      <c r="P161" s="40">
        <v>-4.2372881355932203E-3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149.25</v>
      </c>
      <c r="F162" s="37">
        <v>147.43333333333331</v>
      </c>
      <c r="G162" s="38">
        <v>143.21666666666661</v>
      </c>
      <c r="H162" s="38">
        <v>137.18333333333331</v>
      </c>
      <c r="I162" s="38">
        <v>132.96666666666661</v>
      </c>
      <c r="J162" s="38">
        <v>153.46666666666661</v>
      </c>
      <c r="K162" s="38">
        <v>157.68333333333331</v>
      </c>
      <c r="L162" s="38">
        <v>163.71666666666661</v>
      </c>
      <c r="M162" s="28">
        <v>151.65</v>
      </c>
      <c r="N162" s="28">
        <v>141.4</v>
      </c>
      <c r="O162" s="39">
        <v>58404500</v>
      </c>
      <c r="P162" s="40">
        <v>5.5084156349979138E-2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40089.5</v>
      </c>
      <c r="F163" s="37">
        <v>40035.700000000004</v>
      </c>
      <c r="G163" s="38">
        <v>39676.400000000009</v>
      </c>
      <c r="H163" s="38">
        <v>39263.300000000003</v>
      </c>
      <c r="I163" s="38">
        <v>38904.000000000007</v>
      </c>
      <c r="J163" s="38">
        <v>40448.80000000001</v>
      </c>
      <c r="K163" s="38">
        <v>40808.100000000013</v>
      </c>
      <c r="L163" s="38">
        <v>41221.200000000012</v>
      </c>
      <c r="M163" s="28">
        <v>40395</v>
      </c>
      <c r="N163" s="28">
        <v>39622.6</v>
      </c>
      <c r="O163" s="39">
        <v>113070</v>
      </c>
      <c r="P163" s="40">
        <v>-1.3996075866579463E-2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1687.65</v>
      </c>
      <c r="F164" s="37">
        <v>1674.3666666666668</v>
      </c>
      <c r="G164" s="38">
        <v>1656.7333333333336</v>
      </c>
      <c r="H164" s="38">
        <v>1625.8166666666668</v>
      </c>
      <c r="I164" s="38">
        <v>1608.1833333333336</v>
      </c>
      <c r="J164" s="38">
        <v>1705.2833333333335</v>
      </c>
      <c r="K164" s="38">
        <v>1722.9166666666667</v>
      </c>
      <c r="L164" s="38">
        <v>1753.8333333333335</v>
      </c>
      <c r="M164" s="28">
        <v>1692</v>
      </c>
      <c r="N164" s="28">
        <v>1643.45</v>
      </c>
      <c r="O164" s="39">
        <v>3166625</v>
      </c>
      <c r="P164" s="40">
        <v>5.5012224938875308E-3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3518.4</v>
      </c>
      <c r="F165" s="37">
        <v>3552.75</v>
      </c>
      <c r="G165" s="38">
        <v>3330.5</v>
      </c>
      <c r="H165" s="38">
        <v>3142.6</v>
      </c>
      <c r="I165" s="38">
        <v>2920.35</v>
      </c>
      <c r="J165" s="38">
        <v>3740.65</v>
      </c>
      <c r="K165" s="38">
        <v>3962.9</v>
      </c>
      <c r="L165" s="38">
        <v>4150.8</v>
      </c>
      <c r="M165" s="28">
        <v>3775</v>
      </c>
      <c r="N165" s="28">
        <v>3364.85</v>
      </c>
      <c r="O165" s="39">
        <v>487200</v>
      </c>
      <c r="P165" s="40">
        <v>5.3177691309987028E-2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215.65</v>
      </c>
      <c r="F166" s="37">
        <v>212.7833333333333</v>
      </c>
      <c r="G166" s="38">
        <v>209.56666666666661</v>
      </c>
      <c r="H166" s="38">
        <v>203.48333333333329</v>
      </c>
      <c r="I166" s="38">
        <v>200.26666666666659</v>
      </c>
      <c r="J166" s="38">
        <v>218.86666666666662</v>
      </c>
      <c r="K166" s="38">
        <v>222.08333333333331</v>
      </c>
      <c r="L166" s="38">
        <v>228.16666666666663</v>
      </c>
      <c r="M166" s="28">
        <v>216</v>
      </c>
      <c r="N166" s="28">
        <v>206.7</v>
      </c>
      <c r="O166" s="39">
        <v>17301000</v>
      </c>
      <c r="P166" s="40">
        <v>-9.0378548895899052E-2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104.15</v>
      </c>
      <c r="F167" s="37">
        <v>104</v>
      </c>
      <c r="G167" s="38">
        <v>103.6</v>
      </c>
      <c r="H167" s="38">
        <v>103.05</v>
      </c>
      <c r="I167" s="38">
        <v>102.64999999999999</v>
      </c>
      <c r="J167" s="38">
        <v>104.55</v>
      </c>
      <c r="K167" s="38">
        <v>104.95</v>
      </c>
      <c r="L167" s="38">
        <v>105.5</v>
      </c>
      <c r="M167" s="28">
        <v>104.4</v>
      </c>
      <c r="N167" s="28">
        <v>103.45</v>
      </c>
      <c r="O167" s="39">
        <v>38254000</v>
      </c>
      <c r="P167" s="40">
        <v>1.1641252664371209E-2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2119.1999999999998</v>
      </c>
      <c r="F168" s="37">
        <v>2123.0166666666669</v>
      </c>
      <c r="G168" s="38">
        <v>2097.7333333333336</v>
      </c>
      <c r="H168" s="38">
        <v>2076.2666666666669</v>
      </c>
      <c r="I168" s="38">
        <v>2050.9833333333336</v>
      </c>
      <c r="J168" s="38">
        <v>2144.4833333333336</v>
      </c>
      <c r="K168" s="38">
        <v>2169.7666666666673</v>
      </c>
      <c r="L168" s="38">
        <v>2191.2333333333336</v>
      </c>
      <c r="M168" s="28">
        <v>2148.3000000000002</v>
      </c>
      <c r="N168" s="28">
        <v>2101.5500000000002</v>
      </c>
      <c r="O168" s="39">
        <v>3524750</v>
      </c>
      <c r="P168" s="40">
        <v>7.9353731770088649E-3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2624</v>
      </c>
      <c r="F169" s="37">
        <v>2607.9666666666667</v>
      </c>
      <c r="G169" s="38">
        <v>2568.9333333333334</v>
      </c>
      <c r="H169" s="38">
        <v>2513.8666666666668</v>
      </c>
      <c r="I169" s="38">
        <v>2474.8333333333335</v>
      </c>
      <c r="J169" s="38">
        <v>2663.0333333333333</v>
      </c>
      <c r="K169" s="38">
        <v>2702.0666666666671</v>
      </c>
      <c r="L169" s="38">
        <v>2757.1333333333332</v>
      </c>
      <c r="M169" s="28">
        <v>2647</v>
      </c>
      <c r="N169" s="28">
        <v>2552.9</v>
      </c>
      <c r="O169" s="39">
        <v>1778500</v>
      </c>
      <c r="P169" s="40">
        <v>-1.1669908307863295E-2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29.85</v>
      </c>
      <c r="F170" s="37">
        <v>29.733333333333334</v>
      </c>
      <c r="G170" s="38">
        <v>29.56666666666667</v>
      </c>
      <c r="H170" s="38">
        <v>29.283333333333335</v>
      </c>
      <c r="I170" s="38">
        <v>29.116666666666671</v>
      </c>
      <c r="J170" s="38">
        <v>30.016666666666669</v>
      </c>
      <c r="K170" s="38">
        <v>30.183333333333334</v>
      </c>
      <c r="L170" s="38">
        <v>30.466666666666669</v>
      </c>
      <c r="M170" s="28">
        <v>29.9</v>
      </c>
      <c r="N170" s="28">
        <v>29.45</v>
      </c>
      <c r="O170" s="39">
        <v>259536000</v>
      </c>
      <c r="P170" s="40">
        <v>4.7073397336636728E-3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2240.15</v>
      </c>
      <c r="F171" s="37">
        <v>2253.2166666666667</v>
      </c>
      <c r="G171" s="38">
        <v>2220.5333333333333</v>
      </c>
      <c r="H171" s="38">
        <v>2200.9166666666665</v>
      </c>
      <c r="I171" s="38">
        <v>2168.2333333333331</v>
      </c>
      <c r="J171" s="38">
        <v>2272.8333333333335</v>
      </c>
      <c r="K171" s="38">
        <v>2305.5166666666669</v>
      </c>
      <c r="L171" s="38">
        <v>2325.1333333333337</v>
      </c>
      <c r="M171" s="28">
        <v>2285.9</v>
      </c>
      <c r="N171" s="28">
        <v>2233.6</v>
      </c>
      <c r="O171" s="39">
        <v>926700</v>
      </c>
      <c r="P171" s="40">
        <v>9.5778644909542396E-2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210.3</v>
      </c>
      <c r="F172" s="37">
        <v>210.29999999999998</v>
      </c>
      <c r="G172" s="38">
        <v>208.64999999999998</v>
      </c>
      <c r="H172" s="38">
        <v>207</v>
      </c>
      <c r="I172" s="38">
        <v>205.35</v>
      </c>
      <c r="J172" s="38">
        <v>211.94999999999996</v>
      </c>
      <c r="K172" s="38">
        <v>213.6</v>
      </c>
      <c r="L172" s="38">
        <v>215.24999999999994</v>
      </c>
      <c r="M172" s="28">
        <v>211.95</v>
      </c>
      <c r="N172" s="28">
        <v>208.65</v>
      </c>
      <c r="O172" s="39">
        <v>61997366</v>
      </c>
      <c r="P172" s="40">
        <v>2.4482588286100504E-2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1847.85</v>
      </c>
      <c r="F173" s="37">
        <v>1839.7166666666665</v>
      </c>
      <c r="G173" s="38">
        <v>1824.133333333333</v>
      </c>
      <c r="H173" s="38">
        <v>1800.4166666666665</v>
      </c>
      <c r="I173" s="38">
        <v>1784.833333333333</v>
      </c>
      <c r="J173" s="38">
        <v>1863.4333333333329</v>
      </c>
      <c r="K173" s="38">
        <v>1879.0166666666664</v>
      </c>
      <c r="L173" s="38">
        <v>1902.7333333333329</v>
      </c>
      <c r="M173" s="28">
        <v>1855.3</v>
      </c>
      <c r="N173" s="28">
        <v>1816</v>
      </c>
      <c r="O173" s="39">
        <v>2322342</v>
      </c>
      <c r="P173" s="40">
        <v>5.335056304227432E-2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147.44999999999999</v>
      </c>
      <c r="F174" s="37">
        <v>146.11666666666665</v>
      </c>
      <c r="G174" s="38">
        <v>143.0333333333333</v>
      </c>
      <c r="H174" s="38">
        <v>138.61666666666665</v>
      </c>
      <c r="I174" s="38">
        <v>135.5333333333333</v>
      </c>
      <c r="J174" s="38">
        <v>150.5333333333333</v>
      </c>
      <c r="K174" s="38">
        <v>153.61666666666662</v>
      </c>
      <c r="L174" s="38">
        <v>158.0333333333333</v>
      </c>
      <c r="M174" s="28">
        <v>149.19999999999999</v>
      </c>
      <c r="N174" s="28">
        <v>141.69999999999999</v>
      </c>
      <c r="O174" s="39">
        <v>8078000</v>
      </c>
      <c r="P174" s="40">
        <v>5.4569190600522191E-2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626.29999999999995</v>
      </c>
      <c r="F175" s="37">
        <v>625.41666666666663</v>
      </c>
      <c r="G175" s="38">
        <v>618.88333333333321</v>
      </c>
      <c r="H175" s="38">
        <v>611.46666666666658</v>
      </c>
      <c r="I175" s="38">
        <v>604.93333333333317</v>
      </c>
      <c r="J175" s="38">
        <v>632.83333333333326</v>
      </c>
      <c r="K175" s="38">
        <v>639.36666666666679</v>
      </c>
      <c r="L175" s="38">
        <v>646.7833333333333</v>
      </c>
      <c r="M175" s="28">
        <v>631.95000000000005</v>
      </c>
      <c r="N175" s="28">
        <v>618</v>
      </c>
      <c r="O175" s="39">
        <v>4095300</v>
      </c>
      <c r="P175" s="40">
        <v>-1.290719114935464E-2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89.25</v>
      </c>
      <c r="F176" s="37">
        <v>89.05</v>
      </c>
      <c r="G176" s="38">
        <v>87.449999999999989</v>
      </c>
      <c r="H176" s="38">
        <v>85.649999999999991</v>
      </c>
      <c r="I176" s="38">
        <v>84.049999999999983</v>
      </c>
      <c r="J176" s="38">
        <v>90.85</v>
      </c>
      <c r="K176" s="38">
        <v>92.449999999999989</v>
      </c>
      <c r="L176" s="38">
        <v>94.25</v>
      </c>
      <c r="M176" s="28">
        <v>90.65</v>
      </c>
      <c r="N176" s="28">
        <v>87.25</v>
      </c>
      <c r="O176" s="39">
        <v>47365600</v>
      </c>
      <c r="P176" s="40">
        <v>4.9141692692759212E-2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120.55</v>
      </c>
      <c r="F177" s="37">
        <v>120.23333333333333</v>
      </c>
      <c r="G177" s="38">
        <v>119.51666666666667</v>
      </c>
      <c r="H177" s="38">
        <v>118.48333333333333</v>
      </c>
      <c r="I177" s="38">
        <v>117.76666666666667</v>
      </c>
      <c r="J177" s="38">
        <v>121.26666666666667</v>
      </c>
      <c r="K177" s="38">
        <v>121.98333333333333</v>
      </c>
      <c r="L177" s="38">
        <v>123.01666666666667</v>
      </c>
      <c r="M177" s="28">
        <v>120.95</v>
      </c>
      <c r="N177" s="28">
        <v>119.2</v>
      </c>
      <c r="O177" s="39">
        <v>46356000</v>
      </c>
      <c r="P177" s="40">
        <v>1.8186610437532946E-2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2532.1999999999998</v>
      </c>
      <c r="F178" s="37">
        <v>2517.7333333333331</v>
      </c>
      <c r="G178" s="38">
        <v>2498.4666666666662</v>
      </c>
      <c r="H178" s="38">
        <v>2464.7333333333331</v>
      </c>
      <c r="I178" s="38">
        <v>2445.4666666666662</v>
      </c>
      <c r="J178" s="38">
        <v>2551.4666666666662</v>
      </c>
      <c r="K178" s="38">
        <v>2570.7333333333336</v>
      </c>
      <c r="L178" s="38">
        <v>2604.4666666666662</v>
      </c>
      <c r="M178" s="28">
        <v>2537</v>
      </c>
      <c r="N178" s="28">
        <v>2484</v>
      </c>
      <c r="O178" s="39">
        <v>34870500</v>
      </c>
      <c r="P178" s="40">
        <v>3.236664940445365E-3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71.3</v>
      </c>
      <c r="F179" s="37">
        <v>70.733333333333334</v>
      </c>
      <c r="G179" s="38">
        <v>69.866666666666674</v>
      </c>
      <c r="H179" s="38">
        <v>68.433333333333337</v>
      </c>
      <c r="I179" s="38">
        <v>67.566666666666677</v>
      </c>
      <c r="J179" s="38">
        <v>72.166666666666671</v>
      </c>
      <c r="K179" s="38">
        <v>73.033333333333317</v>
      </c>
      <c r="L179" s="38">
        <v>74.466666666666669</v>
      </c>
      <c r="M179" s="28">
        <v>71.599999999999994</v>
      </c>
      <c r="N179" s="28">
        <v>69.3</v>
      </c>
      <c r="O179" s="39">
        <v>106965500</v>
      </c>
      <c r="P179" s="40">
        <v>-3.220319430715745E-2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775.3</v>
      </c>
      <c r="F180" s="37">
        <v>769.4</v>
      </c>
      <c r="G180" s="38">
        <v>759.19999999999993</v>
      </c>
      <c r="H180" s="38">
        <v>743.09999999999991</v>
      </c>
      <c r="I180" s="38">
        <v>732.89999999999986</v>
      </c>
      <c r="J180" s="38">
        <v>785.5</v>
      </c>
      <c r="K180" s="38">
        <v>795.7</v>
      </c>
      <c r="L180" s="38">
        <v>811.80000000000007</v>
      </c>
      <c r="M180" s="28">
        <v>779.6</v>
      </c>
      <c r="N180" s="28">
        <v>753.3</v>
      </c>
      <c r="O180" s="39">
        <v>7305400</v>
      </c>
      <c r="P180" s="40">
        <v>2.6515098289937752E-2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1080.05</v>
      </c>
      <c r="F181" s="37">
        <v>1078.4833333333333</v>
      </c>
      <c r="G181" s="38">
        <v>1069.8166666666666</v>
      </c>
      <c r="H181" s="38">
        <v>1059.5833333333333</v>
      </c>
      <c r="I181" s="38">
        <v>1050.9166666666665</v>
      </c>
      <c r="J181" s="38">
        <v>1088.7166666666667</v>
      </c>
      <c r="K181" s="38">
        <v>1097.3833333333332</v>
      </c>
      <c r="L181" s="38">
        <v>1107.6166666666668</v>
      </c>
      <c r="M181" s="28">
        <v>1087.1500000000001</v>
      </c>
      <c r="N181" s="28">
        <v>1068.25</v>
      </c>
      <c r="O181" s="39">
        <v>7750500</v>
      </c>
      <c r="P181" s="40">
        <v>-1.1289705319556066E-2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463.7</v>
      </c>
      <c r="F182" s="37">
        <v>462</v>
      </c>
      <c r="G182" s="38">
        <v>459.35</v>
      </c>
      <c r="H182" s="38">
        <v>455</v>
      </c>
      <c r="I182" s="38">
        <v>452.35</v>
      </c>
      <c r="J182" s="38">
        <v>466.35</v>
      </c>
      <c r="K182" s="38">
        <v>469</v>
      </c>
      <c r="L182" s="38">
        <v>473.35</v>
      </c>
      <c r="M182" s="28">
        <v>464.65</v>
      </c>
      <c r="N182" s="28">
        <v>457.65</v>
      </c>
      <c r="O182" s="39">
        <v>64573500</v>
      </c>
      <c r="P182" s="40">
        <v>-6.4538560159933936E-2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19154.55</v>
      </c>
      <c r="F183" s="37">
        <v>19061.233333333334</v>
      </c>
      <c r="G183" s="38">
        <v>18839.516666666666</v>
      </c>
      <c r="H183" s="38">
        <v>18524.483333333334</v>
      </c>
      <c r="I183" s="38">
        <v>18302.766666666666</v>
      </c>
      <c r="J183" s="38">
        <v>19376.266666666666</v>
      </c>
      <c r="K183" s="38">
        <v>19597.983333333334</v>
      </c>
      <c r="L183" s="38">
        <v>19913.016666666666</v>
      </c>
      <c r="M183" s="28">
        <v>19282.95</v>
      </c>
      <c r="N183" s="28">
        <v>18746.2</v>
      </c>
      <c r="O183" s="39">
        <v>308725</v>
      </c>
      <c r="P183" s="40">
        <v>-3.3346379647749509E-2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2385.25</v>
      </c>
      <c r="F184" s="37">
        <v>2361.9333333333334</v>
      </c>
      <c r="G184" s="38">
        <v>2333.0166666666669</v>
      </c>
      <c r="H184" s="38">
        <v>2280.7833333333333</v>
      </c>
      <c r="I184" s="38">
        <v>2251.8666666666668</v>
      </c>
      <c r="J184" s="38">
        <v>2414.166666666667</v>
      </c>
      <c r="K184" s="38">
        <v>2443.083333333333</v>
      </c>
      <c r="L184" s="38">
        <v>2495.3166666666671</v>
      </c>
      <c r="M184" s="28">
        <v>2390.85</v>
      </c>
      <c r="N184" s="28">
        <v>2309.6999999999998</v>
      </c>
      <c r="O184" s="39">
        <v>1652750</v>
      </c>
      <c r="P184" s="40">
        <v>9.993337774816789E-4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2303</v>
      </c>
      <c r="F185" s="37">
        <v>2296.1166666666668</v>
      </c>
      <c r="G185" s="38">
        <v>2280.6833333333334</v>
      </c>
      <c r="H185" s="38">
        <v>2258.3666666666668</v>
      </c>
      <c r="I185" s="38">
        <v>2242.9333333333334</v>
      </c>
      <c r="J185" s="38">
        <v>2318.4333333333334</v>
      </c>
      <c r="K185" s="38">
        <v>2333.8666666666668</v>
      </c>
      <c r="L185" s="38">
        <v>2356.1833333333334</v>
      </c>
      <c r="M185" s="28">
        <v>2311.5500000000002</v>
      </c>
      <c r="N185" s="28">
        <v>2273.8000000000002</v>
      </c>
      <c r="O185" s="39">
        <v>3495750</v>
      </c>
      <c r="P185" s="40">
        <v>-1.2604596970659888E-2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1254.8499999999999</v>
      </c>
      <c r="F186" s="37">
        <v>1254.9833333333333</v>
      </c>
      <c r="G186" s="38">
        <v>1245.2666666666667</v>
      </c>
      <c r="H186" s="38">
        <v>1235.6833333333334</v>
      </c>
      <c r="I186" s="38">
        <v>1225.9666666666667</v>
      </c>
      <c r="J186" s="38">
        <v>1264.5666666666666</v>
      </c>
      <c r="K186" s="38">
        <v>1274.2833333333333</v>
      </c>
      <c r="L186" s="38">
        <v>1283.8666666666666</v>
      </c>
      <c r="M186" s="28">
        <v>1264.7</v>
      </c>
      <c r="N186" s="28">
        <v>1245.4000000000001</v>
      </c>
      <c r="O186" s="39">
        <v>3720000</v>
      </c>
      <c r="P186" s="40">
        <v>-5.3290578714307528E-2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351.35</v>
      </c>
      <c r="F187" s="37">
        <v>347.2833333333333</v>
      </c>
      <c r="G187" s="38">
        <v>336.81666666666661</v>
      </c>
      <c r="H187" s="38">
        <v>322.2833333333333</v>
      </c>
      <c r="I187" s="38">
        <v>311.81666666666661</v>
      </c>
      <c r="J187" s="38">
        <v>361.81666666666661</v>
      </c>
      <c r="K187" s="38">
        <v>372.2833333333333</v>
      </c>
      <c r="L187" s="38">
        <v>386.81666666666661</v>
      </c>
      <c r="M187" s="28">
        <v>357.75</v>
      </c>
      <c r="N187" s="28">
        <v>332.75</v>
      </c>
      <c r="O187" s="39">
        <v>2115000</v>
      </c>
      <c r="P187" s="40">
        <v>-0.14420975965040059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830.3</v>
      </c>
      <c r="F188" s="37">
        <v>831.41666666666663</v>
      </c>
      <c r="G188" s="38">
        <v>825.88333333333321</v>
      </c>
      <c r="H188" s="38">
        <v>821.46666666666658</v>
      </c>
      <c r="I188" s="38">
        <v>815.93333333333317</v>
      </c>
      <c r="J188" s="38">
        <v>835.83333333333326</v>
      </c>
      <c r="K188" s="38">
        <v>841.36666666666679</v>
      </c>
      <c r="L188" s="38">
        <v>845.7833333333333</v>
      </c>
      <c r="M188" s="28">
        <v>836.95</v>
      </c>
      <c r="N188" s="28">
        <v>827</v>
      </c>
      <c r="O188" s="39">
        <v>21666400</v>
      </c>
      <c r="P188" s="40">
        <v>1.0314662488575531E-2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417.5</v>
      </c>
      <c r="F189" s="37">
        <v>417</v>
      </c>
      <c r="G189" s="38">
        <v>413.05</v>
      </c>
      <c r="H189" s="38">
        <v>408.6</v>
      </c>
      <c r="I189" s="38">
        <v>404.65000000000003</v>
      </c>
      <c r="J189" s="38">
        <v>421.45</v>
      </c>
      <c r="K189" s="38">
        <v>425.40000000000003</v>
      </c>
      <c r="L189" s="38">
        <v>429.84999999999997</v>
      </c>
      <c r="M189" s="28">
        <v>420.95</v>
      </c>
      <c r="N189" s="28">
        <v>412.55</v>
      </c>
      <c r="O189" s="39">
        <v>13117500</v>
      </c>
      <c r="P189" s="40">
        <v>-3.1990259021474433E-2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567.1</v>
      </c>
      <c r="F190" s="37">
        <v>564.40000000000009</v>
      </c>
      <c r="G190" s="38">
        <v>557.85000000000014</v>
      </c>
      <c r="H190" s="38">
        <v>548.6</v>
      </c>
      <c r="I190" s="38">
        <v>542.05000000000007</v>
      </c>
      <c r="J190" s="38">
        <v>573.6500000000002</v>
      </c>
      <c r="K190" s="38">
        <v>580.20000000000016</v>
      </c>
      <c r="L190" s="38">
        <v>589.45000000000027</v>
      </c>
      <c r="M190" s="28">
        <v>570.95000000000005</v>
      </c>
      <c r="N190" s="28">
        <v>555.15</v>
      </c>
      <c r="O190" s="39">
        <v>1045450</v>
      </c>
      <c r="P190" s="40">
        <v>-7.7109816384180796E-2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816.6</v>
      </c>
      <c r="F191" s="37">
        <v>812.45000000000016</v>
      </c>
      <c r="G191" s="38">
        <v>806.45000000000027</v>
      </c>
      <c r="H191" s="38">
        <v>796.30000000000007</v>
      </c>
      <c r="I191" s="38">
        <v>790.30000000000018</v>
      </c>
      <c r="J191" s="38">
        <v>822.60000000000036</v>
      </c>
      <c r="K191" s="38">
        <v>828.60000000000014</v>
      </c>
      <c r="L191" s="38">
        <v>838.75000000000045</v>
      </c>
      <c r="M191" s="28">
        <v>818.45</v>
      </c>
      <c r="N191" s="28">
        <v>802.3</v>
      </c>
      <c r="O191" s="39">
        <v>5296000</v>
      </c>
      <c r="P191" s="40">
        <v>-7.7673284569836298E-2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926</v>
      </c>
      <c r="F192" s="37">
        <v>922.35</v>
      </c>
      <c r="G192" s="38">
        <v>913.7</v>
      </c>
      <c r="H192" s="38">
        <v>901.4</v>
      </c>
      <c r="I192" s="38">
        <v>892.75</v>
      </c>
      <c r="J192" s="38">
        <v>934.65000000000009</v>
      </c>
      <c r="K192" s="38">
        <v>943.3</v>
      </c>
      <c r="L192" s="38">
        <v>955.60000000000014</v>
      </c>
      <c r="M192" s="28">
        <v>931</v>
      </c>
      <c r="N192" s="28">
        <v>910.05</v>
      </c>
      <c r="O192" s="39">
        <v>3463700</v>
      </c>
      <c r="P192" s="40">
        <v>-2.3264339292764086E-2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736.3</v>
      </c>
      <c r="F193" s="37">
        <v>732.01666666666677</v>
      </c>
      <c r="G193" s="38">
        <v>726.18333333333351</v>
      </c>
      <c r="H193" s="38">
        <v>716.06666666666672</v>
      </c>
      <c r="I193" s="38">
        <v>710.23333333333346</v>
      </c>
      <c r="J193" s="38">
        <v>742.13333333333355</v>
      </c>
      <c r="K193" s="38">
        <v>747.96666666666681</v>
      </c>
      <c r="L193" s="38">
        <v>758.0833333333336</v>
      </c>
      <c r="M193" s="28">
        <v>737.85</v>
      </c>
      <c r="N193" s="28">
        <v>721.9</v>
      </c>
      <c r="O193" s="39">
        <v>8113500</v>
      </c>
      <c r="P193" s="40">
        <v>5.521164463777815E-3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417.85</v>
      </c>
      <c r="F194" s="37">
        <v>415.38333333333338</v>
      </c>
      <c r="G194" s="38">
        <v>411.96666666666675</v>
      </c>
      <c r="H194" s="38">
        <v>406.08333333333337</v>
      </c>
      <c r="I194" s="38">
        <v>402.66666666666674</v>
      </c>
      <c r="J194" s="38">
        <v>421.26666666666677</v>
      </c>
      <c r="K194" s="38">
        <v>424.68333333333339</v>
      </c>
      <c r="L194" s="38">
        <v>430.56666666666678</v>
      </c>
      <c r="M194" s="28">
        <v>418.8</v>
      </c>
      <c r="N194" s="28">
        <v>409.5</v>
      </c>
      <c r="O194" s="39">
        <v>67319850</v>
      </c>
      <c r="P194" s="40">
        <v>-2.7341980646489603E-2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209.05</v>
      </c>
      <c r="F195" s="37">
        <v>207.95000000000002</v>
      </c>
      <c r="G195" s="38">
        <v>206.20000000000005</v>
      </c>
      <c r="H195" s="38">
        <v>203.35000000000002</v>
      </c>
      <c r="I195" s="38">
        <v>201.60000000000005</v>
      </c>
      <c r="J195" s="38">
        <v>210.80000000000004</v>
      </c>
      <c r="K195" s="38">
        <v>212.54999999999998</v>
      </c>
      <c r="L195" s="38">
        <v>215.40000000000003</v>
      </c>
      <c r="M195" s="28">
        <v>209.7</v>
      </c>
      <c r="N195" s="28">
        <v>205.1</v>
      </c>
      <c r="O195" s="39">
        <v>87270750</v>
      </c>
      <c r="P195" s="40">
        <v>-1.9044006069802732E-2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880.6</v>
      </c>
      <c r="F196" s="37">
        <v>876.11666666666679</v>
      </c>
      <c r="G196" s="38">
        <v>865.68333333333362</v>
      </c>
      <c r="H196" s="38">
        <v>850.76666666666688</v>
      </c>
      <c r="I196" s="38">
        <v>840.33333333333371</v>
      </c>
      <c r="J196" s="38">
        <v>891.03333333333353</v>
      </c>
      <c r="K196" s="38">
        <v>901.4666666666667</v>
      </c>
      <c r="L196" s="38">
        <v>916.38333333333344</v>
      </c>
      <c r="M196" s="28">
        <v>886.55</v>
      </c>
      <c r="N196" s="28">
        <v>861.2</v>
      </c>
      <c r="O196" s="39">
        <v>31129125</v>
      </c>
      <c r="P196" s="40">
        <v>-5.0666956450867995E-3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3315.75</v>
      </c>
      <c r="F197" s="37">
        <v>3304.4333333333329</v>
      </c>
      <c r="G197" s="38">
        <v>3285.766666666666</v>
      </c>
      <c r="H197" s="38">
        <v>3255.7833333333328</v>
      </c>
      <c r="I197" s="38">
        <v>3237.1166666666659</v>
      </c>
      <c r="J197" s="38">
        <v>3334.4166666666661</v>
      </c>
      <c r="K197" s="38">
        <v>3353.083333333333</v>
      </c>
      <c r="L197" s="38">
        <v>3383.0666666666662</v>
      </c>
      <c r="M197" s="28">
        <v>3323.1</v>
      </c>
      <c r="N197" s="28">
        <v>3274.45</v>
      </c>
      <c r="O197" s="39">
        <v>12098100</v>
      </c>
      <c r="P197" s="40">
        <v>1.5397011242462011E-2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1019</v>
      </c>
      <c r="F198" s="37">
        <v>1008.1833333333334</v>
      </c>
      <c r="G198" s="38">
        <v>993.91666666666674</v>
      </c>
      <c r="H198" s="38">
        <v>968.83333333333337</v>
      </c>
      <c r="I198" s="38">
        <v>954.56666666666672</v>
      </c>
      <c r="J198" s="38">
        <v>1033.2666666666669</v>
      </c>
      <c r="K198" s="38">
        <v>1047.5333333333333</v>
      </c>
      <c r="L198" s="38">
        <v>1072.6166666666668</v>
      </c>
      <c r="M198" s="28">
        <v>1022.45</v>
      </c>
      <c r="N198" s="28">
        <v>983.1</v>
      </c>
      <c r="O198" s="39">
        <v>25325400</v>
      </c>
      <c r="P198" s="40">
        <v>-2.1626257475314079E-2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1972.6</v>
      </c>
      <c r="F199" s="37">
        <v>1984.3333333333333</v>
      </c>
      <c r="G199" s="38">
        <v>1951.6666666666665</v>
      </c>
      <c r="H199" s="38">
        <v>1930.7333333333333</v>
      </c>
      <c r="I199" s="38">
        <v>1898.0666666666666</v>
      </c>
      <c r="J199" s="38">
        <v>2005.2666666666664</v>
      </c>
      <c r="K199" s="38">
        <v>2037.9333333333329</v>
      </c>
      <c r="L199" s="38">
        <v>2058.8666666666663</v>
      </c>
      <c r="M199" s="28">
        <v>2017</v>
      </c>
      <c r="N199" s="28">
        <v>1963.4</v>
      </c>
      <c r="O199" s="39">
        <v>7977000</v>
      </c>
      <c r="P199" s="40">
        <v>7.179926437244924E-2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2882.25</v>
      </c>
      <c r="F200" s="37">
        <v>2871.4</v>
      </c>
      <c r="G200" s="38">
        <v>2849.5</v>
      </c>
      <c r="H200" s="38">
        <v>2816.75</v>
      </c>
      <c r="I200" s="38">
        <v>2794.85</v>
      </c>
      <c r="J200" s="38">
        <v>2904.15</v>
      </c>
      <c r="K200" s="38">
        <v>2926.0500000000006</v>
      </c>
      <c r="L200" s="38">
        <v>2958.8</v>
      </c>
      <c r="M200" s="28">
        <v>2893.3</v>
      </c>
      <c r="N200" s="28">
        <v>2838.65</v>
      </c>
      <c r="O200" s="39">
        <v>962500</v>
      </c>
      <c r="P200" s="40">
        <v>-1.1299435028248588E-2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475.95</v>
      </c>
      <c r="F201" s="37">
        <v>472.76666666666665</v>
      </c>
      <c r="G201" s="38">
        <v>467.93333333333328</v>
      </c>
      <c r="H201" s="38">
        <v>459.91666666666663</v>
      </c>
      <c r="I201" s="38">
        <v>455.08333333333326</v>
      </c>
      <c r="J201" s="38">
        <v>480.7833333333333</v>
      </c>
      <c r="K201" s="38">
        <v>485.61666666666667</v>
      </c>
      <c r="L201" s="38">
        <v>493.63333333333333</v>
      </c>
      <c r="M201" s="28">
        <v>477.6</v>
      </c>
      <c r="N201" s="28">
        <v>464.75</v>
      </c>
      <c r="O201" s="39">
        <v>4384500</v>
      </c>
      <c r="P201" s="40">
        <v>2.2385449457852397E-2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1071.05</v>
      </c>
      <c r="F202" s="37">
        <v>1058.3</v>
      </c>
      <c r="G202" s="38">
        <v>1037.55</v>
      </c>
      <c r="H202" s="38">
        <v>1004.05</v>
      </c>
      <c r="I202" s="38">
        <v>983.3</v>
      </c>
      <c r="J202" s="38">
        <v>1091.8</v>
      </c>
      <c r="K202" s="38">
        <v>1112.55</v>
      </c>
      <c r="L202" s="38">
        <v>1146.05</v>
      </c>
      <c r="M202" s="28">
        <v>1079.05</v>
      </c>
      <c r="N202" s="28">
        <v>1024.8</v>
      </c>
      <c r="O202" s="39">
        <v>4508050</v>
      </c>
      <c r="P202" s="40">
        <v>-5.915267785771383E-3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814.5</v>
      </c>
      <c r="F203" s="37">
        <v>806.51666666666677</v>
      </c>
      <c r="G203" s="38">
        <v>796.03333333333353</v>
      </c>
      <c r="H203" s="38">
        <v>777.56666666666672</v>
      </c>
      <c r="I203" s="38">
        <v>767.08333333333348</v>
      </c>
      <c r="J203" s="38">
        <v>824.98333333333358</v>
      </c>
      <c r="K203" s="38">
        <v>835.46666666666692</v>
      </c>
      <c r="L203" s="38">
        <v>853.93333333333362</v>
      </c>
      <c r="M203" s="28">
        <v>817</v>
      </c>
      <c r="N203" s="28">
        <v>788.05</v>
      </c>
      <c r="O203" s="39">
        <v>12167400</v>
      </c>
      <c r="P203" s="40">
        <v>6.9661538461538455E-2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1461.85</v>
      </c>
      <c r="F204" s="37">
        <v>1468.3166666666668</v>
      </c>
      <c r="G204" s="38">
        <v>1441.6833333333336</v>
      </c>
      <c r="H204" s="38">
        <v>1421.5166666666669</v>
      </c>
      <c r="I204" s="38">
        <v>1394.8833333333337</v>
      </c>
      <c r="J204" s="38">
        <v>1488.4833333333336</v>
      </c>
      <c r="K204" s="38">
        <v>1515.1166666666668</v>
      </c>
      <c r="L204" s="38">
        <v>1535.2833333333335</v>
      </c>
      <c r="M204" s="28">
        <v>1494.95</v>
      </c>
      <c r="N204" s="28">
        <v>1448.15</v>
      </c>
      <c r="O204" s="39">
        <v>1150350</v>
      </c>
      <c r="P204" s="40">
        <v>3.653811497567129E-2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5568.45</v>
      </c>
      <c r="F205" s="37">
        <v>5542.2166666666672</v>
      </c>
      <c r="G205" s="38">
        <v>5504.4333333333343</v>
      </c>
      <c r="H205" s="38">
        <v>5440.416666666667</v>
      </c>
      <c r="I205" s="38">
        <v>5402.6333333333341</v>
      </c>
      <c r="J205" s="38">
        <v>5606.2333333333345</v>
      </c>
      <c r="K205" s="38">
        <v>5644.0166666666673</v>
      </c>
      <c r="L205" s="38">
        <v>5708.0333333333347</v>
      </c>
      <c r="M205" s="28">
        <v>5580</v>
      </c>
      <c r="N205" s="28">
        <v>5478.2</v>
      </c>
      <c r="O205" s="39">
        <v>3219600</v>
      </c>
      <c r="P205" s="40">
        <v>-1.6405462377417284E-2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656.65</v>
      </c>
      <c r="F206" s="37">
        <v>656.65</v>
      </c>
      <c r="G206" s="38">
        <v>648.09999999999991</v>
      </c>
      <c r="H206" s="38">
        <v>639.54999999999995</v>
      </c>
      <c r="I206" s="38">
        <v>630.99999999999989</v>
      </c>
      <c r="J206" s="38">
        <v>665.19999999999993</v>
      </c>
      <c r="K206" s="38">
        <v>673.74999999999989</v>
      </c>
      <c r="L206" s="38">
        <v>682.3</v>
      </c>
      <c r="M206" s="28">
        <v>665.2</v>
      </c>
      <c r="N206" s="28">
        <v>648.1</v>
      </c>
      <c r="O206" s="39">
        <v>21300500</v>
      </c>
      <c r="P206" s="40">
        <v>-3.4358793022159356E-2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235.4</v>
      </c>
      <c r="F207" s="37">
        <v>231.33333333333334</v>
      </c>
      <c r="G207" s="38">
        <v>226.51666666666668</v>
      </c>
      <c r="H207" s="38">
        <v>217.63333333333333</v>
      </c>
      <c r="I207" s="38">
        <v>212.81666666666666</v>
      </c>
      <c r="J207" s="38">
        <v>240.2166666666667</v>
      </c>
      <c r="K207" s="38">
        <v>245.03333333333336</v>
      </c>
      <c r="L207" s="38">
        <v>253.91666666666671</v>
      </c>
      <c r="M207" s="28">
        <v>236.15</v>
      </c>
      <c r="N207" s="28">
        <v>222.45</v>
      </c>
      <c r="O207" s="39">
        <v>67049900</v>
      </c>
      <c r="P207" s="40">
        <v>5.812872023809524E-3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978.15</v>
      </c>
      <c r="F208" s="37">
        <v>974.93333333333339</v>
      </c>
      <c r="G208" s="38">
        <v>960.26666666666677</v>
      </c>
      <c r="H208" s="38">
        <v>942.38333333333333</v>
      </c>
      <c r="I208" s="38">
        <v>927.7166666666667</v>
      </c>
      <c r="J208" s="38">
        <v>992.81666666666683</v>
      </c>
      <c r="K208" s="38">
        <v>1007.4833333333333</v>
      </c>
      <c r="L208" s="38">
        <v>1025.3666666666668</v>
      </c>
      <c r="M208" s="28">
        <v>989.6</v>
      </c>
      <c r="N208" s="28">
        <v>957.05</v>
      </c>
      <c r="O208" s="39">
        <v>4499500</v>
      </c>
      <c r="P208" s="40">
        <v>-4.7321617615922081E-2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1537.25</v>
      </c>
      <c r="F209" s="37">
        <v>1537.5333333333335</v>
      </c>
      <c r="G209" s="38">
        <v>1517.116666666667</v>
      </c>
      <c r="H209" s="38">
        <v>1496.9833333333336</v>
      </c>
      <c r="I209" s="38">
        <v>1476.5666666666671</v>
      </c>
      <c r="J209" s="38">
        <v>1557.666666666667</v>
      </c>
      <c r="K209" s="38">
        <v>1578.0833333333335</v>
      </c>
      <c r="L209" s="38">
        <v>1598.2166666666669</v>
      </c>
      <c r="M209" s="28">
        <v>1557.95</v>
      </c>
      <c r="N209" s="28">
        <v>1517.4</v>
      </c>
      <c r="O209" s="39">
        <v>564200</v>
      </c>
      <c r="P209" s="40">
        <v>-0.11289308176100629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427.8</v>
      </c>
      <c r="F210" s="37">
        <v>424.4666666666667</v>
      </c>
      <c r="G210" s="38">
        <v>419.98333333333341</v>
      </c>
      <c r="H210" s="38">
        <v>412.16666666666669</v>
      </c>
      <c r="I210" s="38">
        <v>407.68333333333339</v>
      </c>
      <c r="J210" s="38">
        <v>432.28333333333342</v>
      </c>
      <c r="K210" s="38">
        <v>436.76666666666677</v>
      </c>
      <c r="L210" s="38">
        <v>444.58333333333343</v>
      </c>
      <c r="M210" s="28">
        <v>428.95</v>
      </c>
      <c r="N210" s="28">
        <v>416.65</v>
      </c>
      <c r="O210" s="39">
        <v>39574200</v>
      </c>
      <c r="P210" s="40">
        <v>8.516819571865444E-3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217.9</v>
      </c>
      <c r="F211" s="37">
        <v>218.29999999999998</v>
      </c>
      <c r="G211" s="38">
        <v>215.24999999999997</v>
      </c>
      <c r="H211" s="38">
        <v>212.6</v>
      </c>
      <c r="I211" s="38">
        <v>209.54999999999998</v>
      </c>
      <c r="J211" s="38">
        <v>220.94999999999996</v>
      </c>
      <c r="K211" s="38">
        <v>223.99999999999997</v>
      </c>
      <c r="L211" s="38">
        <v>226.64999999999995</v>
      </c>
      <c r="M211" s="28">
        <v>221.35</v>
      </c>
      <c r="N211" s="28">
        <v>215.65</v>
      </c>
      <c r="O211" s="39">
        <v>83961000</v>
      </c>
      <c r="P211" s="40">
        <v>1.0251597299931416E-2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357.4</v>
      </c>
      <c r="F212" s="37">
        <v>354.95</v>
      </c>
      <c r="G212" s="38">
        <v>351.75</v>
      </c>
      <c r="H212" s="38">
        <v>346.1</v>
      </c>
      <c r="I212" s="38">
        <v>342.90000000000003</v>
      </c>
      <c r="J212" s="38">
        <v>360.59999999999997</v>
      </c>
      <c r="K212" s="38">
        <v>363.7999999999999</v>
      </c>
      <c r="L212" s="38">
        <v>369.44999999999993</v>
      </c>
      <c r="M212" s="28">
        <v>358.15</v>
      </c>
      <c r="N212" s="28">
        <v>349.3</v>
      </c>
      <c r="O212" s="39">
        <v>12335200</v>
      </c>
      <c r="P212" s="40">
        <v>-1.508292012998938E-2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6" sqref="B15:B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97" t="s">
        <v>16</v>
      </c>
      <c r="B8" s="499"/>
      <c r="C8" s="503" t="s">
        <v>20</v>
      </c>
      <c r="D8" s="503" t="s">
        <v>21</v>
      </c>
      <c r="E8" s="494" t="s">
        <v>22</v>
      </c>
      <c r="F8" s="495"/>
      <c r="G8" s="496"/>
      <c r="H8" s="494" t="s">
        <v>23</v>
      </c>
      <c r="I8" s="495"/>
      <c r="J8" s="496"/>
      <c r="K8" s="23"/>
      <c r="L8" s="50"/>
      <c r="M8" s="50"/>
      <c r="N8" s="1"/>
      <c r="O8" s="1"/>
    </row>
    <row r="9" spans="1:15" ht="36" customHeight="1">
      <c r="A9" s="501"/>
      <c r="B9" s="502"/>
      <c r="C9" s="502"/>
      <c r="D9" s="50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15850.2</v>
      </c>
      <c r="D10" s="32">
        <v>15817.483333333335</v>
      </c>
      <c r="E10" s="32">
        <v>15742.86666666667</v>
      </c>
      <c r="F10" s="32">
        <v>15635.533333333335</v>
      </c>
      <c r="G10" s="32">
        <v>15560.91666666667</v>
      </c>
      <c r="H10" s="32">
        <v>15924.816666666671</v>
      </c>
      <c r="I10" s="32">
        <v>15999.433333333336</v>
      </c>
      <c r="J10" s="32">
        <v>16106.766666666672</v>
      </c>
      <c r="K10" s="34">
        <v>15892.1</v>
      </c>
      <c r="L10" s="34">
        <v>15710.15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33642.449999999997</v>
      </c>
      <c r="D11" s="37">
        <v>33630.35</v>
      </c>
      <c r="E11" s="37">
        <v>33515.399999999994</v>
      </c>
      <c r="F11" s="37">
        <v>33388.35</v>
      </c>
      <c r="G11" s="37">
        <v>33273.399999999994</v>
      </c>
      <c r="H11" s="37">
        <v>33757.399999999994</v>
      </c>
      <c r="I11" s="37">
        <v>33872.349999999991</v>
      </c>
      <c r="J11" s="37">
        <v>33999.399999999994</v>
      </c>
      <c r="K11" s="28">
        <v>33745.300000000003</v>
      </c>
      <c r="L11" s="28">
        <v>33503.300000000003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2449.8000000000002</v>
      </c>
      <c r="D12" s="37">
        <v>2438.0666666666671</v>
      </c>
      <c r="E12" s="37">
        <v>2422.733333333334</v>
      </c>
      <c r="F12" s="37">
        <v>2395.666666666667</v>
      </c>
      <c r="G12" s="37">
        <v>2380.3333333333339</v>
      </c>
      <c r="H12" s="37">
        <v>2465.1333333333341</v>
      </c>
      <c r="I12" s="37">
        <v>2480.4666666666672</v>
      </c>
      <c r="J12" s="37">
        <v>2507.5333333333342</v>
      </c>
      <c r="K12" s="28">
        <v>2453.4</v>
      </c>
      <c r="L12" s="28">
        <v>2411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4603.3999999999996</v>
      </c>
      <c r="D13" s="37">
        <v>4588.166666666667</v>
      </c>
      <c r="E13" s="37">
        <v>4565.2833333333338</v>
      </c>
      <c r="F13" s="37">
        <v>4527.166666666667</v>
      </c>
      <c r="G13" s="37">
        <v>4504.2833333333338</v>
      </c>
      <c r="H13" s="37">
        <v>4626.2833333333338</v>
      </c>
      <c r="I13" s="37">
        <v>4649.166666666667</v>
      </c>
      <c r="J13" s="37">
        <v>4687.2833333333338</v>
      </c>
      <c r="K13" s="28">
        <v>4611.05</v>
      </c>
      <c r="L13" s="28">
        <v>4550.05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28509.1</v>
      </c>
      <c r="D14" s="37">
        <v>28364.916666666668</v>
      </c>
      <c r="E14" s="37">
        <v>28127.783333333336</v>
      </c>
      <c r="F14" s="37">
        <v>27746.466666666667</v>
      </c>
      <c r="G14" s="37">
        <v>27509.333333333336</v>
      </c>
      <c r="H14" s="37">
        <v>28746.233333333337</v>
      </c>
      <c r="I14" s="37">
        <v>28983.366666666669</v>
      </c>
      <c r="J14" s="37">
        <v>29364.683333333338</v>
      </c>
      <c r="K14" s="28">
        <v>28602.05</v>
      </c>
      <c r="L14" s="28">
        <v>27983.599999999999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3830.1</v>
      </c>
      <c r="D15" s="37">
        <v>3816.2166666666672</v>
      </c>
      <c r="E15" s="37">
        <v>3797.1833333333343</v>
      </c>
      <c r="F15" s="37">
        <v>3764.2666666666673</v>
      </c>
      <c r="G15" s="37">
        <v>3745.2333333333345</v>
      </c>
      <c r="H15" s="37">
        <v>3849.1333333333341</v>
      </c>
      <c r="I15" s="37">
        <v>3868.166666666667</v>
      </c>
      <c r="J15" s="37">
        <v>3901.0833333333339</v>
      </c>
      <c r="K15" s="28">
        <v>3835.25</v>
      </c>
      <c r="L15" s="28">
        <v>3783.3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7399.45</v>
      </c>
      <c r="D16" s="37">
        <v>7380.1833333333334</v>
      </c>
      <c r="E16" s="37">
        <v>7351.666666666667</v>
      </c>
      <c r="F16" s="37">
        <v>7303.8833333333332</v>
      </c>
      <c r="G16" s="37">
        <v>7275.3666666666668</v>
      </c>
      <c r="H16" s="37">
        <v>7427.9666666666672</v>
      </c>
      <c r="I16" s="37">
        <v>7456.4833333333336</v>
      </c>
      <c r="J16" s="37">
        <v>7504.2666666666673</v>
      </c>
      <c r="K16" s="28">
        <v>7408.7</v>
      </c>
      <c r="L16" s="28">
        <v>7332.4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2128</v>
      </c>
      <c r="D17" s="37">
        <v>2121.6666666666665</v>
      </c>
      <c r="E17" s="37">
        <v>2109.1333333333332</v>
      </c>
      <c r="F17" s="37">
        <v>2090.2666666666669</v>
      </c>
      <c r="G17" s="37">
        <v>2077.7333333333336</v>
      </c>
      <c r="H17" s="37">
        <v>2140.5333333333328</v>
      </c>
      <c r="I17" s="37">
        <v>2153.0666666666666</v>
      </c>
      <c r="J17" s="37">
        <v>2171.9333333333325</v>
      </c>
      <c r="K17" s="28">
        <v>2134.1999999999998</v>
      </c>
      <c r="L17" s="28">
        <v>2102.8000000000002</v>
      </c>
      <c r="M17" s="28">
        <v>1.3795200000000001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622.65</v>
      </c>
      <c r="D18" s="37">
        <v>621.68333333333328</v>
      </c>
      <c r="E18" s="37">
        <v>615.91666666666652</v>
      </c>
      <c r="F18" s="37">
        <v>609.18333333333328</v>
      </c>
      <c r="G18" s="37">
        <v>603.41666666666652</v>
      </c>
      <c r="H18" s="37">
        <v>628.41666666666652</v>
      </c>
      <c r="I18" s="37">
        <v>634.18333333333317</v>
      </c>
      <c r="J18" s="37">
        <v>640.91666666666652</v>
      </c>
      <c r="K18" s="28">
        <v>627.45000000000005</v>
      </c>
      <c r="L18" s="28">
        <v>614.95000000000005</v>
      </c>
      <c r="M18" s="28">
        <v>11.41215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715.2</v>
      </c>
      <c r="D19" s="37">
        <v>717.56666666666661</v>
      </c>
      <c r="E19" s="37">
        <v>709.13333333333321</v>
      </c>
      <c r="F19" s="37">
        <v>703.06666666666661</v>
      </c>
      <c r="G19" s="37">
        <v>694.63333333333321</v>
      </c>
      <c r="H19" s="37">
        <v>723.63333333333321</v>
      </c>
      <c r="I19" s="37">
        <v>732.06666666666661</v>
      </c>
      <c r="J19" s="37">
        <v>738.13333333333321</v>
      </c>
      <c r="K19" s="28">
        <v>726</v>
      </c>
      <c r="L19" s="28">
        <v>711.5</v>
      </c>
      <c r="M19" s="28">
        <v>4.6210899999999997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2204.6</v>
      </c>
      <c r="D20" s="37">
        <v>2191.6166666666668</v>
      </c>
      <c r="E20" s="37">
        <v>2172.9833333333336</v>
      </c>
      <c r="F20" s="37">
        <v>2141.3666666666668</v>
      </c>
      <c r="G20" s="37">
        <v>2122.7333333333336</v>
      </c>
      <c r="H20" s="37">
        <v>2223.2333333333336</v>
      </c>
      <c r="I20" s="37">
        <v>2241.8666666666668</v>
      </c>
      <c r="J20" s="37">
        <v>2273.4833333333336</v>
      </c>
      <c r="K20" s="28">
        <v>2210.25</v>
      </c>
      <c r="L20" s="28">
        <v>2160</v>
      </c>
      <c r="M20" s="28">
        <v>12.82047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1909.85</v>
      </c>
      <c r="D21" s="37">
        <v>1900.3166666666666</v>
      </c>
      <c r="E21" s="37">
        <v>1880.6333333333332</v>
      </c>
      <c r="F21" s="37">
        <v>1851.4166666666665</v>
      </c>
      <c r="G21" s="37">
        <v>1831.7333333333331</v>
      </c>
      <c r="H21" s="37">
        <v>1929.5333333333333</v>
      </c>
      <c r="I21" s="37">
        <v>1949.2166666666667</v>
      </c>
      <c r="J21" s="37">
        <v>1978.4333333333334</v>
      </c>
      <c r="K21" s="28">
        <v>1920</v>
      </c>
      <c r="L21" s="28">
        <v>1871.1</v>
      </c>
      <c r="M21" s="28">
        <v>9.5933200000000003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678.05</v>
      </c>
      <c r="D22" s="37">
        <v>677.36666666666667</v>
      </c>
      <c r="E22" s="37">
        <v>670.93333333333339</v>
      </c>
      <c r="F22" s="37">
        <v>663.81666666666672</v>
      </c>
      <c r="G22" s="37">
        <v>657.38333333333344</v>
      </c>
      <c r="H22" s="37">
        <v>684.48333333333335</v>
      </c>
      <c r="I22" s="37">
        <v>690.91666666666652</v>
      </c>
      <c r="J22" s="37">
        <v>698.0333333333333</v>
      </c>
      <c r="K22" s="28">
        <v>683.8</v>
      </c>
      <c r="L22" s="28">
        <v>670.25</v>
      </c>
      <c r="M22" s="28">
        <v>45.968400000000003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2394.4</v>
      </c>
      <c r="D23" s="37">
        <v>2344.7999999999997</v>
      </c>
      <c r="E23" s="37">
        <v>2279.5999999999995</v>
      </c>
      <c r="F23" s="37">
        <v>2164.7999999999997</v>
      </c>
      <c r="G23" s="37">
        <v>2099.5999999999995</v>
      </c>
      <c r="H23" s="37">
        <v>2459.5999999999995</v>
      </c>
      <c r="I23" s="37">
        <v>2524.7999999999993</v>
      </c>
      <c r="J23" s="37">
        <v>2639.5999999999995</v>
      </c>
      <c r="K23" s="28">
        <v>2410</v>
      </c>
      <c r="L23" s="28">
        <v>2230</v>
      </c>
      <c r="M23" s="28">
        <v>4.7401900000000001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2163.4</v>
      </c>
      <c r="D24" s="37">
        <v>2147.1833333333334</v>
      </c>
      <c r="E24" s="37">
        <v>2118.2166666666667</v>
      </c>
      <c r="F24" s="37">
        <v>2073.0333333333333</v>
      </c>
      <c r="G24" s="37">
        <v>2044.0666666666666</v>
      </c>
      <c r="H24" s="37">
        <v>2192.3666666666668</v>
      </c>
      <c r="I24" s="37">
        <v>2221.3333333333339</v>
      </c>
      <c r="J24" s="37">
        <v>2266.5166666666669</v>
      </c>
      <c r="K24" s="28">
        <v>2176.15</v>
      </c>
      <c r="L24" s="28">
        <v>2102</v>
      </c>
      <c r="M24" s="28">
        <v>1.53729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92</v>
      </c>
      <c r="D25" s="37">
        <v>92.55</v>
      </c>
      <c r="E25" s="37">
        <v>90.699999999999989</v>
      </c>
      <c r="F25" s="37">
        <v>89.399999999999991</v>
      </c>
      <c r="G25" s="37">
        <v>87.549999999999983</v>
      </c>
      <c r="H25" s="37">
        <v>93.85</v>
      </c>
      <c r="I25" s="37">
        <v>95.699999999999989</v>
      </c>
      <c r="J25" s="37">
        <v>97</v>
      </c>
      <c r="K25" s="28">
        <v>94.4</v>
      </c>
      <c r="L25" s="28">
        <v>91.25</v>
      </c>
      <c r="M25" s="28">
        <v>22.05828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239.8</v>
      </c>
      <c r="D26" s="37">
        <v>239.71666666666667</v>
      </c>
      <c r="E26" s="37">
        <v>237.68333333333334</v>
      </c>
      <c r="F26" s="37">
        <v>235.56666666666666</v>
      </c>
      <c r="G26" s="37">
        <v>233.53333333333333</v>
      </c>
      <c r="H26" s="37">
        <v>241.83333333333334</v>
      </c>
      <c r="I26" s="37">
        <v>243.8666666666667</v>
      </c>
      <c r="J26" s="37">
        <v>245.98333333333335</v>
      </c>
      <c r="K26" s="28">
        <v>241.75</v>
      </c>
      <c r="L26" s="28">
        <v>237.6</v>
      </c>
      <c r="M26" s="28">
        <v>11.222300000000001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1240.05</v>
      </c>
      <c r="D27" s="37">
        <v>1250.1833333333334</v>
      </c>
      <c r="E27" s="37">
        <v>1223.8666666666668</v>
      </c>
      <c r="F27" s="37">
        <v>1207.6833333333334</v>
      </c>
      <c r="G27" s="37">
        <v>1181.3666666666668</v>
      </c>
      <c r="H27" s="37">
        <v>1266.3666666666668</v>
      </c>
      <c r="I27" s="37">
        <v>1292.6833333333334</v>
      </c>
      <c r="J27" s="37">
        <v>1308.8666666666668</v>
      </c>
      <c r="K27" s="28">
        <v>1276.5</v>
      </c>
      <c r="L27" s="28">
        <v>1234</v>
      </c>
      <c r="M27" s="28">
        <v>0.27090999999999998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738.2</v>
      </c>
      <c r="D28" s="37">
        <v>740.81666666666661</v>
      </c>
      <c r="E28" s="37">
        <v>733.63333333333321</v>
      </c>
      <c r="F28" s="37">
        <v>729.06666666666661</v>
      </c>
      <c r="G28" s="37">
        <v>721.88333333333321</v>
      </c>
      <c r="H28" s="37">
        <v>745.38333333333321</v>
      </c>
      <c r="I28" s="37">
        <v>752.56666666666661</v>
      </c>
      <c r="J28" s="37">
        <v>757.13333333333321</v>
      </c>
      <c r="K28" s="28">
        <v>748</v>
      </c>
      <c r="L28" s="28">
        <v>736.25</v>
      </c>
      <c r="M28" s="28">
        <v>0.42625000000000002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2982.3</v>
      </c>
      <c r="D29" s="37">
        <v>2991.2833333333333</v>
      </c>
      <c r="E29" s="37">
        <v>2946.3666666666668</v>
      </c>
      <c r="F29" s="37">
        <v>2910.4333333333334</v>
      </c>
      <c r="G29" s="37">
        <v>2865.5166666666669</v>
      </c>
      <c r="H29" s="37">
        <v>3027.2166666666667</v>
      </c>
      <c r="I29" s="37">
        <v>3072.1333333333337</v>
      </c>
      <c r="J29" s="37">
        <v>3108.0666666666666</v>
      </c>
      <c r="K29" s="28">
        <v>3036.2</v>
      </c>
      <c r="L29" s="28">
        <v>2955.35</v>
      </c>
      <c r="M29" s="28">
        <v>0.58818000000000004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471.2</v>
      </c>
      <c r="D30" s="37">
        <v>470.01666666666665</v>
      </c>
      <c r="E30" s="37">
        <v>467.48333333333329</v>
      </c>
      <c r="F30" s="37">
        <v>463.76666666666665</v>
      </c>
      <c r="G30" s="37">
        <v>461.23333333333329</v>
      </c>
      <c r="H30" s="37">
        <v>473.73333333333329</v>
      </c>
      <c r="I30" s="37">
        <v>476.26666666666659</v>
      </c>
      <c r="J30" s="37">
        <v>479.98333333333329</v>
      </c>
      <c r="K30" s="28">
        <v>472.55</v>
      </c>
      <c r="L30" s="28">
        <v>466.3</v>
      </c>
      <c r="M30" s="28">
        <v>2.6257299999999999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366.45</v>
      </c>
      <c r="D31" s="37">
        <v>365.76666666666665</v>
      </c>
      <c r="E31" s="37">
        <v>364.18333333333328</v>
      </c>
      <c r="F31" s="37">
        <v>361.91666666666663</v>
      </c>
      <c r="G31" s="37">
        <v>360.33333333333326</v>
      </c>
      <c r="H31" s="37">
        <v>368.0333333333333</v>
      </c>
      <c r="I31" s="37">
        <v>369.61666666666667</v>
      </c>
      <c r="J31" s="37">
        <v>371.88333333333333</v>
      </c>
      <c r="K31" s="28">
        <v>367.35</v>
      </c>
      <c r="L31" s="28">
        <v>363.5</v>
      </c>
      <c r="M31" s="28">
        <v>42.85971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3837.35</v>
      </c>
      <c r="D32" s="37">
        <v>3802.2999999999997</v>
      </c>
      <c r="E32" s="37">
        <v>3757.9499999999994</v>
      </c>
      <c r="F32" s="37">
        <v>3678.5499999999997</v>
      </c>
      <c r="G32" s="37">
        <v>3634.1999999999994</v>
      </c>
      <c r="H32" s="37">
        <v>3881.6999999999994</v>
      </c>
      <c r="I32" s="37">
        <v>3926.0499999999997</v>
      </c>
      <c r="J32" s="37">
        <v>4005.4499999999994</v>
      </c>
      <c r="K32" s="28">
        <v>3846.65</v>
      </c>
      <c r="L32" s="28">
        <v>3722.9</v>
      </c>
      <c r="M32" s="28">
        <v>4.6375299999999999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188.9</v>
      </c>
      <c r="D33" s="37">
        <v>187.71666666666667</v>
      </c>
      <c r="E33" s="37">
        <v>185.18333333333334</v>
      </c>
      <c r="F33" s="37">
        <v>181.46666666666667</v>
      </c>
      <c r="G33" s="37">
        <v>178.93333333333334</v>
      </c>
      <c r="H33" s="37">
        <v>191.43333333333334</v>
      </c>
      <c r="I33" s="37">
        <v>193.9666666666667</v>
      </c>
      <c r="J33" s="37">
        <v>197.68333333333334</v>
      </c>
      <c r="K33" s="28">
        <v>190.25</v>
      </c>
      <c r="L33" s="28">
        <v>184</v>
      </c>
      <c r="M33" s="28">
        <v>32.52373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145</v>
      </c>
      <c r="D34" s="37">
        <v>143.75</v>
      </c>
      <c r="E34" s="37">
        <v>141.5</v>
      </c>
      <c r="F34" s="37">
        <v>138</v>
      </c>
      <c r="G34" s="37">
        <v>135.75</v>
      </c>
      <c r="H34" s="37">
        <v>147.25</v>
      </c>
      <c r="I34" s="37">
        <v>149.5</v>
      </c>
      <c r="J34" s="37">
        <v>153</v>
      </c>
      <c r="K34" s="28">
        <v>146</v>
      </c>
      <c r="L34" s="28">
        <v>140.25</v>
      </c>
      <c r="M34" s="28">
        <v>220.73426000000001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2726.5</v>
      </c>
      <c r="D35" s="37">
        <v>2738.5333333333333</v>
      </c>
      <c r="E35" s="37">
        <v>2692.2666666666664</v>
      </c>
      <c r="F35" s="37">
        <v>2658.0333333333333</v>
      </c>
      <c r="G35" s="37">
        <v>2611.7666666666664</v>
      </c>
      <c r="H35" s="37">
        <v>2772.7666666666664</v>
      </c>
      <c r="I35" s="37">
        <v>2819.0333333333338</v>
      </c>
      <c r="J35" s="37">
        <v>2853.2666666666664</v>
      </c>
      <c r="K35" s="28">
        <v>2784.8</v>
      </c>
      <c r="L35" s="28">
        <v>2704.3</v>
      </c>
      <c r="M35" s="28">
        <v>18.383579999999998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1632.55</v>
      </c>
      <c r="D36" s="37">
        <v>1647.3500000000001</v>
      </c>
      <c r="E36" s="37">
        <v>1600.7000000000003</v>
      </c>
      <c r="F36" s="37">
        <v>1568.8500000000001</v>
      </c>
      <c r="G36" s="37">
        <v>1522.2000000000003</v>
      </c>
      <c r="H36" s="37">
        <v>1679.2000000000003</v>
      </c>
      <c r="I36" s="37">
        <v>1725.8500000000004</v>
      </c>
      <c r="J36" s="37">
        <v>1757.7000000000003</v>
      </c>
      <c r="K36" s="28">
        <v>1694</v>
      </c>
      <c r="L36" s="28">
        <v>1615.5</v>
      </c>
      <c r="M36" s="28">
        <v>7.5819799999999997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521.35</v>
      </c>
      <c r="D37" s="37">
        <v>517.4</v>
      </c>
      <c r="E37" s="37">
        <v>512.25</v>
      </c>
      <c r="F37" s="37">
        <v>503.15000000000003</v>
      </c>
      <c r="G37" s="37">
        <v>498.00000000000006</v>
      </c>
      <c r="H37" s="37">
        <v>526.5</v>
      </c>
      <c r="I37" s="37">
        <v>531.64999999999986</v>
      </c>
      <c r="J37" s="37">
        <v>540.74999999999989</v>
      </c>
      <c r="K37" s="28">
        <v>522.54999999999995</v>
      </c>
      <c r="L37" s="28">
        <v>508.3</v>
      </c>
      <c r="M37" s="28">
        <v>18.427019999999999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3479.95</v>
      </c>
      <c r="D38" s="37">
        <v>3450.3166666666671</v>
      </c>
      <c r="E38" s="37">
        <v>3403.6333333333341</v>
      </c>
      <c r="F38" s="37">
        <v>3327.3166666666671</v>
      </c>
      <c r="G38" s="37">
        <v>3280.6333333333341</v>
      </c>
      <c r="H38" s="37">
        <v>3526.6333333333341</v>
      </c>
      <c r="I38" s="37">
        <v>3573.3166666666675</v>
      </c>
      <c r="J38" s="37">
        <v>3649.6333333333341</v>
      </c>
      <c r="K38" s="28">
        <v>3497</v>
      </c>
      <c r="L38" s="28">
        <v>3374</v>
      </c>
      <c r="M38" s="28">
        <v>4.4088599999999998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642.35</v>
      </c>
      <c r="D39" s="37">
        <v>639.68333333333339</v>
      </c>
      <c r="E39" s="37">
        <v>634.66666666666674</v>
      </c>
      <c r="F39" s="37">
        <v>626.98333333333335</v>
      </c>
      <c r="G39" s="37">
        <v>621.9666666666667</v>
      </c>
      <c r="H39" s="37">
        <v>647.36666666666679</v>
      </c>
      <c r="I39" s="37">
        <v>652.38333333333344</v>
      </c>
      <c r="J39" s="37">
        <v>660.06666666666683</v>
      </c>
      <c r="K39" s="28">
        <v>644.70000000000005</v>
      </c>
      <c r="L39" s="28">
        <v>632</v>
      </c>
      <c r="M39" s="28">
        <v>107.11123000000001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3889</v>
      </c>
      <c r="D40" s="37">
        <v>3859.75</v>
      </c>
      <c r="E40" s="37">
        <v>3812.3</v>
      </c>
      <c r="F40" s="37">
        <v>3735.6000000000004</v>
      </c>
      <c r="G40" s="37">
        <v>3688.1500000000005</v>
      </c>
      <c r="H40" s="37">
        <v>3936.45</v>
      </c>
      <c r="I40" s="37">
        <v>3983.8999999999996</v>
      </c>
      <c r="J40" s="37">
        <v>4060.5999999999995</v>
      </c>
      <c r="K40" s="28">
        <v>3907.2</v>
      </c>
      <c r="L40" s="28">
        <v>3783.05</v>
      </c>
      <c r="M40" s="28">
        <v>7.9905299999999997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5576.25</v>
      </c>
      <c r="D41" s="37">
        <v>5573.416666666667</v>
      </c>
      <c r="E41" s="37">
        <v>5527.8333333333339</v>
      </c>
      <c r="F41" s="37">
        <v>5479.416666666667</v>
      </c>
      <c r="G41" s="37">
        <v>5433.8333333333339</v>
      </c>
      <c r="H41" s="37">
        <v>5621.8333333333339</v>
      </c>
      <c r="I41" s="37">
        <v>5667.4166666666679</v>
      </c>
      <c r="J41" s="37">
        <v>5715.8333333333339</v>
      </c>
      <c r="K41" s="28">
        <v>5619</v>
      </c>
      <c r="L41" s="28">
        <v>5525</v>
      </c>
      <c r="M41" s="28">
        <v>7.3949999999999996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11364.45</v>
      </c>
      <c r="D42" s="37">
        <v>11401.483333333332</v>
      </c>
      <c r="E42" s="37">
        <v>11252.966666666664</v>
      </c>
      <c r="F42" s="37">
        <v>11141.483333333332</v>
      </c>
      <c r="G42" s="37">
        <v>10992.966666666664</v>
      </c>
      <c r="H42" s="37">
        <v>11512.966666666664</v>
      </c>
      <c r="I42" s="37">
        <v>11661.48333333333</v>
      </c>
      <c r="J42" s="37">
        <v>11772.966666666664</v>
      </c>
      <c r="K42" s="28">
        <v>11550</v>
      </c>
      <c r="L42" s="28">
        <v>11290</v>
      </c>
      <c r="M42" s="28">
        <v>3.49057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4644.7</v>
      </c>
      <c r="D43" s="37">
        <v>4673.666666666667</v>
      </c>
      <c r="E43" s="37">
        <v>4580.0833333333339</v>
      </c>
      <c r="F43" s="37">
        <v>4515.4666666666672</v>
      </c>
      <c r="G43" s="37">
        <v>4421.8833333333341</v>
      </c>
      <c r="H43" s="37">
        <v>4738.2833333333338</v>
      </c>
      <c r="I43" s="37">
        <v>4831.8666666666677</v>
      </c>
      <c r="J43" s="37">
        <v>4896.4833333333336</v>
      </c>
      <c r="K43" s="28">
        <v>4767.25</v>
      </c>
      <c r="L43" s="28">
        <v>4609.05</v>
      </c>
      <c r="M43" s="28">
        <v>0.12778999999999999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2170.3000000000002</v>
      </c>
      <c r="D44" s="37">
        <v>2153.1333333333337</v>
      </c>
      <c r="E44" s="37">
        <v>2127.4666666666672</v>
      </c>
      <c r="F44" s="37">
        <v>2084.6333333333337</v>
      </c>
      <c r="G44" s="37">
        <v>2058.9666666666672</v>
      </c>
      <c r="H44" s="37">
        <v>2195.9666666666672</v>
      </c>
      <c r="I44" s="37">
        <v>2221.6333333333341</v>
      </c>
      <c r="J44" s="37">
        <v>2264.4666666666672</v>
      </c>
      <c r="K44" s="28">
        <v>2178.8000000000002</v>
      </c>
      <c r="L44" s="28">
        <v>2110.3000000000002</v>
      </c>
      <c r="M44" s="28">
        <v>2.0132099999999999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276.39999999999998</v>
      </c>
      <c r="D45" s="37">
        <v>274.26666666666665</v>
      </c>
      <c r="E45" s="37">
        <v>265.5333333333333</v>
      </c>
      <c r="F45" s="37">
        <v>254.66666666666663</v>
      </c>
      <c r="G45" s="37">
        <v>245.93333333333328</v>
      </c>
      <c r="H45" s="37">
        <v>285.13333333333333</v>
      </c>
      <c r="I45" s="37">
        <v>293.86666666666667</v>
      </c>
      <c r="J45" s="37">
        <v>304.73333333333335</v>
      </c>
      <c r="K45" s="28">
        <v>283</v>
      </c>
      <c r="L45" s="28">
        <v>263.39999999999998</v>
      </c>
      <c r="M45" s="28">
        <v>153.84485000000001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101.55</v>
      </c>
      <c r="D46" s="37">
        <v>100.93333333333334</v>
      </c>
      <c r="E46" s="37">
        <v>100.06666666666668</v>
      </c>
      <c r="F46" s="37">
        <v>98.583333333333343</v>
      </c>
      <c r="G46" s="37">
        <v>97.716666666666683</v>
      </c>
      <c r="H46" s="37">
        <v>102.41666666666667</v>
      </c>
      <c r="I46" s="37">
        <v>103.28333333333335</v>
      </c>
      <c r="J46" s="37">
        <v>104.76666666666667</v>
      </c>
      <c r="K46" s="28">
        <v>101.8</v>
      </c>
      <c r="L46" s="28">
        <v>99.45</v>
      </c>
      <c r="M46" s="28">
        <v>163.94684000000001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44.9</v>
      </c>
      <c r="D47" s="37">
        <v>45.016666666666659</v>
      </c>
      <c r="E47" s="37">
        <v>44.48333333333332</v>
      </c>
      <c r="F47" s="37">
        <v>44.066666666666663</v>
      </c>
      <c r="G47" s="37">
        <v>43.533333333333324</v>
      </c>
      <c r="H47" s="37">
        <v>45.433333333333316</v>
      </c>
      <c r="I47" s="37">
        <v>45.966666666666661</v>
      </c>
      <c r="J47" s="37">
        <v>46.383333333333312</v>
      </c>
      <c r="K47" s="28">
        <v>45.55</v>
      </c>
      <c r="L47" s="28">
        <v>44.6</v>
      </c>
      <c r="M47" s="28">
        <v>12.711930000000001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1712.45</v>
      </c>
      <c r="D48" s="37">
        <v>1721.3833333333332</v>
      </c>
      <c r="E48" s="37">
        <v>1695.9666666666665</v>
      </c>
      <c r="F48" s="37">
        <v>1679.4833333333333</v>
      </c>
      <c r="G48" s="37">
        <v>1654.0666666666666</v>
      </c>
      <c r="H48" s="37">
        <v>1737.8666666666663</v>
      </c>
      <c r="I48" s="37">
        <v>1763.2833333333333</v>
      </c>
      <c r="J48" s="37">
        <v>1779.7666666666662</v>
      </c>
      <c r="K48" s="28">
        <v>1746.8</v>
      </c>
      <c r="L48" s="28">
        <v>1704.9</v>
      </c>
      <c r="M48" s="28">
        <v>1.4872000000000001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582.25</v>
      </c>
      <c r="D49" s="37">
        <v>584.35</v>
      </c>
      <c r="E49" s="37">
        <v>576.90000000000009</v>
      </c>
      <c r="F49" s="37">
        <v>571.55000000000007</v>
      </c>
      <c r="G49" s="37">
        <v>564.10000000000014</v>
      </c>
      <c r="H49" s="37">
        <v>589.70000000000005</v>
      </c>
      <c r="I49" s="37">
        <v>597.15000000000009</v>
      </c>
      <c r="J49" s="37">
        <v>602.5</v>
      </c>
      <c r="K49" s="28">
        <v>591.79999999999995</v>
      </c>
      <c r="L49" s="28">
        <v>579</v>
      </c>
      <c r="M49" s="28">
        <v>9.4879899999999999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236.45</v>
      </c>
      <c r="D50" s="37">
        <v>237.25</v>
      </c>
      <c r="E50" s="37">
        <v>234</v>
      </c>
      <c r="F50" s="37">
        <v>231.55</v>
      </c>
      <c r="G50" s="37">
        <v>228.3</v>
      </c>
      <c r="H50" s="37">
        <v>239.7</v>
      </c>
      <c r="I50" s="37">
        <v>242.95</v>
      </c>
      <c r="J50" s="37">
        <v>245.39999999999998</v>
      </c>
      <c r="K50" s="28">
        <v>240.5</v>
      </c>
      <c r="L50" s="28">
        <v>234.8</v>
      </c>
      <c r="M50" s="28">
        <v>31.658550000000002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658.75</v>
      </c>
      <c r="D51" s="37">
        <v>653.79999999999995</v>
      </c>
      <c r="E51" s="37">
        <v>646.24999999999989</v>
      </c>
      <c r="F51" s="37">
        <v>633.74999999999989</v>
      </c>
      <c r="G51" s="37">
        <v>626.19999999999982</v>
      </c>
      <c r="H51" s="37">
        <v>666.3</v>
      </c>
      <c r="I51" s="37">
        <v>673.85000000000014</v>
      </c>
      <c r="J51" s="37">
        <v>686.35</v>
      </c>
      <c r="K51" s="28">
        <v>661.35</v>
      </c>
      <c r="L51" s="28">
        <v>641.29999999999995</v>
      </c>
      <c r="M51" s="28">
        <v>15.55945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46.3</v>
      </c>
      <c r="D52" s="37">
        <v>46.050000000000004</v>
      </c>
      <c r="E52" s="37">
        <v>45.650000000000006</v>
      </c>
      <c r="F52" s="37">
        <v>45</v>
      </c>
      <c r="G52" s="37">
        <v>44.6</v>
      </c>
      <c r="H52" s="37">
        <v>46.70000000000001</v>
      </c>
      <c r="I52" s="37">
        <v>47.1</v>
      </c>
      <c r="J52" s="37">
        <v>47.750000000000014</v>
      </c>
      <c r="K52" s="28">
        <v>46.45</v>
      </c>
      <c r="L52" s="28">
        <v>45.4</v>
      </c>
      <c r="M52" s="28">
        <v>107.26671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318.60000000000002</v>
      </c>
      <c r="D53" s="37">
        <v>316.7</v>
      </c>
      <c r="E53" s="37">
        <v>313.89999999999998</v>
      </c>
      <c r="F53" s="37">
        <v>309.2</v>
      </c>
      <c r="G53" s="37">
        <v>306.39999999999998</v>
      </c>
      <c r="H53" s="37">
        <v>321.39999999999998</v>
      </c>
      <c r="I53" s="37">
        <v>324.20000000000005</v>
      </c>
      <c r="J53" s="37">
        <v>328.9</v>
      </c>
      <c r="K53" s="28">
        <v>319.5</v>
      </c>
      <c r="L53" s="28">
        <v>312</v>
      </c>
      <c r="M53" s="28">
        <v>32.405180000000001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681.15</v>
      </c>
      <c r="D54" s="37">
        <v>680.7833333333333</v>
      </c>
      <c r="E54" s="37">
        <v>676.66666666666663</v>
      </c>
      <c r="F54" s="37">
        <v>672.18333333333328</v>
      </c>
      <c r="G54" s="37">
        <v>668.06666666666661</v>
      </c>
      <c r="H54" s="37">
        <v>685.26666666666665</v>
      </c>
      <c r="I54" s="37">
        <v>689.38333333333344</v>
      </c>
      <c r="J54" s="37">
        <v>693.86666666666667</v>
      </c>
      <c r="K54" s="28">
        <v>684.9</v>
      </c>
      <c r="L54" s="28">
        <v>676.3</v>
      </c>
      <c r="M54" s="28">
        <v>32.163760000000003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315.95</v>
      </c>
      <c r="D55" s="37">
        <v>316.56666666666666</v>
      </c>
      <c r="E55" s="37">
        <v>313.88333333333333</v>
      </c>
      <c r="F55" s="37">
        <v>311.81666666666666</v>
      </c>
      <c r="G55" s="37">
        <v>309.13333333333333</v>
      </c>
      <c r="H55" s="37">
        <v>318.63333333333333</v>
      </c>
      <c r="I55" s="37">
        <v>321.31666666666661</v>
      </c>
      <c r="J55" s="37">
        <v>323.38333333333333</v>
      </c>
      <c r="K55" s="28">
        <v>319.25</v>
      </c>
      <c r="L55" s="28">
        <v>314.5</v>
      </c>
      <c r="M55" s="28">
        <v>22.505610000000001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14656.7</v>
      </c>
      <c r="D56" s="37">
        <v>14604.6</v>
      </c>
      <c r="E56" s="37">
        <v>14509.2</v>
      </c>
      <c r="F56" s="37">
        <v>14361.7</v>
      </c>
      <c r="G56" s="37">
        <v>14266.300000000001</v>
      </c>
      <c r="H56" s="37">
        <v>14752.1</v>
      </c>
      <c r="I56" s="37">
        <v>14847.499999999998</v>
      </c>
      <c r="J56" s="37">
        <v>14995</v>
      </c>
      <c r="K56" s="28">
        <v>14700</v>
      </c>
      <c r="L56" s="28">
        <v>14457.1</v>
      </c>
      <c r="M56" s="28">
        <v>0.20876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3434.7</v>
      </c>
      <c r="D57" s="37">
        <v>3430.8833333333337</v>
      </c>
      <c r="E57" s="37">
        <v>3391.8666666666672</v>
      </c>
      <c r="F57" s="37">
        <v>3349.0333333333338</v>
      </c>
      <c r="G57" s="37">
        <v>3310.0166666666673</v>
      </c>
      <c r="H57" s="37">
        <v>3473.7166666666672</v>
      </c>
      <c r="I57" s="37">
        <v>3512.7333333333336</v>
      </c>
      <c r="J57" s="37">
        <v>3555.5666666666671</v>
      </c>
      <c r="K57" s="28">
        <v>3469.9</v>
      </c>
      <c r="L57" s="28">
        <v>3388.05</v>
      </c>
      <c r="M57" s="28">
        <v>1.8257399999999999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666</v>
      </c>
      <c r="D58" s="37">
        <v>660.8</v>
      </c>
      <c r="E58" s="37">
        <v>653.24999999999989</v>
      </c>
      <c r="F58" s="37">
        <v>640.49999999999989</v>
      </c>
      <c r="G58" s="37">
        <v>632.94999999999982</v>
      </c>
      <c r="H58" s="37">
        <v>673.55</v>
      </c>
      <c r="I58" s="37">
        <v>681.10000000000014</v>
      </c>
      <c r="J58" s="37">
        <v>693.85</v>
      </c>
      <c r="K58" s="28">
        <v>668.35</v>
      </c>
      <c r="L58" s="28">
        <v>648.04999999999995</v>
      </c>
      <c r="M58" s="28">
        <v>2.2992599999999999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187.8</v>
      </c>
      <c r="D59" s="37">
        <v>187.73333333333335</v>
      </c>
      <c r="E59" s="37">
        <v>186.4666666666667</v>
      </c>
      <c r="F59" s="37">
        <v>185.13333333333335</v>
      </c>
      <c r="G59" s="37">
        <v>183.8666666666667</v>
      </c>
      <c r="H59" s="37">
        <v>189.06666666666669</v>
      </c>
      <c r="I59" s="37">
        <v>190.33333333333334</v>
      </c>
      <c r="J59" s="37">
        <v>191.66666666666669</v>
      </c>
      <c r="K59" s="28">
        <v>189</v>
      </c>
      <c r="L59" s="28">
        <v>186.4</v>
      </c>
      <c r="M59" s="28">
        <v>40.405059999999999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103.95</v>
      </c>
      <c r="D60" s="37">
        <v>103.61666666666667</v>
      </c>
      <c r="E60" s="37">
        <v>102.98333333333335</v>
      </c>
      <c r="F60" s="37">
        <v>102.01666666666668</v>
      </c>
      <c r="G60" s="37">
        <v>101.38333333333335</v>
      </c>
      <c r="H60" s="37">
        <v>104.58333333333334</v>
      </c>
      <c r="I60" s="37">
        <v>105.21666666666667</v>
      </c>
      <c r="J60" s="37">
        <v>106.18333333333334</v>
      </c>
      <c r="K60" s="28">
        <v>104.25</v>
      </c>
      <c r="L60" s="28">
        <v>102.65</v>
      </c>
      <c r="M60" s="28">
        <v>2.6501800000000002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640.79999999999995</v>
      </c>
      <c r="D61" s="37">
        <v>636.91666666666663</v>
      </c>
      <c r="E61" s="37">
        <v>630.88333333333321</v>
      </c>
      <c r="F61" s="37">
        <v>620.96666666666658</v>
      </c>
      <c r="G61" s="37">
        <v>614.93333333333317</v>
      </c>
      <c r="H61" s="37">
        <v>646.83333333333326</v>
      </c>
      <c r="I61" s="37">
        <v>652.86666666666679</v>
      </c>
      <c r="J61" s="37">
        <v>662.7833333333333</v>
      </c>
      <c r="K61" s="28">
        <v>642.95000000000005</v>
      </c>
      <c r="L61" s="28">
        <v>627</v>
      </c>
      <c r="M61" s="28">
        <v>13.87622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945.1</v>
      </c>
      <c r="D62" s="37">
        <v>938.25</v>
      </c>
      <c r="E62" s="37">
        <v>928.7</v>
      </c>
      <c r="F62" s="37">
        <v>912.30000000000007</v>
      </c>
      <c r="G62" s="37">
        <v>902.75000000000011</v>
      </c>
      <c r="H62" s="37">
        <v>954.65</v>
      </c>
      <c r="I62" s="37">
        <v>964.19999999999993</v>
      </c>
      <c r="J62" s="37">
        <v>980.59999999999991</v>
      </c>
      <c r="K62" s="28">
        <v>947.8</v>
      </c>
      <c r="L62" s="28">
        <v>921.85</v>
      </c>
      <c r="M62" s="28">
        <v>9.3110900000000001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137</v>
      </c>
      <c r="D63" s="37">
        <v>137.23333333333332</v>
      </c>
      <c r="E63" s="37">
        <v>135.76666666666665</v>
      </c>
      <c r="F63" s="37">
        <v>134.53333333333333</v>
      </c>
      <c r="G63" s="37">
        <v>133.06666666666666</v>
      </c>
      <c r="H63" s="37">
        <v>138.46666666666664</v>
      </c>
      <c r="I63" s="37">
        <v>139.93333333333328</v>
      </c>
      <c r="J63" s="37">
        <v>141.16666666666663</v>
      </c>
      <c r="K63" s="28">
        <v>138.69999999999999</v>
      </c>
      <c r="L63" s="28">
        <v>136</v>
      </c>
      <c r="M63" s="28">
        <v>37.993789999999997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186.4</v>
      </c>
      <c r="D64" s="37">
        <v>184.70000000000002</v>
      </c>
      <c r="E64" s="37">
        <v>182.45000000000005</v>
      </c>
      <c r="F64" s="37">
        <v>178.50000000000003</v>
      </c>
      <c r="G64" s="37">
        <v>176.25000000000006</v>
      </c>
      <c r="H64" s="37">
        <v>188.65000000000003</v>
      </c>
      <c r="I64" s="37">
        <v>190.89999999999998</v>
      </c>
      <c r="J64" s="37">
        <v>194.85000000000002</v>
      </c>
      <c r="K64" s="28">
        <v>186.95</v>
      </c>
      <c r="L64" s="28">
        <v>180.75</v>
      </c>
      <c r="M64" s="28">
        <v>98.44211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3735.2</v>
      </c>
      <c r="D65" s="37">
        <v>3742.35</v>
      </c>
      <c r="E65" s="37">
        <v>3702.85</v>
      </c>
      <c r="F65" s="37">
        <v>3670.5</v>
      </c>
      <c r="G65" s="37">
        <v>3631</v>
      </c>
      <c r="H65" s="37">
        <v>3774.7</v>
      </c>
      <c r="I65" s="37">
        <v>3814.2</v>
      </c>
      <c r="J65" s="37">
        <v>3846.5499999999997</v>
      </c>
      <c r="K65" s="28">
        <v>3781.85</v>
      </c>
      <c r="L65" s="28">
        <v>3710</v>
      </c>
      <c r="M65" s="28">
        <v>3.0954700000000002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1514.2</v>
      </c>
      <c r="D66" s="37">
        <v>1510.4333333333334</v>
      </c>
      <c r="E66" s="37">
        <v>1501.0666666666668</v>
      </c>
      <c r="F66" s="37">
        <v>1487.9333333333334</v>
      </c>
      <c r="G66" s="37">
        <v>1478.5666666666668</v>
      </c>
      <c r="H66" s="37">
        <v>1523.5666666666668</v>
      </c>
      <c r="I66" s="37">
        <v>1532.9333333333336</v>
      </c>
      <c r="J66" s="37">
        <v>1546.0666666666668</v>
      </c>
      <c r="K66" s="28">
        <v>1519.8</v>
      </c>
      <c r="L66" s="28">
        <v>1497.3</v>
      </c>
      <c r="M66" s="28">
        <v>1.9790300000000001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620.25</v>
      </c>
      <c r="D67" s="37">
        <v>621.5</v>
      </c>
      <c r="E67" s="37">
        <v>614.95000000000005</v>
      </c>
      <c r="F67" s="37">
        <v>609.65000000000009</v>
      </c>
      <c r="G67" s="37">
        <v>603.10000000000014</v>
      </c>
      <c r="H67" s="37">
        <v>626.79999999999995</v>
      </c>
      <c r="I67" s="37">
        <v>633.34999999999991</v>
      </c>
      <c r="J67" s="37">
        <v>638.64999999999986</v>
      </c>
      <c r="K67" s="28">
        <v>628.04999999999995</v>
      </c>
      <c r="L67" s="28">
        <v>616.20000000000005</v>
      </c>
      <c r="M67" s="28">
        <v>7.1597299999999997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937.55</v>
      </c>
      <c r="D68" s="37">
        <v>939.86666666666667</v>
      </c>
      <c r="E68" s="37">
        <v>928.73333333333335</v>
      </c>
      <c r="F68" s="37">
        <v>919.91666666666663</v>
      </c>
      <c r="G68" s="37">
        <v>908.7833333333333</v>
      </c>
      <c r="H68" s="37">
        <v>948.68333333333339</v>
      </c>
      <c r="I68" s="37">
        <v>959.81666666666683</v>
      </c>
      <c r="J68" s="37">
        <v>968.63333333333344</v>
      </c>
      <c r="K68" s="28">
        <v>951</v>
      </c>
      <c r="L68" s="28">
        <v>931.05</v>
      </c>
      <c r="M68" s="28">
        <v>1.86507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341.65</v>
      </c>
      <c r="D69" s="37">
        <v>341.81666666666666</v>
      </c>
      <c r="E69" s="37">
        <v>338.63333333333333</v>
      </c>
      <c r="F69" s="37">
        <v>335.61666666666667</v>
      </c>
      <c r="G69" s="37">
        <v>332.43333333333334</v>
      </c>
      <c r="H69" s="37">
        <v>344.83333333333331</v>
      </c>
      <c r="I69" s="37">
        <v>348.01666666666659</v>
      </c>
      <c r="J69" s="37">
        <v>351.0333333333333</v>
      </c>
      <c r="K69" s="28">
        <v>345</v>
      </c>
      <c r="L69" s="28">
        <v>338.8</v>
      </c>
      <c r="M69" s="28">
        <v>9.3427600000000002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1001.15</v>
      </c>
      <c r="D70" s="37">
        <v>1000.0666666666666</v>
      </c>
      <c r="E70" s="37">
        <v>994.08333333333326</v>
      </c>
      <c r="F70" s="37">
        <v>987.01666666666665</v>
      </c>
      <c r="G70" s="37">
        <v>981.0333333333333</v>
      </c>
      <c r="H70" s="37">
        <v>1007.1333333333332</v>
      </c>
      <c r="I70" s="37">
        <v>1013.1166666666666</v>
      </c>
      <c r="J70" s="37">
        <v>1020.1833333333332</v>
      </c>
      <c r="K70" s="28">
        <v>1006.05</v>
      </c>
      <c r="L70" s="28">
        <v>993</v>
      </c>
      <c r="M70" s="28">
        <v>3.2017099999999998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319.39999999999998</v>
      </c>
      <c r="D71" s="37">
        <v>316.63333333333333</v>
      </c>
      <c r="E71" s="37">
        <v>313.26666666666665</v>
      </c>
      <c r="F71" s="37">
        <v>307.13333333333333</v>
      </c>
      <c r="G71" s="37">
        <v>303.76666666666665</v>
      </c>
      <c r="H71" s="37">
        <v>322.76666666666665</v>
      </c>
      <c r="I71" s="37">
        <v>326.13333333333333</v>
      </c>
      <c r="J71" s="37">
        <v>332.26666666666665</v>
      </c>
      <c r="K71" s="28">
        <v>320</v>
      </c>
      <c r="L71" s="28">
        <v>310.5</v>
      </c>
      <c r="M71" s="28">
        <v>51.40316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512.1</v>
      </c>
      <c r="D72" s="37">
        <v>511.75000000000006</v>
      </c>
      <c r="E72" s="37">
        <v>507.80000000000007</v>
      </c>
      <c r="F72" s="37">
        <v>503.5</v>
      </c>
      <c r="G72" s="37">
        <v>499.55</v>
      </c>
      <c r="H72" s="37">
        <v>516.05000000000018</v>
      </c>
      <c r="I72" s="37">
        <v>520</v>
      </c>
      <c r="J72" s="37">
        <v>524.30000000000018</v>
      </c>
      <c r="K72" s="28">
        <v>515.70000000000005</v>
      </c>
      <c r="L72" s="28">
        <v>507.45</v>
      </c>
      <c r="M72" s="28">
        <v>13.580069999999999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1302.4000000000001</v>
      </c>
      <c r="D73" s="37">
        <v>1296.45</v>
      </c>
      <c r="E73" s="37">
        <v>1279.1000000000001</v>
      </c>
      <c r="F73" s="37">
        <v>1255.8000000000002</v>
      </c>
      <c r="G73" s="37">
        <v>1238.4500000000003</v>
      </c>
      <c r="H73" s="37">
        <v>1319.75</v>
      </c>
      <c r="I73" s="37">
        <v>1337.1</v>
      </c>
      <c r="J73" s="37">
        <v>1360.3999999999999</v>
      </c>
      <c r="K73" s="28">
        <v>1313.8</v>
      </c>
      <c r="L73" s="28">
        <v>1273.1500000000001</v>
      </c>
      <c r="M73" s="28">
        <v>1.33711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1795.95</v>
      </c>
      <c r="D74" s="37">
        <v>1799.5666666666666</v>
      </c>
      <c r="E74" s="37">
        <v>1785.1333333333332</v>
      </c>
      <c r="F74" s="37">
        <v>1774.3166666666666</v>
      </c>
      <c r="G74" s="37">
        <v>1759.8833333333332</v>
      </c>
      <c r="H74" s="37">
        <v>1810.3833333333332</v>
      </c>
      <c r="I74" s="37">
        <v>1824.8166666666666</v>
      </c>
      <c r="J74" s="37">
        <v>1835.6333333333332</v>
      </c>
      <c r="K74" s="28">
        <v>1814</v>
      </c>
      <c r="L74" s="28">
        <v>1788.75</v>
      </c>
      <c r="M74" s="28">
        <v>3.40584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32.549999999999997</v>
      </c>
      <c r="D75" s="37">
        <v>32.116666666666667</v>
      </c>
      <c r="E75" s="37">
        <v>31.683333333333337</v>
      </c>
      <c r="F75" s="37">
        <v>30.81666666666667</v>
      </c>
      <c r="G75" s="37">
        <v>30.38333333333334</v>
      </c>
      <c r="H75" s="37">
        <v>32.983333333333334</v>
      </c>
      <c r="I75" s="37">
        <v>33.416666666666657</v>
      </c>
      <c r="J75" s="37">
        <v>34.283333333333331</v>
      </c>
      <c r="K75" s="28">
        <v>32.549999999999997</v>
      </c>
      <c r="L75" s="28">
        <v>31.25</v>
      </c>
      <c r="M75" s="28">
        <v>38.402270000000001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3613.45</v>
      </c>
      <c r="D76" s="37">
        <v>3625.9666666666667</v>
      </c>
      <c r="E76" s="37">
        <v>3570.4333333333334</v>
      </c>
      <c r="F76" s="37">
        <v>3527.4166666666665</v>
      </c>
      <c r="G76" s="37">
        <v>3471.8833333333332</v>
      </c>
      <c r="H76" s="37">
        <v>3668.9833333333336</v>
      </c>
      <c r="I76" s="37">
        <v>3724.5166666666673</v>
      </c>
      <c r="J76" s="37">
        <v>3767.5333333333338</v>
      </c>
      <c r="K76" s="28">
        <v>3681.5</v>
      </c>
      <c r="L76" s="28">
        <v>3582.95</v>
      </c>
      <c r="M76" s="28">
        <v>5.6088300000000002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3664.7</v>
      </c>
      <c r="D77" s="37">
        <v>3650.2666666666664</v>
      </c>
      <c r="E77" s="37">
        <v>3605.5333333333328</v>
      </c>
      <c r="F77" s="37">
        <v>3546.3666666666663</v>
      </c>
      <c r="G77" s="37">
        <v>3501.6333333333328</v>
      </c>
      <c r="H77" s="37">
        <v>3709.4333333333329</v>
      </c>
      <c r="I77" s="37">
        <v>3754.1666666666665</v>
      </c>
      <c r="J77" s="37">
        <v>3813.333333333333</v>
      </c>
      <c r="K77" s="28">
        <v>3695</v>
      </c>
      <c r="L77" s="28">
        <v>3591.1</v>
      </c>
      <c r="M77" s="28">
        <v>2.5134300000000001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2170.5500000000002</v>
      </c>
      <c r="D78" s="37">
        <v>2138.5166666666669</v>
      </c>
      <c r="E78" s="37">
        <v>2092.0333333333338</v>
      </c>
      <c r="F78" s="37">
        <v>2013.5166666666669</v>
      </c>
      <c r="G78" s="37">
        <v>1967.0333333333338</v>
      </c>
      <c r="H78" s="37">
        <v>2217.0333333333338</v>
      </c>
      <c r="I78" s="37">
        <v>2263.5166666666664</v>
      </c>
      <c r="J78" s="37">
        <v>2342.0333333333338</v>
      </c>
      <c r="K78" s="28">
        <v>2185</v>
      </c>
      <c r="L78" s="28">
        <v>2060</v>
      </c>
      <c r="M78" s="28">
        <v>2.7963900000000002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4374.6000000000004</v>
      </c>
      <c r="D79" s="37">
        <v>4355.5333333333338</v>
      </c>
      <c r="E79" s="37">
        <v>4331.0666666666675</v>
      </c>
      <c r="F79" s="37">
        <v>4287.5333333333338</v>
      </c>
      <c r="G79" s="37">
        <v>4263.0666666666675</v>
      </c>
      <c r="H79" s="37">
        <v>4399.0666666666675</v>
      </c>
      <c r="I79" s="37">
        <v>4423.5333333333328</v>
      </c>
      <c r="J79" s="37">
        <v>4467.0666666666675</v>
      </c>
      <c r="K79" s="28">
        <v>4380</v>
      </c>
      <c r="L79" s="28">
        <v>4312</v>
      </c>
      <c r="M79" s="28">
        <v>2.82443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2863.8</v>
      </c>
      <c r="D80" s="37">
        <v>2856.2166666666667</v>
      </c>
      <c r="E80" s="37">
        <v>2826.3333333333335</v>
      </c>
      <c r="F80" s="37">
        <v>2788.8666666666668</v>
      </c>
      <c r="G80" s="37">
        <v>2758.9833333333336</v>
      </c>
      <c r="H80" s="37">
        <v>2893.6833333333334</v>
      </c>
      <c r="I80" s="37">
        <v>2923.5666666666666</v>
      </c>
      <c r="J80" s="37">
        <v>2961.0333333333333</v>
      </c>
      <c r="K80" s="28">
        <v>2886.1</v>
      </c>
      <c r="L80" s="28">
        <v>2818.75</v>
      </c>
      <c r="M80" s="28">
        <v>7.7077799999999996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411.4</v>
      </c>
      <c r="D81" s="37">
        <v>410.8</v>
      </c>
      <c r="E81" s="37">
        <v>407.75</v>
      </c>
      <c r="F81" s="37">
        <v>404.09999999999997</v>
      </c>
      <c r="G81" s="37">
        <v>401.04999999999995</v>
      </c>
      <c r="H81" s="37">
        <v>414.45000000000005</v>
      </c>
      <c r="I81" s="37">
        <v>417.50000000000011</v>
      </c>
      <c r="J81" s="37">
        <v>421.15000000000009</v>
      </c>
      <c r="K81" s="28">
        <v>413.85</v>
      </c>
      <c r="L81" s="28">
        <v>407.15</v>
      </c>
      <c r="M81" s="28">
        <v>0.76568000000000003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1361.45</v>
      </c>
      <c r="D82" s="37">
        <v>1361.15</v>
      </c>
      <c r="E82" s="37">
        <v>1337.2000000000003</v>
      </c>
      <c r="F82" s="37">
        <v>1312.9500000000003</v>
      </c>
      <c r="G82" s="37">
        <v>1289.0000000000005</v>
      </c>
      <c r="H82" s="37">
        <v>1385.4</v>
      </c>
      <c r="I82" s="37">
        <v>1409.35</v>
      </c>
      <c r="J82" s="37">
        <v>1433.6</v>
      </c>
      <c r="K82" s="28">
        <v>1385.1</v>
      </c>
      <c r="L82" s="28">
        <v>1336.9</v>
      </c>
      <c r="M82" s="28">
        <v>2.3932500000000001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1533.15</v>
      </c>
      <c r="D83" s="37">
        <v>1538.3666666666668</v>
      </c>
      <c r="E83" s="37">
        <v>1524.7833333333335</v>
      </c>
      <c r="F83" s="37">
        <v>1516.4166666666667</v>
      </c>
      <c r="G83" s="37">
        <v>1502.8333333333335</v>
      </c>
      <c r="H83" s="37">
        <v>1546.7333333333336</v>
      </c>
      <c r="I83" s="37">
        <v>1560.3166666666666</v>
      </c>
      <c r="J83" s="37">
        <v>1568.6833333333336</v>
      </c>
      <c r="K83" s="28">
        <v>1551.95</v>
      </c>
      <c r="L83" s="28">
        <v>1530</v>
      </c>
      <c r="M83" s="28">
        <v>2.9801500000000001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140.25</v>
      </c>
      <c r="D84" s="37">
        <v>139.26666666666668</v>
      </c>
      <c r="E84" s="37">
        <v>138.03333333333336</v>
      </c>
      <c r="F84" s="37">
        <v>135.81666666666669</v>
      </c>
      <c r="G84" s="37">
        <v>134.58333333333337</v>
      </c>
      <c r="H84" s="37">
        <v>141.48333333333335</v>
      </c>
      <c r="I84" s="37">
        <v>142.71666666666664</v>
      </c>
      <c r="J84" s="37">
        <v>144.93333333333334</v>
      </c>
      <c r="K84" s="28">
        <v>140.5</v>
      </c>
      <c r="L84" s="28">
        <v>137.05000000000001</v>
      </c>
      <c r="M84" s="28">
        <v>14.37947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91.8</v>
      </c>
      <c r="D85" s="37">
        <v>91.333333333333329</v>
      </c>
      <c r="E85" s="37">
        <v>90.516666666666652</v>
      </c>
      <c r="F85" s="37">
        <v>89.23333333333332</v>
      </c>
      <c r="G85" s="37">
        <v>88.416666666666643</v>
      </c>
      <c r="H85" s="37">
        <v>92.61666666666666</v>
      </c>
      <c r="I85" s="37">
        <v>93.433333333333351</v>
      </c>
      <c r="J85" s="37">
        <v>94.716666666666669</v>
      </c>
      <c r="K85" s="28">
        <v>92.15</v>
      </c>
      <c r="L85" s="28">
        <v>90.05</v>
      </c>
      <c r="M85" s="28">
        <v>66.638720000000006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230.45</v>
      </c>
      <c r="D86" s="37">
        <v>230.45000000000002</v>
      </c>
      <c r="E86" s="37">
        <v>229.00000000000003</v>
      </c>
      <c r="F86" s="37">
        <v>227.55</v>
      </c>
      <c r="G86" s="37">
        <v>226.10000000000002</v>
      </c>
      <c r="H86" s="37">
        <v>231.90000000000003</v>
      </c>
      <c r="I86" s="37">
        <v>233.35000000000002</v>
      </c>
      <c r="J86" s="37">
        <v>234.80000000000004</v>
      </c>
      <c r="K86" s="28">
        <v>231.9</v>
      </c>
      <c r="L86" s="28">
        <v>229</v>
      </c>
      <c r="M86" s="28">
        <v>5.2710100000000004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136.9</v>
      </c>
      <c r="D87" s="37">
        <v>135.95000000000002</v>
      </c>
      <c r="E87" s="37">
        <v>134.70000000000005</v>
      </c>
      <c r="F87" s="37">
        <v>132.50000000000003</v>
      </c>
      <c r="G87" s="37">
        <v>131.25000000000006</v>
      </c>
      <c r="H87" s="37">
        <v>138.15000000000003</v>
      </c>
      <c r="I87" s="37">
        <v>139.39999999999998</v>
      </c>
      <c r="J87" s="37">
        <v>141.60000000000002</v>
      </c>
      <c r="K87" s="28">
        <v>137.19999999999999</v>
      </c>
      <c r="L87" s="28">
        <v>133.75</v>
      </c>
      <c r="M87" s="28">
        <v>66.047290000000004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34.9</v>
      </c>
      <c r="D88" s="37">
        <v>34.93333333333333</v>
      </c>
      <c r="E88" s="37">
        <v>34.666666666666657</v>
      </c>
      <c r="F88" s="37">
        <v>34.43333333333333</v>
      </c>
      <c r="G88" s="37">
        <v>34.166666666666657</v>
      </c>
      <c r="H88" s="37">
        <v>35.166666666666657</v>
      </c>
      <c r="I88" s="37">
        <v>35.433333333333323</v>
      </c>
      <c r="J88" s="37">
        <v>35.666666666666657</v>
      </c>
      <c r="K88" s="28">
        <v>35.200000000000003</v>
      </c>
      <c r="L88" s="28">
        <v>34.700000000000003</v>
      </c>
      <c r="M88" s="28">
        <v>88.366690000000006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2653</v>
      </c>
      <c r="D89" s="37">
        <v>2649.3666666666668</v>
      </c>
      <c r="E89" s="37">
        <v>2608.7333333333336</v>
      </c>
      <c r="F89" s="37">
        <v>2564.4666666666667</v>
      </c>
      <c r="G89" s="37">
        <v>2523.8333333333335</v>
      </c>
      <c r="H89" s="37">
        <v>2693.6333333333337</v>
      </c>
      <c r="I89" s="37">
        <v>2734.2666666666669</v>
      </c>
      <c r="J89" s="37">
        <v>2778.5333333333338</v>
      </c>
      <c r="K89" s="28">
        <v>2690</v>
      </c>
      <c r="L89" s="28">
        <v>2605.1</v>
      </c>
      <c r="M89" s="28">
        <v>1.70427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387.4</v>
      </c>
      <c r="D90" s="37">
        <v>384.83333333333331</v>
      </c>
      <c r="E90" s="37">
        <v>381.66666666666663</v>
      </c>
      <c r="F90" s="37">
        <v>375.93333333333334</v>
      </c>
      <c r="G90" s="37">
        <v>372.76666666666665</v>
      </c>
      <c r="H90" s="37">
        <v>390.56666666666661</v>
      </c>
      <c r="I90" s="37">
        <v>393.73333333333323</v>
      </c>
      <c r="J90" s="37">
        <v>399.46666666666658</v>
      </c>
      <c r="K90" s="28">
        <v>388</v>
      </c>
      <c r="L90" s="28">
        <v>379.1</v>
      </c>
      <c r="M90" s="28">
        <v>4.0025700000000004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794.1</v>
      </c>
      <c r="D91" s="37">
        <v>787.13333333333333</v>
      </c>
      <c r="E91" s="37">
        <v>777.06666666666661</v>
      </c>
      <c r="F91" s="37">
        <v>760.0333333333333</v>
      </c>
      <c r="G91" s="37">
        <v>749.96666666666658</v>
      </c>
      <c r="H91" s="37">
        <v>804.16666666666663</v>
      </c>
      <c r="I91" s="37">
        <v>814.23333333333346</v>
      </c>
      <c r="J91" s="37">
        <v>831.26666666666665</v>
      </c>
      <c r="K91" s="28">
        <v>797.2</v>
      </c>
      <c r="L91" s="28">
        <v>770.1</v>
      </c>
      <c r="M91" s="28">
        <v>12.85196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425.85</v>
      </c>
      <c r="D92" s="37">
        <v>425.73333333333329</v>
      </c>
      <c r="E92" s="37">
        <v>422.26666666666659</v>
      </c>
      <c r="F92" s="37">
        <v>418.68333333333328</v>
      </c>
      <c r="G92" s="37">
        <v>415.21666666666658</v>
      </c>
      <c r="H92" s="37">
        <v>429.31666666666661</v>
      </c>
      <c r="I92" s="37">
        <v>432.7833333333333</v>
      </c>
      <c r="J92" s="37">
        <v>436.36666666666662</v>
      </c>
      <c r="K92" s="28">
        <v>429.2</v>
      </c>
      <c r="L92" s="28">
        <v>422.15</v>
      </c>
      <c r="M92" s="28">
        <v>0.26967999999999998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1206.8</v>
      </c>
      <c r="D93" s="37">
        <v>1198.5666666666666</v>
      </c>
      <c r="E93" s="37">
        <v>1186.2333333333331</v>
      </c>
      <c r="F93" s="37">
        <v>1165.6666666666665</v>
      </c>
      <c r="G93" s="37">
        <v>1153.333333333333</v>
      </c>
      <c r="H93" s="37">
        <v>1219.1333333333332</v>
      </c>
      <c r="I93" s="37">
        <v>1231.4666666666667</v>
      </c>
      <c r="J93" s="37">
        <v>1252.0333333333333</v>
      </c>
      <c r="K93" s="28">
        <v>1210.9000000000001</v>
      </c>
      <c r="L93" s="28">
        <v>1178</v>
      </c>
      <c r="M93" s="28">
        <v>6.4860899999999999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1343.05</v>
      </c>
      <c r="D94" s="37">
        <v>1341.1999999999998</v>
      </c>
      <c r="E94" s="37">
        <v>1328.5499999999997</v>
      </c>
      <c r="F94" s="37">
        <v>1314.05</v>
      </c>
      <c r="G94" s="37">
        <v>1301.3999999999999</v>
      </c>
      <c r="H94" s="37">
        <v>1355.6999999999996</v>
      </c>
      <c r="I94" s="37">
        <v>1368.3499999999997</v>
      </c>
      <c r="J94" s="37">
        <v>1382.8499999999995</v>
      </c>
      <c r="K94" s="28">
        <v>1353.85</v>
      </c>
      <c r="L94" s="28">
        <v>1326.7</v>
      </c>
      <c r="M94" s="28">
        <v>6.5841399999999997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435.7</v>
      </c>
      <c r="D95" s="37">
        <v>430.95</v>
      </c>
      <c r="E95" s="37">
        <v>425.25</v>
      </c>
      <c r="F95" s="37">
        <v>414.8</v>
      </c>
      <c r="G95" s="37">
        <v>409.1</v>
      </c>
      <c r="H95" s="37">
        <v>441.4</v>
      </c>
      <c r="I95" s="37">
        <v>447.09999999999991</v>
      </c>
      <c r="J95" s="37">
        <v>457.54999999999995</v>
      </c>
      <c r="K95" s="28">
        <v>436.65</v>
      </c>
      <c r="L95" s="28">
        <v>420.5</v>
      </c>
      <c r="M95" s="28">
        <v>14.131309999999999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213.75</v>
      </c>
      <c r="D96" s="37">
        <v>214.28333333333333</v>
      </c>
      <c r="E96" s="37">
        <v>211.56666666666666</v>
      </c>
      <c r="F96" s="37">
        <v>209.38333333333333</v>
      </c>
      <c r="G96" s="37">
        <v>206.66666666666666</v>
      </c>
      <c r="H96" s="37">
        <v>216.46666666666667</v>
      </c>
      <c r="I96" s="37">
        <v>219.18333333333331</v>
      </c>
      <c r="J96" s="37">
        <v>221.36666666666667</v>
      </c>
      <c r="K96" s="28">
        <v>217</v>
      </c>
      <c r="L96" s="28">
        <v>212.1</v>
      </c>
      <c r="M96" s="28">
        <v>7.3599800000000002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1001.95</v>
      </c>
      <c r="D97" s="37">
        <v>997.4</v>
      </c>
      <c r="E97" s="37">
        <v>987.8</v>
      </c>
      <c r="F97" s="37">
        <v>973.65</v>
      </c>
      <c r="G97" s="37">
        <v>964.05</v>
      </c>
      <c r="H97" s="37">
        <v>1011.55</v>
      </c>
      <c r="I97" s="37">
        <v>1021.1500000000001</v>
      </c>
      <c r="J97" s="37">
        <v>1035.3</v>
      </c>
      <c r="K97" s="28">
        <v>1007</v>
      </c>
      <c r="L97" s="28">
        <v>983.25</v>
      </c>
      <c r="M97" s="28">
        <v>27.024709999999999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1750.1</v>
      </c>
      <c r="D98" s="37">
        <v>1761.5833333333333</v>
      </c>
      <c r="E98" s="37">
        <v>1732.5166666666664</v>
      </c>
      <c r="F98" s="37">
        <v>1714.9333333333332</v>
      </c>
      <c r="G98" s="37">
        <v>1685.8666666666663</v>
      </c>
      <c r="H98" s="37">
        <v>1779.1666666666665</v>
      </c>
      <c r="I98" s="37">
        <v>1808.2333333333336</v>
      </c>
      <c r="J98" s="37">
        <v>1825.8166666666666</v>
      </c>
      <c r="K98" s="28">
        <v>1790.65</v>
      </c>
      <c r="L98" s="28">
        <v>1744</v>
      </c>
      <c r="M98" s="28">
        <v>7.4351000000000003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1345.9</v>
      </c>
      <c r="D99" s="37">
        <v>1345.1000000000001</v>
      </c>
      <c r="E99" s="37">
        <v>1339.2000000000003</v>
      </c>
      <c r="F99" s="37">
        <v>1332.5000000000002</v>
      </c>
      <c r="G99" s="37">
        <v>1326.6000000000004</v>
      </c>
      <c r="H99" s="37">
        <v>1351.8000000000002</v>
      </c>
      <c r="I99" s="37">
        <v>1357.7000000000003</v>
      </c>
      <c r="J99" s="37">
        <v>1364.4</v>
      </c>
      <c r="K99" s="28">
        <v>1351</v>
      </c>
      <c r="L99" s="28">
        <v>1338.4</v>
      </c>
      <c r="M99" s="28">
        <v>48.852870000000003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565.95000000000005</v>
      </c>
      <c r="D100" s="37">
        <v>561.43333333333339</v>
      </c>
      <c r="E100" s="37">
        <v>553.86666666666679</v>
      </c>
      <c r="F100" s="37">
        <v>541.78333333333342</v>
      </c>
      <c r="G100" s="37">
        <v>534.21666666666681</v>
      </c>
      <c r="H100" s="37">
        <v>573.51666666666677</v>
      </c>
      <c r="I100" s="37">
        <v>581.08333333333337</v>
      </c>
      <c r="J100" s="37">
        <v>593.16666666666674</v>
      </c>
      <c r="K100" s="28">
        <v>569</v>
      </c>
      <c r="L100" s="28">
        <v>549.35</v>
      </c>
      <c r="M100" s="28">
        <v>21.942969999999999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1106.55</v>
      </c>
      <c r="D101" s="37">
        <v>1097</v>
      </c>
      <c r="E101" s="37">
        <v>1084.75</v>
      </c>
      <c r="F101" s="37">
        <v>1062.95</v>
      </c>
      <c r="G101" s="37">
        <v>1050.7</v>
      </c>
      <c r="H101" s="37">
        <v>1118.8</v>
      </c>
      <c r="I101" s="37">
        <v>1131.05</v>
      </c>
      <c r="J101" s="37">
        <v>1152.8499999999999</v>
      </c>
      <c r="K101" s="28">
        <v>1109.25</v>
      </c>
      <c r="L101" s="28">
        <v>1075.2</v>
      </c>
      <c r="M101" s="28">
        <v>9.1380499999999998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2766.7</v>
      </c>
      <c r="D102" s="37">
        <v>2763.1333333333332</v>
      </c>
      <c r="E102" s="37">
        <v>2733.5666666666666</v>
      </c>
      <c r="F102" s="37">
        <v>2700.4333333333334</v>
      </c>
      <c r="G102" s="37">
        <v>2670.8666666666668</v>
      </c>
      <c r="H102" s="37">
        <v>2796.2666666666664</v>
      </c>
      <c r="I102" s="37">
        <v>2825.833333333333</v>
      </c>
      <c r="J102" s="37">
        <v>2858.9666666666662</v>
      </c>
      <c r="K102" s="28">
        <v>2792.7</v>
      </c>
      <c r="L102" s="28">
        <v>2730</v>
      </c>
      <c r="M102" s="28">
        <v>7.1402900000000002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343.55</v>
      </c>
      <c r="D103" s="37">
        <v>338.0333333333333</v>
      </c>
      <c r="E103" s="37">
        <v>330.81666666666661</v>
      </c>
      <c r="F103" s="37">
        <v>318.08333333333331</v>
      </c>
      <c r="G103" s="37">
        <v>310.86666666666662</v>
      </c>
      <c r="H103" s="37">
        <v>350.76666666666659</v>
      </c>
      <c r="I103" s="37">
        <v>357.98333333333329</v>
      </c>
      <c r="J103" s="37">
        <v>370.71666666666658</v>
      </c>
      <c r="K103" s="28">
        <v>345.25</v>
      </c>
      <c r="L103" s="28">
        <v>325.3</v>
      </c>
      <c r="M103" s="28">
        <v>157.42834999999999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1800.15</v>
      </c>
      <c r="D104" s="37">
        <v>1803.4833333333336</v>
      </c>
      <c r="E104" s="37">
        <v>1789.7666666666671</v>
      </c>
      <c r="F104" s="37">
        <v>1779.3833333333334</v>
      </c>
      <c r="G104" s="37">
        <v>1765.666666666667</v>
      </c>
      <c r="H104" s="37">
        <v>1813.8666666666672</v>
      </c>
      <c r="I104" s="37">
        <v>1827.5833333333335</v>
      </c>
      <c r="J104" s="37">
        <v>1837.9666666666674</v>
      </c>
      <c r="K104" s="28">
        <v>1817.2</v>
      </c>
      <c r="L104" s="28">
        <v>1793.1</v>
      </c>
      <c r="M104" s="28">
        <v>3.8081700000000001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90.2</v>
      </c>
      <c r="D105" s="37">
        <v>89.05</v>
      </c>
      <c r="E105" s="37">
        <v>87.399999999999991</v>
      </c>
      <c r="F105" s="37">
        <v>84.6</v>
      </c>
      <c r="G105" s="37">
        <v>82.949999999999989</v>
      </c>
      <c r="H105" s="37">
        <v>91.85</v>
      </c>
      <c r="I105" s="37">
        <v>93.5</v>
      </c>
      <c r="J105" s="37">
        <v>96.3</v>
      </c>
      <c r="K105" s="28">
        <v>90.7</v>
      </c>
      <c r="L105" s="28">
        <v>86.25</v>
      </c>
      <c r="M105" s="28">
        <v>45.725459999999998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222.35</v>
      </c>
      <c r="D106" s="37">
        <v>224.23333333333335</v>
      </c>
      <c r="E106" s="37">
        <v>218.4666666666667</v>
      </c>
      <c r="F106" s="37">
        <v>214.58333333333334</v>
      </c>
      <c r="G106" s="37">
        <v>208.81666666666669</v>
      </c>
      <c r="H106" s="37">
        <v>228.1166666666667</v>
      </c>
      <c r="I106" s="37">
        <v>233.88333333333335</v>
      </c>
      <c r="J106" s="37">
        <v>237.76666666666671</v>
      </c>
      <c r="K106" s="28">
        <v>230</v>
      </c>
      <c r="L106" s="28">
        <v>220.35</v>
      </c>
      <c r="M106" s="28">
        <v>59.926789999999997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2317.65</v>
      </c>
      <c r="D107" s="37">
        <v>2306.5</v>
      </c>
      <c r="E107" s="37">
        <v>2289</v>
      </c>
      <c r="F107" s="37">
        <v>2260.35</v>
      </c>
      <c r="G107" s="37">
        <v>2242.85</v>
      </c>
      <c r="H107" s="37">
        <v>2335.15</v>
      </c>
      <c r="I107" s="37">
        <v>2352.65</v>
      </c>
      <c r="J107" s="37">
        <v>2381.3000000000002</v>
      </c>
      <c r="K107" s="28">
        <v>2324</v>
      </c>
      <c r="L107" s="28">
        <v>2277.85</v>
      </c>
      <c r="M107" s="28">
        <v>14.041079999999999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251.2</v>
      </c>
      <c r="D108" s="37">
        <v>249.93333333333331</v>
      </c>
      <c r="E108" s="37">
        <v>247.36666666666662</v>
      </c>
      <c r="F108" s="37">
        <v>243.5333333333333</v>
      </c>
      <c r="G108" s="37">
        <v>240.96666666666661</v>
      </c>
      <c r="H108" s="37">
        <v>253.76666666666662</v>
      </c>
      <c r="I108" s="37">
        <v>256.33333333333326</v>
      </c>
      <c r="J108" s="37">
        <v>260.16666666666663</v>
      </c>
      <c r="K108" s="28">
        <v>252.5</v>
      </c>
      <c r="L108" s="28">
        <v>246.1</v>
      </c>
      <c r="M108" s="28">
        <v>2.9840200000000001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2180.85</v>
      </c>
      <c r="D109" s="37">
        <v>2178.9500000000003</v>
      </c>
      <c r="E109" s="37">
        <v>2160.9000000000005</v>
      </c>
      <c r="F109" s="37">
        <v>2140.9500000000003</v>
      </c>
      <c r="G109" s="37">
        <v>2122.9000000000005</v>
      </c>
      <c r="H109" s="37">
        <v>2198.9000000000005</v>
      </c>
      <c r="I109" s="37">
        <v>2216.9500000000007</v>
      </c>
      <c r="J109" s="37">
        <v>2236.9000000000005</v>
      </c>
      <c r="K109" s="28">
        <v>2197</v>
      </c>
      <c r="L109" s="28">
        <v>2159</v>
      </c>
      <c r="M109" s="28">
        <v>29.958210000000001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710.3</v>
      </c>
      <c r="D110" s="37">
        <v>711.5333333333333</v>
      </c>
      <c r="E110" s="37">
        <v>705.76666666666665</v>
      </c>
      <c r="F110" s="37">
        <v>701.23333333333335</v>
      </c>
      <c r="G110" s="37">
        <v>695.4666666666667</v>
      </c>
      <c r="H110" s="37">
        <v>716.06666666666661</v>
      </c>
      <c r="I110" s="37">
        <v>721.83333333333326</v>
      </c>
      <c r="J110" s="37">
        <v>726.36666666666656</v>
      </c>
      <c r="K110" s="28">
        <v>717.3</v>
      </c>
      <c r="L110" s="28">
        <v>707</v>
      </c>
      <c r="M110" s="28">
        <v>83.39931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1118.25</v>
      </c>
      <c r="D111" s="37">
        <v>1126.8</v>
      </c>
      <c r="E111" s="37">
        <v>1093.5999999999999</v>
      </c>
      <c r="F111" s="37">
        <v>1068.95</v>
      </c>
      <c r="G111" s="37">
        <v>1035.75</v>
      </c>
      <c r="H111" s="37">
        <v>1151.4499999999998</v>
      </c>
      <c r="I111" s="37">
        <v>1184.6500000000001</v>
      </c>
      <c r="J111" s="37">
        <v>1209.2999999999997</v>
      </c>
      <c r="K111" s="28">
        <v>1160</v>
      </c>
      <c r="L111" s="28">
        <v>1102.1500000000001</v>
      </c>
      <c r="M111" s="28">
        <v>18.44323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490.65</v>
      </c>
      <c r="D112" s="37">
        <v>486.7</v>
      </c>
      <c r="E112" s="37">
        <v>478.5</v>
      </c>
      <c r="F112" s="37">
        <v>466.35</v>
      </c>
      <c r="G112" s="37">
        <v>458.15000000000003</v>
      </c>
      <c r="H112" s="37">
        <v>498.84999999999997</v>
      </c>
      <c r="I112" s="37">
        <v>507.0499999999999</v>
      </c>
      <c r="J112" s="37">
        <v>519.19999999999993</v>
      </c>
      <c r="K112" s="28">
        <v>494.9</v>
      </c>
      <c r="L112" s="28">
        <v>474.55</v>
      </c>
      <c r="M112" s="28">
        <v>28.488240000000001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428.75</v>
      </c>
      <c r="D113" s="37">
        <v>431.81666666666666</v>
      </c>
      <c r="E113" s="37">
        <v>424.0333333333333</v>
      </c>
      <c r="F113" s="37">
        <v>419.31666666666666</v>
      </c>
      <c r="G113" s="37">
        <v>411.5333333333333</v>
      </c>
      <c r="H113" s="37">
        <v>436.5333333333333</v>
      </c>
      <c r="I113" s="37">
        <v>444.31666666666672</v>
      </c>
      <c r="J113" s="37">
        <v>449.0333333333333</v>
      </c>
      <c r="K113" s="28">
        <v>439.6</v>
      </c>
      <c r="L113" s="28">
        <v>427.1</v>
      </c>
      <c r="M113" s="28">
        <v>2.4435099999999998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32</v>
      </c>
      <c r="D114" s="37">
        <v>31.933333333333337</v>
      </c>
      <c r="E114" s="37">
        <v>31.716666666666676</v>
      </c>
      <c r="F114" s="37">
        <v>31.433333333333337</v>
      </c>
      <c r="G114" s="37">
        <v>31.216666666666676</v>
      </c>
      <c r="H114" s="37">
        <v>32.216666666666676</v>
      </c>
      <c r="I114" s="37">
        <v>32.433333333333344</v>
      </c>
      <c r="J114" s="37">
        <v>32.716666666666676</v>
      </c>
      <c r="K114" s="28">
        <v>32.15</v>
      </c>
      <c r="L114" s="28">
        <v>31.65</v>
      </c>
      <c r="M114" s="28">
        <v>255.36769000000001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271.85000000000002</v>
      </c>
      <c r="D115" s="37">
        <v>270.88333333333338</v>
      </c>
      <c r="E115" s="37">
        <v>269.51666666666677</v>
      </c>
      <c r="F115" s="37">
        <v>267.18333333333339</v>
      </c>
      <c r="G115" s="37">
        <v>265.81666666666678</v>
      </c>
      <c r="H115" s="37">
        <v>273.21666666666675</v>
      </c>
      <c r="I115" s="37">
        <v>274.58333333333343</v>
      </c>
      <c r="J115" s="37">
        <v>276.91666666666674</v>
      </c>
      <c r="K115" s="28">
        <v>272.25</v>
      </c>
      <c r="L115" s="28">
        <v>268.55</v>
      </c>
      <c r="M115" s="28">
        <v>112.40154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4073.4</v>
      </c>
      <c r="D116" s="37">
        <v>4077.4666666666667</v>
      </c>
      <c r="E116" s="37">
        <v>4005.9333333333334</v>
      </c>
      <c r="F116" s="37">
        <v>3938.4666666666667</v>
      </c>
      <c r="G116" s="37">
        <v>3866.9333333333334</v>
      </c>
      <c r="H116" s="37">
        <v>4144.9333333333334</v>
      </c>
      <c r="I116" s="37">
        <v>4216.4666666666672</v>
      </c>
      <c r="J116" s="37">
        <v>4283.9333333333334</v>
      </c>
      <c r="K116" s="28">
        <v>4149</v>
      </c>
      <c r="L116" s="28">
        <v>4010</v>
      </c>
      <c r="M116" s="28">
        <v>1.3460700000000001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153.05000000000001</v>
      </c>
      <c r="D117" s="37">
        <v>152.88333333333335</v>
      </c>
      <c r="E117" s="37">
        <v>151.8666666666667</v>
      </c>
      <c r="F117" s="37">
        <v>150.68333333333334</v>
      </c>
      <c r="G117" s="37">
        <v>149.66666666666669</v>
      </c>
      <c r="H117" s="37">
        <v>154.06666666666672</v>
      </c>
      <c r="I117" s="37">
        <v>155.08333333333337</v>
      </c>
      <c r="J117" s="37">
        <v>156.26666666666674</v>
      </c>
      <c r="K117" s="28">
        <v>153.9</v>
      </c>
      <c r="L117" s="28">
        <v>151.69999999999999</v>
      </c>
      <c r="M117" s="28">
        <v>5.4332399999999996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229</v>
      </c>
      <c r="D118" s="37">
        <v>227.78333333333333</v>
      </c>
      <c r="E118" s="37">
        <v>225.81666666666666</v>
      </c>
      <c r="F118" s="37">
        <v>222.63333333333333</v>
      </c>
      <c r="G118" s="37">
        <v>220.66666666666666</v>
      </c>
      <c r="H118" s="37">
        <v>230.96666666666667</v>
      </c>
      <c r="I118" s="37">
        <v>232.93333333333331</v>
      </c>
      <c r="J118" s="37">
        <v>236.11666666666667</v>
      </c>
      <c r="K118" s="28">
        <v>229.75</v>
      </c>
      <c r="L118" s="28">
        <v>224.6</v>
      </c>
      <c r="M118" s="28">
        <v>28.154509999999998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108.3</v>
      </c>
      <c r="D119" s="37">
        <v>108.83333333333333</v>
      </c>
      <c r="E119" s="37">
        <v>107.01666666666665</v>
      </c>
      <c r="F119" s="37">
        <v>105.73333333333332</v>
      </c>
      <c r="G119" s="37">
        <v>103.91666666666664</v>
      </c>
      <c r="H119" s="37">
        <v>110.11666666666666</v>
      </c>
      <c r="I119" s="37">
        <v>111.93333333333335</v>
      </c>
      <c r="J119" s="37">
        <v>113.21666666666667</v>
      </c>
      <c r="K119" s="28">
        <v>110.65</v>
      </c>
      <c r="L119" s="28">
        <v>107.55</v>
      </c>
      <c r="M119" s="28">
        <v>150.87448000000001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620.04999999999995</v>
      </c>
      <c r="D120" s="37">
        <v>615.7833333333333</v>
      </c>
      <c r="E120" s="37">
        <v>608.06666666666661</v>
      </c>
      <c r="F120" s="37">
        <v>596.08333333333326</v>
      </c>
      <c r="G120" s="37">
        <v>588.36666666666656</v>
      </c>
      <c r="H120" s="37">
        <v>627.76666666666665</v>
      </c>
      <c r="I120" s="37">
        <v>635.48333333333335</v>
      </c>
      <c r="J120" s="37">
        <v>647.4666666666667</v>
      </c>
      <c r="K120" s="28">
        <v>623.5</v>
      </c>
      <c r="L120" s="28">
        <v>603.79999999999995</v>
      </c>
      <c r="M120" s="28">
        <v>20.1799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19.649999999999999</v>
      </c>
      <c r="D121" s="37">
        <v>19.666666666666668</v>
      </c>
      <c r="E121" s="37">
        <v>19.533333333333335</v>
      </c>
      <c r="F121" s="37">
        <v>19.416666666666668</v>
      </c>
      <c r="G121" s="37">
        <v>19.283333333333335</v>
      </c>
      <c r="H121" s="37">
        <v>19.783333333333335</v>
      </c>
      <c r="I121" s="37">
        <v>19.916666666666668</v>
      </c>
      <c r="J121" s="37">
        <v>20.033333333333335</v>
      </c>
      <c r="K121" s="28">
        <v>19.8</v>
      </c>
      <c r="L121" s="28">
        <v>19.55</v>
      </c>
      <c r="M121" s="28">
        <v>38.789450000000002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367.7</v>
      </c>
      <c r="D122" s="37">
        <v>365.89999999999992</v>
      </c>
      <c r="E122" s="37">
        <v>361.94999999999982</v>
      </c>
      <c r="F122" s="37">
        <v>356.19999999999987</v>
      </c>
      <c r="G122" s="37">
        <v>352.24999999999977</v>
      </c>
      <c r="H122" s="37">
        <v>371.64999999999986</v>
      </c>
      <c r="I122" s="37">
        <v>375.6</v>
      </c>
      <c r="J122" s="37">
        <v>381.34999999999991</v>
      </c>
      <c r="K122" s="28">
        <v>369.85</v>
      </c>
      <c r="L122" s="28">
        <v>360.15</v>
      </c>
      <c r="M122" s="28">
        <v>11.579230000000001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207.85</v>
      </c>
      <c r="D123" s="37">
        <v>209</v>
      </c>
      <c r="E123" s="37">
        <v>205.3</v>
      </c>
      <c r="F123" s="37">
        <v>202.75</v>
      </c>
      <c r="G123" s="37">
        <v>199.05</v>
      </c>
      <c r="H123" s="37">
        <v>211.55</v>
      </c>
      <c r="I123" s="37">
        <v>215.25</v>
      </c>
      <c r="J123" s="37">
        <v>217.8</v>
      </c>
      <c r="K123" s="28">
        <v>212.7</v>
      </c>
      <c r="L123" s="28">
        <v>206.45</v>
      </c>
      <c r="M123" s="28">
        <v>54.949100000000001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816.6</v>
      </c>
      <c r="D124" s="37">
        <v>817.36666666666667</v>
      </c>
      <c r="E124" s="37">
        <v>811.23333333333335</v>
      </c>
      <c r="F124" s="37">
        <v>805.86666666666667</v>
      </c>
      <c r="G124" s="37">
        <v>799.73333333333335</v>
      </c>
      <c r="H124" s="37">
        <v>822.73333333333335</v>
      </c>
      <c r="I124" s="37">
        <v>828.86666666666679</v>
      </c>
      <c r="J124" s="37">
        <v>834.23333333333335</v>
      </c>
      <c r="K124" s="28">
        <v>823.5</v>
      </c>
      <c r="L124" s="28">
        <v>812</v>
      </c>
      <c r="M124" s="28">
        <v>12.807370000000001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3912.1</v>
      </c>
      <c r="D125" s="37">
        <v>3908.7166666666667</v>
      </c>
      <c r="E125" s="37">
        <v>3857.5333333333333</v>
      </c>
      <c r="F125" s="37">
        <v>3802.9666666666667</v>
      </c>
      <c r="G125" s="37">
        <v>3751.7833333333333</v>
      </c>
      <c r="H125" s="37">
        <v>3963.2833333333333</v>
      </c>
      <c r="I125" s="37">
        <v>4014.4666666666667</v>
      </c>
      <c r="J125" s="37">
        <v>4069.0333333333333</v>
      </c>
      <c r="K125" s="28">
        <v>3959.9</v>
      </c>
      <c r="L125" s="28">
        <v>3854.15</v>
      </c>
      <c r="M125" s="28">
        <v>2.6128100000000001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1480.15</v>
      </c>
      <c r="D126" s="37">
        <v>1473.8</v>
      </c>
      <c r="E126" s="37">
        <v>1459.35</v>
      </c>
      <c r="F126" s="37">
        <v>1438.55</v>
      </c>
      <c r="G126" s="37">
        <v>1424.1</v>
      </c>
      <c r="H126" s="37">
        <v>1494.6</v>
      </c>
      <c r="I126" s="37">
        <v>1509.0500000000002</v>
      </c>
      <c r="J126" s="37">
        <v>1529.85</v>
      </c>
      <c r="K126" s="28">
        <v>1488.25</v>
      </c>
      <c r="L126" s="28">
        <v>1453</v>
      </c>
      <c r="M126" s="28">
        <v>44.121780000000001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1637.9</v>
      </c>
      <c r="D127" s="37">
        <v>1618.7333333333333</v>
      </c>
      <c r="E127" s="37">
        <v>1590.9166666666667</v>
      </c>
      <c r="F127" s="37">
        <v>1543.9333333333334</v>
      </c>
      <c r="G127" s="37">
        <v>1516.1166666666668</v>
      </c>
      <c r="H127" s="37">
        <v>1665.7166666666667</v>
      </c>
      <c r="I127" s="37">
        <v>1693.5333333333333</v>
      </c>
      <c r="J127" s="37">
        <v>1740.5166666666667</v>
      </c>
      <c r="K127" s="28">
        <v>1646.55</v>
      </c>
      <c r="L127" s="28">
        <v>1571.75</v>
      </c>
      <c r="M127" s="28">
        <v>11.72518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902.05</v>
      </c>
      <c r="D128" s="37">
        <v>905.69999999999993</v>
      </c>
      <c r="E128" s="37">
        <v>893.39999999999986</v>
      </c>
      <c r="F128" s="37">
        <v>884.74999999999989</v>
      </c>
      <c r="G128" s="37">
        <v>872.44999999999982</v>
      </c>
      <c r="H128" s="37">
        <v>914.34999999999991</v>
      </c>
      <c r="I128" s="37">
        <v>926.64999999999986</v>
      </c>
      <c r="J128" s="37">
        <v>935.3</v>
      </c>
      <c r="K128" s="28">
        <v>918</v>
      </c>
      <c r="L128" s="28">
        <v>897.05</v>
      </c>
      <c r="M128" s="28">
        <v>3.15204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219.45</v>
      </c>
      <c r="D129" s="37">
        <v>218.75</v>
      </c>
      <c r="E129" s="37">
        <v>212.5</v>
      </c>
      <c r="F129" s="37">
        <v>205.55</v>
      </c>
      <c r="G129" s="37">
        <v>199.3</v>
      </c>
      <c r="H129" s="37">
        <v>225.7</v>
      </c>
      <c r="I129" s="37">
        <v>231.95</v>
      </c>
      <c r="J129" s="37">
        <v>238.89999999999998</v>
      </c>
      <c r="K129" s="28">
        <v>225</v>
      </c>
      <c r="L129" s="28">
        <v>211.8</v>
      </c>
      <c r="M129" s="28">
        <v>8.9278399999999998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578.4</v>
      </c>
      <c r="D130" s="37">
        <v>575.65</v>
      </c>
      <c r="E130" s="37">
        <v>570.75</v>
      </c>
      <c r="F130" s="37">
        <v>563.1</v>
      </c>
      <c r="G130" s="37">
        <v>558.20000000000005</v>
      </c>
      <c r="H130" s="37">
        <v>583.29999999999995</v>
      </c>
      <c r="I130" s="37">
        <v>588.19999999999982</v>
      </c>
      <c r="J130" s="37">
        <v>595.84999999999991</v>
      </c>
      <c r="K130" s="28">
        <v>580.54999999999995</v>
      </c>
      <c r="L130" s="28">
        <v>568</v>
      </c>
      <c r="M130" s="28">
        <v>42.8536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333.05</v>
      </c>
      <c r="D131" s="37">
        <v>329.46666666666664</v>
      </c>
      <c r="E131" s="37">
        <v>324.68333333333328</v>
      </c>
      <c r="F131" s="37">
        <v>316.31666666666666</v>
      </c>
      <c r="G131" s="37">
        <v>311.5333333333333</v>
      </c>
      <c r="H131" s="37">
        <v>337.83333333333326</v>
      </c>
      <c r="I131" s="37">
        <v>342.61666666666667</v>
      </c>
      <c r="J131" s="37">
        <v>350.98333333333323</v>
      </c>
      <c r="K131" s="28">
        <v>334.25</v>
      </c>
      <c r="L131" s="28">
        <v>321.10000000000002</v>
      </c>
      <c r="M131" s="28">
        <v>52.770009999999999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535.54999999999995</v>
      </c>
      <c r="D132" s="37">
        <v>532.85</v>
      </c>
      <c r="E132" s="37">
        <v>525.90000000000009</v>
      </c>
      <c r="F132" s="37">
        <v>516.25000000000011</v>
      </c>
      <c r="G132" s="37">
        <v>509.30000000000018</v>
      </c>
      <c r="H132" s="37">
        <v>542.5</v>
      </c>
      <c r="I132" s="37">
        <v>549.45000000000005</v>
      </c>
      <c r="J132" s="37">
        <v>559.09999999999991</v>
      </c>
      <c r="K132" s="28">
        <v>539.79999999999995</v>
      </c>
      <c r="L132" s="28">
        <v>523.20000000000005</v>
      </c>
      <c r="M132" s="28">
        <v>23.911549999999998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1668.8</v>
      </c>
      <c r="D133" s="37">
        <v>1675.2833333333331</v>
      </c>
      <c r="E133" s="37">
        <v>1658.2166666666662</v>
      </c>
      <c r="F133" s="37">
        <v>1647.6333333333332</v>
      </c>
      <c r="G133" s="37">
        <v>1630.5666666666664</v>
      </c>
      <c r="H133" s="37">
        <v>1685.8666666666661</v>
      </c>
      <c r="I133" s="37">
        <v>1702.9333333333332</v>
      </c>
      <c r="J133" s="37">
        <v>1713.516666666666</v>
      </c>
      <c r="K133" s="28">
        <v>1692.35</v>
      </c>
      <c r="L133" s="28">
        <v>1664.7</v>
      </c>
      <c r="M133" s="28">
        <v>27.994430000000001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70.2</v>
      </c>
      <c r="D134" s="37">
        <v>70.083333333333329</v>
      </c>
      <c r="E134" s="37">
        <v>69.216666666666654</v>
      </c>
      <c r="F134" s="37">
        <v>68.23333333333332</v>
      </c>
      <c r="G134" s="37">
        <v>67.366666666666646</v>
      </c>
      <c r="H134" s="37">
        <v>71.066666666666663</v>
      </c>
      <c r="I134" s="37">
        <v>71.933333333333337</v>
      </c>
      <c r="J134" s="37">
        <v>72.916666666666671</v>
      </c>
      <c r="K134" s="28">
        <v>70.95</v>
      </c>
      <c r="L134" s="28">
        <v>69.099999999999994</v>
      </c>
      <c r="M134" s="28">
        <v>46.478929999999998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3158.05</v>
      </c>
      <c r="D135" s="37">
        <v>3125.7666666666664</v>
      </c>
      <c r="E135" s="37">
        <v>3086.5333333333328</v>
      </c>
      <c r="F135" s="37">
        <v>3015.0166666666664</v>
      </c>
      <c r="G135" s="37">
        <v>2975.7833333333328</v>
      </c>
      <c r="H135" s="37">
        <v>3197.2833333333328</v>
      </c>
      <c r="I135" s="37">
        <v>3236.5166666666664</v>
      </c>
      <c r="J135" s="37">
        <v>3308.0333333333328</v>
      </c>
      <c r="K135" s="28">
        <v>3165</v>
      </c>
      <c r="L135" s="28">
        <v>3054.25</v>
      </c>
      <c r="M135" s="28">
        <v>3.2136900000000002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329.65</v>
      </c>
      <c r="D136" s="37">
        <v>328.46666666666664</v>
      </c>
      <c r="E136" s="37">
        <v>326.48333333333329</v>
      </c>
      <c r="F136" s="37">
        <v>323.31666666666666</v>
      </c>
      <c r="G136" s="37">
        <v>321.33333333333331</v>
      </c>
      <c r="H136" s="37">
        <v>331.63333333333327</v>
      </c>
      <c r="I136" s="37">
        <v>333.61666666666662</v>
      </c>
      <c r="J136" s="37">
        <v>336.78333333333325</v>
      </c>
      <c r="K136" s="28">
        <v>330.45</v>
      </c>
      <c r="L136" s="28">
        <v>325.3</v>
      </c>
      <c r="M136" s="28">
        <v>19.17099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4222.6000000000004</v>
      </c>
      <c r="D137" s="37">
        <v>4177.8499999999995</v>
      </c>
      <c r="E137" s="37">
        <v>4120.7499999999991</v>
      </c>
      <c r="F137" s="37">
        <v>4018.8999999999996</v>
      </c>
      <c r="G137" s="37">
        <v>3961.7999999999993</v>
      </c>
      <c r="H137" s="37">
        <v>4279.6999999999989</v>
      </c>
      <c r="I137" s="37">
        <v>4336.7999999999993</v>
      </c>
      <c r="J137" s="37">
        <v>4438.6499999999987</v>
      </c>
      <c r="K137" s="28">
        <v>4234.95</v>
      </c>
      <c r="L137" s="28">
        <v>4076</v>
      </c>
      <c r="M137" s="28">
        <v>2.9998399999999998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1551.5</v>
      </c>
      <c r="D138" s="37">
        <v>1544.3666666666668</v>
      </c>
      <c r="E138" s="37">
        <v>1531.2333333333336</v>
      </c>
      <c r="F138" s="37">
        <v>1510.9666666666667</v>
      </c>
      <c r="G138" s="37">
        <v>1497.8333333333335</v>
      </c>
      <c r="H138" s="37">
        <v>1564.6333333333337</v>
      </c>
      <c r="I138" s="37">
        <v>1577.7666666666669</v>
      </c>
      <c r="J138" s="37">
        <v>1598.0333333333338</v>
      </c>
      <c r="K138" s="28">
        <v>1557.5</v>
      </c>
      <c r="L138" s="28">
        <v>1524.1</v>
      </c>
      <c r="M138" s="28">
        <v>20.724049999999998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468.6</v>
      </c>
      <c r="D139" s="37">
        <v>465.58333333333331</v>
      </c>
      <c r="E139" s="37">
        <v>461.16666666666663</v>
      </c>
      <c r="F139" s="37">
        <v>453.73333333333329</v>
      </c>
      <c r="G139" s="37">
        <v>449.31666666666661</v>
      </c>
      <c r="H139" s="37">
        <v>473.01666666666665</v>
      </c>
      <c r="I139" s="37">
        <v>477.43333333333328</v>
      </c>
      <c r="J139" s="37">
        <v>484.86666666666667</v>
      </c>
      <c r="K139" s="28">
        <v>470</v>
      </c>
      <c r="L139" s="28">
        <v>458.15</v>
      </c>
      <c r="M139" s="28">
        <v>6.5725199999999999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633.45000000000005</v>
      </c>
      <c r="D140" s="37">
        <v>630.1</v>
      </c>
      <c r="E140" s="37">
        <v>624.85</v>
      </c>
      <c r="F140" s="37">
        <v>616.25</v>
      </c>
      <c r="G140" s="37">
        <v>611</v>
      </c>
      <c r="H140" s="37">
        <v>638.70000000000005</v>
      </c>
      <c r="I140" s="37">
        <v>643.95000000000005</v>
      </c>
      <c r="J140" s="37">
        <v>652.55000000000007</v>
      </c>
      <c r="K140" s="28">
        <v>635.35</v>
      </c>
      <c r="L140" s="28">
        <v>621.5</v>
      </c>
      <c r="M140" s="28">
        <v>5.0307899999999997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72268.649999999994</v>
      </c>
      <c r="D141" s="37">
        <v>71812.033333333326</v>
      </c>
      <c r="E141" s="37">
        <v>71024.316666666651</v>
      </c>
      <c r="F141" s="37">
        <v>69779.983333333323</v>
      </c>
      <c r="G141" s="37">
        <v>68992.266666666648</v>
      </c>
      <c r="H141" s="37">
        <v>73056.366666666654</v>
      </c>
      <c r="I141" s="37">
        <v>73844.083333333328</v>
      </c>
      <c r="J141" s="37">
        <v>75088.416666666657</v>
      </c>
      <c r="K141" s="28">
        <v>72599.75</v>
      </c>
      <c r="L141" s="28">
        <v>70567.7</v>
      </c>
      <c r="M141" s="28">
        <v>0.10643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764.4</v>
      </c>
      <c r="D142" s="37">
        <v>761.79999999999984</v>
      </c>
      <c r="E142" s="37">
        <v>752.64999999999964</v>
      </c>
      <c r="F142" s="37">
        <v>740.89999999999975</v>
      </c>
      <c r="G142" s="37">
        <v>731.74999999999955</v>
      </c>
      <c r="H142" s="37">
        <v>773.54999999999973</v>
      </c>
      <c r="I142" s="37">
        <v>782.7</v>
      </c>
      <c r="J142" s="37">
        <v>794.44999999999982</v>
      </c>
      <c r="K142" s="28">
        <v>770.95</v>
      </c>
      <c r="L142" s="28">
        <v>750.05</v>
      </c>
      <c r="M142" s="28">
        <v>6.51004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180.25</v>
      </c>
      <c r="D143" s="37">
        <v>178.95000000000002</v>
      </c>
      <c r="E143" s="37">
        <v>177.10000000000002</v>
      </c>
      <c r="F143" s="37">
        <v>173.95000000000002</v>
      </c>
      <c r="G143" s="37">
        <v>172.10000000000002</v>
      </c>
      <c r="H143" s="37">
        <v>182.10000000000002</v>
      </c>
      <c r="I143" s="37">
        <v>183.95</v>
      </c>
      <c r="J143" s="37">
        <v>187.10000000000002</v>
      </c>
      <c r="K143" s="28">
        <v>180.8</v>
      </c>
      <c r="L143" s="28">
        <v>175.8</v>
      </c>
      <c r="M143" s="28">
        <v>24.86665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1112</v>
      </c>
      <c r="D144" s="37">
        <v>1104.3</v>
      </c>
      <c r="E144" s="37">
        <v>1087.1499999999999</v>
      </c>
      <c r="F144" s="37">
        <v>1062.3</v>
      </c>
      <c r="G144" s="37">
        <v>1045.1499999999999</v>
      </c>
      <c r="H144" s="37">
        <v>1129.1499999999999</v>
      </c>
      <c r="I144" s="37">
        <v>1146.3</v>
      </c>
      <c r="J144" s="37">
        <v>1171.1499999999999</v>
      </c>
      <c r="K144" s="28">
        <v>1121.45</v>
      </c>
      <c r="L144" s="28">
        <v>1079.45</v>
      </c>
      <c r="M144" s="28">
        <v>110.20641000000001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87.5</v>
      </c>
      <c r="D145" s="37">
        <v>87.966666666666654</v>
      </c>
      <c r="E145" s="37">
        <v>86.633333333333312</v>
      </c>
      <c r="F145" s="37">
        <v>85.766666666666652</v>
      </c>
      <c r="G145" s="37">
        <v>84.433333333333309</v>
      </c>
      <c r="H145" s="37">
        <v>88.833333333333314</v>
      </c>
      <c r="I145" s="37">
        <v>90.166666666666657</v>
      </c>
      <c r="J145" s="37">
        <v>91.033333333333317</v>
      </c>
      <c r="K145" s="28">
        <v>89.3</v>
      </c>
      <c r="L145" s="28">
        <v>87.1</v>
      </c>
      <c r="M145" s="28">
        <v>32.691929999999999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488.6</v>
      </c>
      <c r="D146" s="37">
        <v>485.51666666666671</v>
      </c>
      <c r="E146" s="37">
        <v>480.23333333333341</v>
      </c>
      <c r="F146" s="37">
        <v>471.86666666666667</v>
      </c>
      <c r="G146" s="37">
        <v>466.58333333333337</v>
      </c>
      <c r="H146" s="37">
        <v>493.88333333333344</v>
      </c>
      <c r="I146" s="37">
        <v>499.16666666666674</v>
      </c>
      <c r="J146" s="37">
        <v>507.53333333333347</v>
      </c>
      <c r="K146" s="28">
        <v>490.8</v>
      </c>
      <c r="L146" s="28">
        <v>477.15</v>
      </c>
      <c r="M146" s="28">
        <v>12.30006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8489.7000000000007</v>
      </c>
      <c r="D147" s="37">
        <v>8470.2166666666653</v>
      </c>
      <c r="E147" s="37">
        <v>8400.533333333331</v>
      </c>
      <c r="F147" s="37">
        <v>8311.366666666665</v>
      </c>
      <c r="G147" s="37">
        <v>8241.6833333333307</v>
      </c>
      <c r="H147" s="37">
        <v>8559.3833333333314</v>
      </c>
      <c r="I147" s="37">
        <v>8629.0666666666657</v>
      </c>
      <c r="J147" s="37">
        <v>8718.2333333333318</v>
      </c>
      <c r="K147" s="28">
        <v>8539.9</v>
      </c>
      <c r="L147" s="28">
        <v>8381.0499999999993</v>
      </c>
      <c r="M147" s="28">
        <v>6.91242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815.55</v>
      </c>
      <c r="D148" s="37">
        <v>814.6</v>
      </c>
      <c r="E148" s="37">
        <v>804.7</v>
      </c>
      <c r="F148" s="37">
        <v>793.85</v>
      </c>
      <c r="G148" s="37">
        <v>783.95</v>
      </c>
      <c r="H148" s="37">
        <v>825.45</v>
      </c>
      <c r="I148" s="37">
        <v>835.34999999999991</v>
      </c>
      <c r="J148" s="37">
        <v>846.2</v>
      </c>
      <c r="K148" s="28">
        <v>824.5</v>
      </c>
      <c r="L148" s="28">
        <v>803.75</v>
      </c>
      <c r="M148" s="28">
        <v>3.81582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3027.05</v>
      </c>
      <c r="D149" s="37">
        <v>2987.4</v>
      </c>
      <c r="E149" s="37">
        <v>2934.8</v>
      </c>
      <c r="F149" s="37">
        <v>2842.55</v>
      </c>
      <c r="G149" s="37">
        <v>2789.9500000000003</v>
      </c>
      <c r="H149" s="37">
        <v>3079.65</v>
      </c>
      <c r="I149" s="37">
        <v>3132.2499999999995</v>
      </c>
      <c r="J149" s="37">
        <v>3224.5</v>
      </c>
      <c r="K149" s="28">
        <v>3040</v>
      </c>
      <c r="L149" s="28">
        <v>2895.15</v>
      </c>
      <c r="M149" s="28">
        <v>6.1791600000000004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2370.9499999999998</v>
      </c>
      <c r="D150" s="37">
        <v>2350.1833333333329</v>
      </c>
      <c r="E150" s="37">
        <v>2320.766666666666</v>
      </c>
      <c r="F150" s="37">
        <v>2270.583333333333</v>
      </c>
      <c r="G150" s="37">
        <v>2241.1666666666661</v>
      </c>
      <c r="H150" s="37">
        <v>2400.3666666666659</v>
      </c>
      <c r="I150" s="37">
        <v>2429.7833333333328</v>
      </c>
      <c r="J150" s="37">
        <v>2479.9666666666658</v>
      </c>
      <c r="K150" s="28">
        <v>2379.6</v>
      </c>
      <c r="L150" s="28">
        <v>2300</v>
      </c>
      <c r="M150" s="28">
        <v>3.6132499999999999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993.3</v>
      </c>
      <c r="D151" s="37">
        <v>990.30000000000007</v>
      </c>
      <c r="E151" s="37">
        <v>979.25000000000011</v>
      </c>
      <c r="F151" s="37">
        <v>965.2</v>
      </c>
      <c r="G151" s="37">
        <v>954.15000000000009</v>
      </c>
      <c r="H151" s="37">
        <v>1004.3500000000001</v>
      </c>
      <c r="I151" s="37">
        <v>1015.4000000000001</v>
      </c>
      <c r="J151" s="37">
        <v>1029.4500000000003</v>
      </c>
      <c r="K151" s="28">
        <v>1001.35</v>
      </c>
      <c r="L151" s="28">
        <v>976.25</v>
      </c>
      <c r="M151" s="28">
        <v>9.4234799999999996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640.25</v>
      </c>
      <c r="D152" s="37">
        <v>637.2833333333333</v>
      </c>
      <c r="E152" s="37">
        <v>630.06666666666661</v>
      </c>
      <c r="F152" s="37">
        <v>619.88333333333333</v>
      </c>
      <c r="G152" s="37">
        <v>612.66666666666663</v>
      </c>
      <c r="H152" s="37">
        <v>647.46666666666658</v>
      </c>
      <c r="I152" s="37">
        <v>654.68333333333328</v>
      </c>
      <c r="J152" s="37">
        <v>664.86666666666656</v>
      </c>
      <c r="K152" s="28">
        <v>644.5</v>
      </c>
      <c r="L152" s="28">
        <v>627.1</v>
      </c>
      <c r="M152" s="28">
        <v>1.0928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111.25</v>
      </c>
      <c r="D153" s="37">
        <v>110.91666666666667</v>
      </c>
      <c r="E153" s="37">
        <v>109.78333333333335</v>
      </c>
      <c r="F153" s="37">
        <v>108.31666666666668</v>
      </c>
      <c r="G153" s="37">
        <v>107.18333333333335</v>
      </c>
      <c r="H153" s="37">
        <v>112.38333333333334</v>
      </c>
      <c r="I153" s="37">
        <v>113.51666666666667</v>
      </c>
      <c r="J153" s="37">
        <v>114.98333333333333</v>
      </c>
      <c r="K153" s="28">
        <v>112.05</v>
      </c>
      <c r="L153" s="28">
        <v>109.45</v>
      </c>
      <c r="M153" s="28">
        <v>103.46469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138.6</v>
      </c>
      <c r="D154" s="37">
        <v>138.35</v>
      </c>
      <c r="E154" s="37">
        <v>137.39999999999998</v>
      </c>
      <c r="F154" s="37">
        <v>136.19999999999999</v>
      </c>
      <c r="G154" s="37">
        <v>135.24999999999997</v>
      </c>
      <c r="H154" s="37">
        <v>139.54999999999998</v>
      </c>
      <c r="I154" s="37">
        <v>140.49999999999997</v>
      </c>
      <c r="J154" s="37">
        <v>141.69999999999999</v>
      </c>
      <c r="K154" s="28">
        <v>139.30000000000001</v>
      </c>
      <c r="L154" s="28">
        <v>137.15</v>
      </c>
      <c r="M154" s="28">
        <v>142.72044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72.45</v>
      </c>
      <c r="D155" s="37">
        <v>71.550000000000011</v>
      </c>
      <c r="E155" s="37">
        <v>70.450000000000017</v>
      </c>
      <c r="F155" s="37">
        <v>68.45</v>
      </c>
      <c r="G155" s="37">
        <v>67.350000000000009</v>
      </c>
      <c r="H155" s="37">
        <v>73.550000000000026</v>
      </c>
      <c r="I155" s="37">
        <v>74.65000000000002</v>
      </c>
      <c r="J155" s="37">
        <v>76.650000000000034</v>
      </c>
      <c r="K155" s="28">
        <v>72.650000000000006</v>
      </c>
      <c r="L155" s="28">
        <v>69.55</v>
      </c>
      <c r="M155" s="28">
        <v>195.77338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3699.15</v>
      </c>
      <c r="D156" s="37">
        <v>3693.3166666666671</v>
      </c>
      <c r="E156" s="37">
        <v>3668.8833333333341</v>
      </c>
      <c r="F156" s="37">
        <v>3638.6166666666672</v>
      </c>
      <c r="G156" s="37">
        <v>3614.1833333333343</v>
      </c>
      <c r="H156" s="37">
        <v>3723.5833333333339</v>
      </c>
      <c r="I156" s="37">
        <v>3748.0166666666673</v>
      </c>
      <c r="J156" s="37">
        <v>3778.2833333333338</v>
      </c>
      <c r="K156" s="28">
        <v>3717.75</v>
      </c>
      <c r="L156" s="28">
        <v>3663.05</v>
      </c>
      <c r="M156" s="28">
        <v>0.68469000000000002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17403.900000000001</v>
      </c>
      <c r="D157" s="37">
        <v>17318.25</v>
      </c>
      <c r="E157" s="37">
        <v>17136.650000000001</v>
      </c>
      <c r="F157" s="37">
        <v>16869.400000000001</v>
      </c>
      <c r="G157" s="37">
        <v>16687.800000000003</v>
      </c>
      <c r="H157" s="37">
        <v>17585.5</v>
      </c>
      <c r="I157" s="37">
        <v>17767.099999999999</v>
      </c>
      <c r="J157" s="37">
        <v>18034.349999999999</v>
      </c>
      <c r="K157" s="28">
        <v>17499.849999999999</v>
      </c>
      <c r="L157" s="28">
        <v>17051</v>
      </c>
      <c r="M157" s="28">
        <v>0.52224000000000004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279.7</v>
      </c>
      <c r="D158" s="37">
        <v>280.55</v>
      </c>
      <c r="E158" s="37">
        <v>276.60000000000002</v>
      </c>
      <c r="F158" s="37">
        <v>273.5</v>
      </c>
      <c r="G158" s="37">
        <v>269.55</v>
      </c>
      <c r="H158" s="37">
        <v>283.65000000000003</v>
      </c>
      <c r="I158" s="37">
        <v>287.59999999999997</v>
      </c>
      <c r="J158" s="37">
        <v>290.70000000000005</v>
      </c>
      <c r="K158" s="28">
        <v>284.5</v>
      </c>
      <c r="L158" s="28">
        <v>277.45</v>
      </c>
      <c r="M158" s="28">
        <v>3.8809200000000001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747.6</v>
      </c>
      <c r="D159" s="37">
        <v>746.81666666666672</v>
      </c>
      <c r="E159" s="37">
        <v>738.18333333333339</v>
      </c>
      <c r="F159" s="37">
        <v>728.76666666666665</v>
      </c>
      <c r="G159" s="37">
        <v>720.13333333333333</v>
      </c>
      <c r="H159" s="37">
        <v>756.23333333333346</v>
      </c>
      <c r="I159" s="37">
        <v>764.8666666666669</v>
      </c>
      <c r="J159" s="37">
        <v>774.28333333333353</v>
      </c>
      <c r="K159" s="28">
        <v>755.45</v>
      </c>
      <c r="L159" s="28">
        <v>737.4</v>
      </c>
      <c r="M159" s="28">
        <v>6.9530799999999999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149.35</v>
      </c>
      <c r="D160" s="37">
        <v>147.75</v>
      </c>
      <c r="E160" s="37">
        <v>143.75</v>
      </c>
      <c r="F160" s="37">
        <v>138.15</v>
      </c>
      <c r="G160" s="37">
        <v>134.15</v>
      </c>
      <c r="H160" s="37">
        <v>153.35</v>
      </c>
      <c r="I160" s="37">
        <v>157.35</v>
      </c>
      <c r="J160" s="37">
        <v>162.94999999999999</v>
      </c>
      <c r="K160" s="28">
        <v>151.75</v>
      </c>
      <c r="L160" s="28">
        <v>142.15</v>
      </c>
      <c r="M160" s="28">
        <v>543.87675000000002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249.65</v>
      </c>
      <c r="D161" s="37">
        <v>246.41666666666666</v>
      </c>
      <c r="E161" s="37">
        <v>239.93333333333331</v>
      </c>
      <c r="F161" s="37">
        <v>230.21666666666664</v>
      </c>
      <c r="G161" s="37">
        <v>223.73333333333329</v>
      </c>
      <c r="H161" s="37">
        <v>256.13333333333333</v>
      </c>
      <c r="I161" s="37">
        <v>262.61666666666667</v>
      </c>
      <c r="J161" s="37">
        <v>272.33333333333337</v>
      </c>
      <c r="K161" s="28">
        <v>252.9</v>
      </c>
      <c r="L161" s="28">
        <v>236.7</v>
      </c>
      <c r="M161" s="28">
        <v>76.918629999999993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2626.25</v>
      </c>
      <c r="D162" s="37">
        <v>2618.7666666666669</v>
      </c>
      <c r="E162" s="37">
        <v>2589.5333333333338</v>
      </c>
      <c r="F162" s="37">
        <v>2552.8166666666671</v>
      </c>
      <c r="G162" s="37">
        <v>2523.5833333333339</v>
      </c>
      <c r="H162" s="37">
        <v>2655.4833333333336</v>
      </c>
      <c r="I162" s="37">
        <v>2684.7166666666662</v>
      </c>
      <c r="J162" s="37">
        <v>2721.4333333333334</v>
      </c>
      <c r="K162" s="28">
        <v>2648</v>
      </c>
      <c r="L162" s="28">
        <v>2582.0500000000002</v>
      </c>
      <c r="M162" s="28">
        <v>1.8546499999999999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40028.550000000003</v>
      </c>
      <c r="D163" s="37">
        <v>39969.216666666667</v>
      </c>
      <c r="E163" s="37">
        <v>39639.333333333336</v>
      </c>
      <c r="F163" s="37">
        <v>39250.116666666669</v>
      </c>
      <c r="G163" s="37">
        <v>38920.233333333337</v>
      </c>
      <c r="H163" s="37">
        <v>40358.433333333334</v>
      </c>
      <c r="I163" s="37">
        <v>40688.316666666666</v>
      </c>
      <c r="J163" s="37">
        <v>41077.533333333333</v>
      </c>
      <c r="K163" s="28">
        <v>40299.1</v>
      </c>
      <c r="L163" s="28">
        <v>39580</v>
      </c>
      <c r="M163" s="28">
        <v>0.11511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215.75</v>
      </c>
      <c r="D164" s="37">
        <v>212.9</v>
      </c>
      <c r="E164" s="37">
        <v>209.60000000000002</v>
      </c>
      <c r="F164" s="37">
        <v>203.45000000000002</v>
      </c>
      <c r="G164" s="37">
        <v>200.15000000000003</v>
      </c>
      <c r="H164" s="37">
        <v>219.05</v>
      </c>
      <c r="I164" s="37">
        <v>222.35000000000002</v>
      </c>
      <c r="J164" s="37">
        <v>228.5</v>
      </c>
      <c r="K164" s="28">
        <v>216.2</v>
      </c>
      <c r="L164" s="28">
        <v>206.75</v>
      </c>
      <c r="M164" s="28">
        <v>25.08896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4095.7</v>
      </c>
      <c r="D165" s="37">
        <v>4104.7666666666664</v>
      </c>
      <c r="E165" s="37">
        <v>4062.9333333333325</v>
      </c>
      <c r="F165" s="37">
        <v>4030.1666666666661</v>
      </c>
      <c r="G165" s="37">
        <v>3988.3333333333321</v>
      </c>
      <c r="H165" s="37">
        <v>4137.5333333333328</v>
      </c>
      <c r="I165" s="37">
        <v>4179.3666666666668</v>
      </c>
      <c r="J165" s="37">
        <v>4212.1333333333332</v>
      </c>
      <c r="K165" s="28">
        <v>4146.6000000000004</v>
      </c>
      <c r="L165" s="28">
        <v>4072</v>
      </c>
      <c r="M165" s="28">
        <v>6.0990000000000003E-2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2116.1999999999998</v>
      </c>
      <c r="D166" s="37">
        <v>2118.6833333333329</v>
      </c>
      <c r="E166" s="37">
        <v>2097.516666666666</v>
      </c>
      <c r="F166" s="37">
        <v>2078.833333333333</v>
      </c>
      <c r="G166" s="37">
        <v>2057.6666666666661</v>
      </c>
      <c r="H166" s="37">
        <v>2137.3666666666659</v>
      </c>
      <c r="I166" s="37">
        <v>2158.5333333333328</v>
      </c>
      <c r="J166" s="37">
        <v>2177.2166666666658</v>
      </c>
      <c r="K166" s="28">
        <v>2139.85</v>
      </c>
      <c r="L166" s="28">
        <v>2100</v>
      </c>
      <c r="M166" s="28">
        <v>2.4586899999999998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1688.1</v>
      </c>
      <c r="D167" s="37">
        <v>1674.1666666666667</v>
      </c>
      <c r="E167" s="37">
        <v>1656.4333333333334</v>
      </c>
      <c r="F167" s="37">
        <v>1624.7666666666667</v>
      </c>
      <c r="G167" s="37">
        <v>1607.0333333333333</v>
      </c>
      <c r="H167" s="37">
        <v>1705.8333333333335</v>
      </c>
      <c r="I167" s="37">
        <v>1723.5666666666666</v>
      </c>
      <c r="J167" s="37">
        <v>1755.2333333333336</v>
      </c>
      <c r="K167" s="28">
        <v>1691.9</v>
      </c>
      <c r="L167" s="28">
        <v>1642.5</v>
      </c>
      <c r="M167" s="28">
        <v>2.5775600000000001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2238</v>
      </c>
      <c r="D168" s="37">
        <v>2250.9333333333334</v>
      </c>
      <c r="E168" s="37">
        <v>2214.5166666666669</v>
      </c>
      <c r="F168" s="37">
        <v>2191.0333333333333</v>
      </c>
      <c r="G168" s="37">
        <v>2154.6166666666668</v>
      </c>
      <c r="H168" s="37">
        <v>2274.416666666667</v>
      </c>
      <c r="I168" s="37">
        <v>2310.833333333333</v>
      </c>
      <c r="J168" s="37">
        <v>2334.3166666666671</v>
      </c>
      <c r="K168" s="28">
        <v>2287.35</v>
      </c>
      <c r="L168" s="28">
        <v>2227.4499999999998</v>
      </c>
      <c r="M168" s="28">
        <v>2.2302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103.95</v>
      </c>
      <c r="D169" s="37">
        <v>103.81666666666668</v>
      </c>
      <c r="E169" s="37">
        <v>103.28333333333336</v>
      </c>
      <c r="F169" s="37">
        <v>102.61666666666669</v>
      </c>
      <c r="G169" s="37">
        <v>102.08333333333337</v>
      </c>
      <c r="H169" s="37">
        <v>104.48333333333335</v>
      </c>
      <c r="I169" s="37">
        <v>105.01666666666668</v>
      </c>
      <c r="J169" s="37">
        <v>105.68333333333334</v>
      </c>
      <c r="K169" s="28">
        <v>104.35</v>
      </c>
      <c r="L169" s="28">
        <v>103.15</v>
      </c>
      <c r="M169" s="28">
        <v>20.106030000000001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210.3</v>
      </c>
      <c r="D170" s="37">
        <v>210.06666666666669</v>
      </c>
      <c r="E170" s="37">
        <v>208.58333333333337</v>
      </c>
      <c r="F170" s="37">
        <v>206.86666666666667</v>
      </c>
      <c r="G170" s="37">
        <v>205.38333333333335</v>
      </c>
      <c r="H170" s="37">
        <v>211.78333333333339</v>
      </c>
      <c r="I170" s="37">
        <v>213.26666666666668</v>
      </c>
      <c r="J170" s="37">
        <v>214.98333333333341</v>
      </c>
      <c r="K170" s="28">
        <v>211.55</v>
      </c>
      <c r="L170" s="28">
        <v>208.35</v>
      </c>
      <c r="M170" s="28">
        <v>50.775660000000002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401.9</v>
      </c>
      <c r="D171" s="37">
        <v>401.36666666666662</v>
      </c>
      <c r="E171" s="37">
        <v>397.58333333333326</v>
      </c>
      <c r="F171" s="37">
        <v>393.26666666666665</v>
      </c>
      <c r="G171" s="37">
        <v>389.48333333333329</v>
      </c>
      <c r="H171" s="37">
        <v>405.68333333333322</v>
      </c>
      <c r="I171" s="37">
        <v>409.46666666666664</v>
      </c>
      <c r="J171" s="37">
        <v>413.78333333333319</v>
      </c>
      <c r="K171" s="28">
        <v>405.15</v>
      </c>
      <c r="L171" s="28">
        <v>397.05</v>
      </c>
      <c r="M171" s="28">
        <v>6.1695900000000004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13174.6</v>
      </c>
      <c r="D172" s="37">
        <v>13271.566666666666</v>
      </c>
      <c r="E172" s="37">
        <v>13043.133333333331</v>
      </c>
      <c r="F172" s="37">
        <v>12911.666666666666</v>
      </c>
      <c r="G172" s="37">
        <v>12683.233333333332</v>
      </c>
      <c r="H172" s="37">
        <v>13403.033333333331</v>
      </c>
      <c r="I172" s="37">
        <v>13631.466666666665</v>
      </c>
      <c r="J172" s="37">
        <v>13762.933333333331</v>
      </c>
      <c r="K172" s="28">
        <v>13500</v>
      </c>
      <c r="L172" s="28">
        <v>13140.1</v>
      </c>
      <c r="M172" s="28">
        <v>5.6239999999999998E-2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29.75</v>
      </c>
      <c r="D173" s="37">
        <v>29.683333333333334</v>
      </c>
      <c r="E173" s="37">
        <v>29.516666666666666</v>
      </c>
      <c r="F173" s="37">
        <v>29.283333333333331</v>
      </c>
      <c r="G173" s="37">
        <v>29.116666666666664</v>
      </c>
      <c r="H173" s="37">
        <v>29.916666666666668</v>
      </c>
      <c r="I173" s="37">
        <v>30.083333333333332</v>
      </c>
      <c r="J173" s="37">
        <v>30.31666666666667</v>
      </c>
      <c r="K173" s="28">
        <v>29.85</v>
      </c>
      <c r="L173" s="28">
        <v>29.45</v>
      </c>
      <c r="M173" s="28">
        <v>185.53627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88.95</v>
      </c>
      <c r="D174" s="37">
        <v>88.833333333333329</v>
      </c>
      <c r="E174" s="37">
        <v>87.216666666666654</v>
      </c>
      <c r="F174" s="37">
        <v>85.48333333333332</v>
      </c>
      <c r="G174" s="37">
        <v>83.866666666666646</v>
      </c>
      <c r="H174" s="37">
        <v>90.566666666666663</v>
      </c>
      <c r="I174" s="37">
        <v>92.183333333333337</v>
      </c>
      <c r="J174" s="37">
        <v>93.916666666666671</v>
      </c>
      <c r="K174" s="28">
        <v>90.45</v>
      </c>
      <c r="L174" s="28">
        <v>87.1</v>
      </c>
      <c r="M174" s="28">
        <v>303.02163999999999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120.2</v>
      </c>
      <c r="D175" s="37">
        <v>120.01666666666667</v>
      </c>
      <c r="E175" s="37">
        <v>119.23333333333333</v>
      </c>
      <c r="F175" s="37">
        <v>118.26666666666667</v>
      </c>
      <c r="G175" s="37">
        <v>117.48333333333333</v>
      </c>
      <c r="H175" s="37">
        <v>120.98333333333333</v>
      </c>
      <c r="I175" s="37">
        <v>121.76666666666667</v>
      </c>
      <c r="J175" s="37">
        <v>122.73333333333333</v>
      </c>
      <c r="K175" s="28">
        <v>120.8</v>
      </c>
      <c r="L175" s="28">
        <v>119.05</v>
      </c>
      <c r="M175" s="28">
        <v>37.237070000000003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2527.6999999999998</v>
      </c>
      <c r="D176" s="37">
        <v>2514.5833333333335</v>
      </c>
      <c r="E176" s="37">
        <v>2495.2166666666672</v>
      </c>
      <c r="F176" s="37">
        <v>2462.7333333333336</v>
      </c>
      <c r="G176" s="37">
        <v>2443.3666666666672</v>
      </c>
      <c r="H176" s="37">
        <v>2547.0666666666671</v>
      </c>
      <c r="I176" s="37">
        <v>2566.4333333333329</v>
      </c>
      <c r="J176" s="37">
        <v>2598.916666666667</v>
      </c>
      <c r="K176" s="28">
        <v>2533.9499999999998</v>
      </c>
      <c r="L176" s="28">
        <v>2482.1</v>
      </c>
      <c r="M176" s="28">
        <v>62.638669999999998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775.95</v>
      </c>
      <c r="D177" s="37">
        <v>769.43333333333339</v>
      </c>
      <c r="E177" s="37">
        <v>760.01666666666677</v>
      </c>
      <c r="F177" s="37">
        <v>744.08333333333337</v>
      </c>
      <c r="G177" s="37">
        <v>734.66666666666674</v>
      </c>
      <c r="H177" s="37">
        <v>785.36666666666679</v>
      </c>
      <c r="I177" s="37">
        <v>794.7833333333333</v>
      </c>
      <c r="J177" s="37">
        <v>810.71666666666681</v>
      </c>
      <c r="K177" s="28">
        <v>778.85</v>
      </c>
      <c r="L177" s="28">
        <v>753.5</v>
      </c>
      <c r="M177" s="28">
        <v>16.573229999999999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1078.05</v>
      </c>
      <c r="D178" s="37">
        <v>1078.6833333333334</v>
      </c>
      <c r="E178" s="37">
        <v>1067.3666666666668</v>
      </c>
      <c r="F178" s="37">
        <v>1056.6833333333334</v>
      </c>
      <c r="G178" s="37">
        <v>1045.3666666666668</v>
      </c>
      <c r="H178" s="37">
        <v>1089.3666666666668</v>
      </c>
      <c r="I178" s="37">
        <v>1100.6833333333334</v>
      </c>
      <c r="J178" s="37">
        <v>1111.3666666666668</v>
      </c>
      <c r="K178" s="28">
        <v>1090</v>
      </c>
      <c r="L178" s="28">
        <v>1068</v>
      </c>
      <c r="M178" s="28">
        <v>5.7270599999999998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2298.5</v>
      </c>
      <c r="D179" s="37">
        <v>2294.4499999999998</v>
      </c>
      <c r="E179" s="37">
        <v>2277.7499999999995</v>
      </c>
      <c r="F179" s="37">
        <v>2256.9999999999995</v>
      </c>
      <c r="G179" s="37">
        <v>2240.2999999999993</v>
      </c>
      <c r="H179" s="37">
        <v>2315.1999999999998</v>
      </c>
      <c r="I179" s="37">
        <v>2331.9000000000005</v>
      </c>
      <c r="J179" s="37">
        <v>2352.65</v>
      </c>
      <c r="K179" s="28">
        <v>2311.15</v>
      </c>
      <c r="L179" s="28">
        <v>2273.6999999999998</v>
      </c>
      <c r="M179" s="28">
        <v>2.5633699999999999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6399.95</v>
      </c>
      <c r="D180" s="37">
        <v>6416.9666666666672</v>
      </c>
      <c r="E180" s="37">
        <v>6372.9833333333345</v>
      </c>
      <c r="F180" s="37">
        <v>6346.0166666666673</v>
      </c>
      <c r="G180" s="37">
        <v>6302.0333333333347</v>
      </c>
      <c r="H180" s="37">
        <v>6443.9333333333343</v>
      </c>
      <c r="I180" s="37">
        <v>6487.9166666666679</v>
      </c>
      <c r="J180" s="37">
        <v>6514.8833333333341</v>
      </c>
      <c r="K180" s="28">
        <v>6460.95</v>
      </c>
      <c r="L180" s="28">
        <v>6390</v>
      </c>
      <c r="M180" s="28">
        <v>7.3349999999999999E-2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19236.900000000001</v>
      </c>
      <c r="D181" s="37">
        <v>19134.633333333335</v>
      </c>
      <c r="E181" s="37">
        <v>18917.26666666667</v>
      </c>
      <c r="F181" s="37">
        <v>18597.633333333335</v>
      </c>
      <c r="G181" s="37">
        <v>18380.26666666667</v>
      </c>
      <c r="H181" s="37">
        <v>19454.26666666667</v>
      </c>
      <c r="I181" s="37">
        <v>19671.633333333331</v>
      </c>
      <c r="J181" s="37">
        <v>19991.26666666667</v>
      </c>
      <c r="K181" s="28">
        <v>19352</v>
      </c>
      <c r="L181" s="28">
        <v>18815</v>
      </c>
      <c r="M181" s="28">
        <v>0.37398999999999999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1251.05</v>
      </c>
      <c r="D182" s="37">
        <v>1251.2666666666667</v>
      </c>
      <c r="E182" s="37">
        <v>1239.0833333333333</v>
      </c>
      <c r="F182" s="37">
        <v>1227.1166666666666</v>
      </c>
      <c r="G182" s="37">
        <v>1214.9333333333332</v>
      </c>
      <c r="H182" s="37">
        <v>1263.2333333333333</v>
      </c>
      <c r="I182" s="37">
        <v>1275.4166666666667</v>
      </c>
      <c r="J182" s="37">
        <v>1287.3833333333334</v>
      </c>
      <c r="K182" s="28">
        <v>1263.45</v>
      </c>
      <c r="L182" s="28">
        <v>1239.3</v>
      </c>
      <c r="M182" s="28">
        <v>7.0542699999999998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2380.6</v>
      </c>
      <c r="D183" s="37">
        <v>2369.8666666666668</v>
      </c>
      <c r="E183" s="37">
        <v>2354.5833333333335</v>
      </c>
      <c r="F183" s="37">
        <v>2328.5666666666666</v>
      </c>
      <c r="G183" s="37">
        <v>2313.2833333333333</v>
      </c>
      <c r="H183" s="37">
        <v>2395.8833333333337</v>
      </c>
      <c r="I183" s="37">
        <v>2411.1666666666665</v>
      </c>
      <c r="J183" s="37">
        <v>2437.1833333333338</v>
      </c>
      <c r="K183" s="28">
        <v>2385.15</v>
      </c>
      <c r="L183" s="28">
        <v>2343.85</v>
      </c>
      <c r="M183" s="28">
        <v>2.2551199999999998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464.25</v>
      </c>
      <c r="D184" s="37">
        <v>462.66666666666669</v>
      </c>
      <c r="E184" s="37">
        <v>459.58333333333337</v>
      </c>
      <c r="F184" s="37">
        <v>454.91666666666669</v>
      </c>
      <c r="G184" s="37">
        <v>451.83333333333337</v>
      </c>
      <c r="H184" s="37">
        <v>467.33333333333337</v>
      </c>
      <c r="I184" s="37">
        <v>470.41666666666674</v>
      </c>
      <c r="J184" s="37">
        <v>475.08333333333337</v>
      </c>
      <c r="K184" s="28">
        <v>465.75</v>
      </c>
      <c r="L184" s="28">
        <v>458</v>
      </c>
      <c r="M184" s="28">
        <v>132.6129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71.099999999999994</v>
      </c>
      <c r="D185" s="37">
        <v>70.566666666666663</v>
      </c>
      <c r="E185" s="37">
        <v>69.73333333333332</v>
      </c>
      <c r="F185" s="37">
        <v>68.36666666666666</v>
      </c>
      <c r="G185" s="37">
        <v>67.533333333333317</v>
      </c>
      <c r="H185" s="37">
        <v>71.933333333333323</v>
      </c>
      <c r="I185" s="37">
        <v>72.766666666666666</v>
      </c>
      <c r="J185" s="37">
        <v>74.133333333333326</v>
      </c>
      <c r="K185" s="28">
        <v>71.400000000000006</v>
      </c>
      <c r="L185" s="28">
        <v>69.2</v>
      </c>
      <c r="M185" s="28">
        <v>351.59120999999999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828.6</v>
      </c>
      <c r="D186" s="37">
        <v>830.38333333333321</v>
      </c>
      <c r="E186" s="37">
        <v>823.26666666666642</v>
      </c>
      <c r="F186" s="37">
        <v>817.93333333333317</v>
      </c>
      <c r="G186" s="37">
        <v>810.81666666666638</v>
      </c>
      <c r="H186" s="37">
        <v>835.71666666666647</v>
      </c>
      <c r="I186" s="37">
        <v>842.83333333333326</v>
      </c>
      <c r="J186" s="37">
        <v>848.16666666666652</v>
      </c>
      <c r="K186" s="28">
        <v>837.5</v>
      </c>
      <c r="L186" s="28">
        <v>825.05</v>
      </c>
      <c r="M186" s="28">
        <v>28.236910000000002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418.25</v>
      </c>
      <c r="D187" s="37">
        <v>417.31666666666661</v>
      </c>
      <c r="E187" s="37">
        <v>413.3333333333332</v>
      </c>
      <c r="F187" s="37">
        <v>408.41666666666657</v>
      </c>
      <c r="G187" s="37">
        <v>404.43333333333317</v>
      </c>
      <c r="H187" s="37">
        <v>422.23333333333323</v>
      </c>
      <c r="I187" s="37">
        <v>426.21666666666658</v>
      </c>
      <c r="J187" s="37">
        <v>431.13333333333327</v>
      </c>
      <c r="K187" s="28">
        <v>421.3</v>
      </c>
      <c r="L187" s="28">
        <v>412.4</v>
      </c>
      <c r="M187" s="28">
        <v>7.2090500000000004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567.9</v>
      </c>
      <c r="D188" s="37">
        <v>566.08333333333337</v>
      </c>
      <c r="E188" s="37">
        <v>557.16666666666674</v>
      </c>
      <c r="F188" s="37">
        <v>546.43333333333339</v>
      </c>
      <c r="G188" s="37">
        <v>537.51666666666677</v>
      </c>
      <c r="H188" s="37">
        <v>576.81666666666672</v>
      </c>
      <c r="I188" s="37">
        <v>585.73333333333346</v>
      </c>
      <c r="J188" s="37">
        <v>596.4666666666667</v>
      </c>
      <c r="K188" s="28">
        <v>575</v>
      </c>
      <c r="L188" s="28">
        <v>555.35</v>
      </c>
      <c r="M188" s="28">
        <v>1.22166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820.2</v>
      </c>
      <c r="D189" s="37">
        <v>812.30000000000007</v>
      </c>
      <c r="E189" s="37">
        <v>801.00000000000011</v>
      </c>
      <c r="F189" s="37">
        <v>781.80000000000007</v>
      </c>
      <c r="G189" s="37">
        <v>770.50000000000011</v>
      </c>
      <c r="H189" s="37">
        <v>831.50000000000011</v>
      </c>
      <c r="I189" s="37">
        <v>842.80000000000007</v>
      </c>
      <c r="J189" s="37">
        <v>862.00000000000011</v>
      </c>
      <c r="K189" s="28">
        <v>823.6</v>
      </c>
      <c r="L189" s="28">
        <v>793.1</v>
      </c>
      <c r="M189" s="28">
        <v>33.307879999999997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814.95</v>
      </c>
      <c r="D190" s="37">
        <v>811.9666666666667</v>
      </c>
      <c r="E190" s="37">
        <v>805.98333333333335</v>
      </c>
      <c r="F190" s="37">
        <v>797.01666666666665</v>
      </c>
      <c r="G190" s="37">
        <v>791.0333333333333</v>
      </c>
      <c r="H190" s="37">
        <v>820.93333333333339</v>
      </c>
      <c r="I190" s="37">
        <v>826.91666666666674</v>
      </c>
      <c r="J190" s="37">
        <v>835.88333333333344</v>
      </c>
      <c r="K190" s="28">
        <v>817.95</v>
      </c>
      <c r="L190" s="28">
        <v>803</v>
      </c>
      <c r="M190" s="28">
        <v>6.5413699999999997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925.85</v>
      </c>
      <c r="D191" s="37">
        <v>922.86666666666667</v>
      </c>
      <c r="E191" s="37">
        <v>912.73333333333335</v>
      </c>
      <c r="F191" s="37">
        <v>899.61666666666667</v>
      </c>
      <c r="G191" s="37">
        <v>889.48333333333335</v>
      </c>
      <c r="H191" s="37">
        <v>935.98333333333335</v>
      </c>
      <c r="I191" s="37">
        <v>946.11666666666679</v>
      </c>
      <c r="J191" s="37">
        <v>959.23333333333335</v>
      </c>
      <c r="K191" s="28">
        <v>933</v>
      </c>
      <c r="L191" s="28">
        <v>909.75</v>
      </c>
      <c r="M191" s="28">
        <v>3.28037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3318.15</v>
      </c>
      <c r="D192" s="37">
        <v>3306.9166666666665</v>
      </c>
      <c r="E192" s="37">
        <v>3283.833333333333</v>
      </c>
      <c r="F192" s="37">
        <v>3249.5166666666664</v>
      </c>
      <c r="G192" s="37">
        <v>3226.4333333333329</v>
      </c>
      <c r="H192" s="37">
        <v>3341.2333333333331</v>
      </c>
      <c r="I192" s="37">
        <v>3364.3166666666662</v>
      </c>
      <c r="J192" s="37">
        <v>3398.6333333333332</v>
      </c>
      <c r="K192" s="28">
        <v>3330</v>
      </c>
      <c r="L192" s="28">
        <v>3272.6</v>
      </c>
      <c r="M192" s="28">
        <v>14.00046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736.85</v>
      </c>
      <c r="D193" s="37">
        <v>732.98333333333323</v>
      </c>
      <c r="E193" s="37">
        <v>725.96666666666647</v>
      </c>
      <c r="F193" s="37">
        <v>715.08333333333326</v>
      </c>
      <c r="G193" s="37">
        <v>708.06666666666649</v>
      </c>
      <c r="H193" s="37">
        <v>743.86666666666645</v>
      </c>
      <c r="I193" s="37">
        <v>750.8833333333331</v>
      </c>
      <c r="J193" s="37">
        <v>761.76666666666642</v>
      </c>
      <c r="K193" s="28">
        <v>740</v>
      </c>
      <c r="L193" s="28">
        <v>722.1</v>
      </c>
      <c r="M193" s="28">
        <v>8.7829999999999995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8036.7</v>
      </c>
      <c r="D194" s="37">
        <v>8003.9000000000005</v>
      </c>
      <c r="E194" s="37">
        <v>7947.8000000000011</v>
      </c>
      <c r="F194" s="37">
        <v>7858.9000000000005</v>
      </c>
      <c r="G194" s="37">
        <v>7802.8000000000011</v>
      </c>
      <c r="H194" s="37">
        <v>8092.8000000000011</v>
      </c>
      <c r="I194" s="37">
        <v>8148.9000000000015</v>
      </c>
      <c r="J194" s="37">
        <v>8237.8000000000011</v>
      </c>
      <c r="K194" s="28">
        <v>8060</v>
      </c>
      <c r="L194" s="28">
        <v>7915</v>
      </c>
      <c r="M194" s="28">
        <v>2.73264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417.1</v>
      </c>
      <c r="D195" s="37">
        <v>414.81666666666661</v>
      </c>
      <c r="E195" s="37">
        <v>411.43333333333322</v>
      </c>
      <c r="F195" s="37">
        <v>405.76666666666659</v>
      </c>
      <c r="G195" s="37">
        <v>402.38333333333321</v>
      </c>
      <c r="H195" s="37">
        <v>420.48333333333323</v>
      </c>
      <c r="I195" s="37">
        <v>423.86666666666667</v>
      </c>
      <c r="J195" s="37">
        <v>429.53333333333325</v>
      </c>
      <c r="K195" s="28">
        <v>418.2</v>
      </c>
      <c r="L195" s="28">
        <v>409.15</v>
      </c>
      <c r="M195" s="28">
        <v>132.38338999999999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208.65</v>
      </c>
      <c r="D196" s="37">
        <v>207.56666666666669</v>
      </c>
      <c r="E196" s="37">
        <v>205.98333333333338</v>
      </c>
      <c r="F196" s="37">
        <v>203.31666666666669</v>
      </c>
      <c r="G196" s="37">
        <v>201.73333333333338</v>
      </c>
      <c r="H196" s="37">
        <v>210.23333333333338</v>
      </c>
      <c r="I196" s="37">
        <v>211.81666666666669</v>
      </c>
      <c r="J196" s="37">
        <v>214.48333333333338</v>
      </c>
      <c r="K196" s="28">
        <v>209.15</v>
      </c>
      <c r="L196" s="28">
        <v>204.9</v>
      </c>
      <c r="M196" s="28">
        <v>133.2176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878.9</v>
      </c>
      <c r="D197" s="37">
        <v>874.56666666666661</v>
      </c>
      <c r="E197" s="37">
        <v>864.73333333333323</v>
      </c>
      <c r="F197" s="37">
        <v>850.56666666666661</v>
      </c>
      <c r="G197" s="37">
        <v>840.73333333333323</v>
      </c>
      <c r="H197" s="37">
        <v>888.73333333333323</v>
      </c>
      <c r="I197" s="37">
        <v>898.56666666666672</v>
      </c>
      <c r="J197" s="37">
        <v>912.73333333333323</v>
      </c>
      <c r="K197" s="28">
        <v>884.4</v>
      </c>
      <c r="L197" s="28">
        <v>860.4</v>
      </c>
      <c r="M197" s="28">
        <v>84.647329999999997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1020.7</v>
      </c>
      <c r="D198" s="37">
        <v>1011.25</v>
      </c>
      <c r="E198" s="37">
        <v>993.5</v>
      </c>
      <c r="F198" s="37">
        <v>966.3</v>
      </c>
      <c r="G198" s="37">
        <v>948.55</v>
      </c>
      <c r="H198" s="37">
        <v>1038.45</v>
      </c>
      <c r="I198" s="37">
        <v>1056.2</v>
      </c>
      <c r="J198" s="37">
        <v>1083.4000000000001</v>
      </c>
      <c r="K198" s="28">
        <v>1029</v>
      </c>
      <c r="L198" s="28">
        <v>984.05</v>
      </c>
      <c r="M198" s="28">
        <v>27.556979999999999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627.85</v>
      </c>
      <c r="D199" s="37">
        <v>625.68333333333328</v>
      </c>
      <c r="E199" s="37">
        <v>619.36666666666656</v>
      </c>
      <c r="F199" s="37">
        <v>610.88333333333333</v>
      </c>
      <c r="G199" s="37">
        <v>604.56666666666661</v>
      </c>
      <c r="H199" s="37">
        <v>634.16666666666652</v>
      </c>
      <c r="I199" s="37">
        <v>640.48333333333335</v>
      </c>
      <c r="J199" s="37">
        <v>648.96666666666647</v>
      </c>
      <c r="K199" s="28">
        <v>632</v>
      </c>
      <c r="L199" s="28">
        <v>617.20000000000005</v>
      </c>
      <c r="M199" s="28">
        <v>3.47444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1968.05</v>
      </c>
      <c r="D200" s="37">
        <v>1983.3500000000001</v>
      </c>
      <c r="E200" s="37">
        <v>1944.7000000000003</v>
      </c>
      <c r="F200" s="37">
        <v>1921.3500000000001</v>
      </c>
      <c r="G200" s="37">
        <v>1882.7000000000003</v>
      </c>
      <c r="H200" s="37">
        <v>2006.7000000000003</v>
      </c>
      <c r="I200" s="37">
        <v>2045.3500000000004</v>
      </c>
      <c r="J200" s="37">
        <v>2068.7000000000003</v>
      </c>
      <c r="K200" s="28">
        <v>2022</v>
      </c>
      <c r="L200" s="28">
        <v>1960</v>
      </c>
      <c r="M200" s="28">
        <v>33.975850000000001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2883.75</v>
      </c>
      <c r="D201" s="37">
        <v>2869.85</v>
      </c>
      <c r="E201" s="37">
        <v>2844.7</v>
      </c>
      <c r="F201" s="37">
        <v>2805.65</v>
      </c>
      <c r="G201" s="37">
        <v>2780.5</v>
      </c>
      <c r="H201" s="37">
        <v>2908.8999999999996</v>
      </c>
      <c r="I201" s="37">
        <v>2934.05</v>
      </c>
      <c r="J201" s="37">
        <v>2973.0999999999995</v>
      </c>
      <c r="K201" s="28">
        <v>2895</v>
      </c>
      <c r="L201" s="28">
        <v>2830.8</v>
      </c>
      <c r="M201" s="28">
        <v>1.63863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475.3</v>
      </c>
      <c r="D202" s="37">
        <v>471.10000000000008</v>
      </c>
      <c r="E202" s="37">
        <v>465.30000000000018</v>
      </c>
      <c r="F202" s="37">
        <v>455.30000000000013</v>
      </c>
      <c r="G202" s="37">
        <v>449.50000000000023</v>
      </c>
      <c r="H202" s="37">
        <v>481.10000000000014</v>
      </c>
      <c r="I202" s="37">
        <v>486.9</v>
      </c>
      <c r="J202" s="37">
        <v>496.90000000000009</v>
      </c>
      <c r="K202" s="28">
        <v>476.9</v>
      </c>
      <c r="L202" s="28">
        <v>461.1</v>
      </c>
      <c r="M202" s="28">
        <v>4.8068499999999998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1068.25</v>
      </c>
      <c r="D203" s="37">
        <v>1058.0833333333333</v>
      </c>
      <c r="E203" s="37">
        <v>1040.1666666666665</v>
      </c>
      <c r="F203" s="37">
        <v>1012.0833333333333</v>
      </c>
      <c r="G203" s="37">
        <v>994.16666666666652</v>
      </c>
      <c r="H203" s="37">
        <v>1086.1666666666665</v>
      </c>
      <c r="I203" s="37">
        <v>1104.083333333333</v>
      </c>
      <c r="J203" s="37">
        <v>1132.1666666666665</v>
      </c>
      <c r="K203" s="28">
        <v>1076</v>
      </c>
      <c r="L203" s="28">
        <v>1030</v>
      </c>
      <c r="M203" s="28">
        <v>4.42089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656</v>
      </c>
      <c r="D204" s="37">
        <v>656.38333333333333</v>
      </c>
      <c r="E204" s="37">
        <v>647.26666666666665</v>
      </c>
      <c r="F204" s="37">
        <v>638.5333333333333</v>
      </c>
      <c r="G204" s="37">
        <v>629.41666666666663</v>
      </c>
      <c r="H204" s="37">
        <v>665.11666666666667</v>
      </c>
      <c r="I204" s="37">
        <v>674.23333333333323</v>
      </c>
      <c r="J204" s="37">
        <v>682.9666666666667</v>
      </c>
      <c r="K204" s="28">
        <v>665.5</v>
      </c>
      <c r="L204" s="28">
        <v>647.65</v>
      </c>
      <c r="M204" s="28">
        <v>26.920349999999999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5572.75</v>
      </c>
      <c r="D205" s="37">
        <v>5545.916666666667</v>
      </c>
      <c r="E205" s="37">
        <v>5506.8333333333339</v>
      </c>
      <c r="F205" s="37">
        <v>5440.916666666667</v>
      </c>
      <c r="G205" s="37">
        <v>5401.8333333333339</v>
      </c>
      <c r="H205" s="37">
        <v>5611.8333333333339</v>
      </c>
      <c r="I205" s="37">
        <v>5650.9166666666679</v>
      </c>
      <c r="J205" s="37">
        <v>5716.8333333333339</v>
      </c>
      <c r="K205" s="28">
        <v>5585</v>
      </c>
      <c r="L205" s="28">
        <v>5480</v>
      </c>
      <c r="M205" s="28">
        <v>2.7811400000000002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35</v>
      </c>
      <c r="D206" s="37">
        <v>34.966666666666669</v>
      </c>
      <c r="E206" s="37">
        <v>34.733333333333334</v>
      </c>
      <c r="F206" s="37">
        <v>34.466666666666669</v>
      </c>
      <c r="G206" s="37">
        <v>34.233333333333334</v>
      </c>
      <c r="H206" s="37">
        <v>35.233333333333334</v>
      </c>
      <c r="I206" s="37">
        <v>35.466666666666669</v>
      </c>
      <c r="J206" s="37">
        <v>35.733333333333334</v>
      </c>
      <c r="K206" s="28">
        <v>35.200000000000003</v>
      </c>
      <c r="L206" s="28">
        <v>34.700000000000003</v>
      </c>
      <c r="M206" s="28">
        <v>36.812750000000001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1461.45</v>
      </c>
      <c r="D207" s="37">
        <v>1467.5666666666668</v>
      </c>
      <c r="E207" s="37">
        <v>1442.0333333333338</v>
      </c>
      <c r="F207" s="37">
        <v>1422.616666666667</v>
      </c>
      <c r="G207" s="37">
        <v>1397.0833333333339</v>
      </c>
      <c r="H207" s="37">
        <v>1486.9833333333336</v>
      </c>
      <c r="I207" s="37">
        <v>1512.5166666666669</v>
      </c>
      <c r="J207" s="37">
        <v>1531.9333333333334</v>
      </c>
      <c r="K207" s="28">
        <v>1493.1</v>
      </c>
      <c r="L207" s="28">
        <v>1448.15</v>
      </c>
      <c r="M207" s="28">
        <v>3.2172399999999999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772.35</v>
      </c>
      <c r="D208" s="37">
        <v>766.44999999999993</v>
      </c>
      <c r="E208" s="37">
        <v>758.39999999999986</v>
      </c>
      <c r="F208" s="37">
        <v>744.44999999999993</v>
      </c>
      <c r="G208" s="37">
        <v>736.39999999999986</v>
      </c>
      <c r="H208" s="37">
        <v>780.39999999999986</v>
      </c>
      <c r="I208" s="37">
        <v>788.44999999999982</v>
      </c>
      <c r="J208" s="37">
        <v>802.39999999999986</v>
      </c>
      <c r="K208" s="28">
        <v>774.5</v>
      </c>
      <c r="L208" s="28">
        <v>752.5</v>
      </c>
      <c r="M208" s="28">
        <v>10.00883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779.95</v>
      </c>
      <c r="D209" s="37">
        <v>779.03333333333342</v>
      </c>
      <c r="E209" s="37">
        <v>769.36666666666679</v>
      </c>
      <c r="F209" s="37">
        <v>758.78333333333342</v>
      </c>
      <c r="G209" s="37">
        <v>749.11666666666679</v>
      </c>
      <c r="H209" s="37">
        <v>789.61666666666679</v>
      </c>
      <c r="I209" s="37">
        <v>799.28333333333353</v>
      </c>
      <c r="J209" s="37">
        <v>809.86666666666679</v>
      </c>
      <c r="K209" s="28">
        <v>788.7</v>
      </c>
      <c r="L209" s="28">
        <v>768.45</v>
      </c>
      <c r="M209" s="28">
        <v>6.3907800000000003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234.8</v>
      </c>
      <c r="D210" s="37">
        <v>230.85</v>
      </c>
      <c r="E210" s="37">
        <v>225.95</v>
      </c>
      <c r="F210" s="37">
        <v>217.1</v>
      </c>
      <c r="G210" s="37">
        <v>212.2</v>
      </c>
      <c r="H210" s="37">
        <v>239.7</v>
      </c>
      <c r="I210" s="37">
        <v>244.60000000000002</v>
      </c>
      <c r="J210" s="37">
        <v>253.45</v>
      </c>
      <c r="K210" s="28">
        <v>235.75</v>
      </c>
      <c r="L210" s="28">
        <v>222</v>
      </c>
      <c r="M210" s="28">
        <v>232.61359999999999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8.85</v>
      </c>
      <c r="D211" s="37">
        <v>8.8666666666666671</v>
      </c>
      <c r="E211" s="37">
        <v>8.7333333333333343</v>
      </c>
      <c r="F211" s="37">
        <v>8.6166666666666671</v>
      </c>
      <c r="G211" s="37">
        <v>8.4833333333333343</v>
      </c>
      <c r="H211" s="37">
        <v>8.9833333333333343</v>
      </c>
      <c r="I211" s="37">
        <v>9.1166666666666671</v>
      </c>
      <c r="J211" s="37">
        <v>9.2333333333333343</v>
      </c>
      <c r="K211" s="28">
        <v>9</v>
      </c>
      <c r="L211" s="28">
        <v>8.75</v>
      </c>
      <c r="M211" s="28">
        <v>739.02850000000001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976.15</v>
      </c>
      <c r="D212" s="37">
        <v>975.34999999999991</v>
      </c>
      <c r="E212" s="37">
        <v>960.89999999999986</v>
      </c>
      <c r="F212" s="37">
        <v>945.65</v>
      </c>
      <c r="G212" s="37">
        <v>931.19999999999993</v>
      </c>
      <c r="H212" s="37">
        <v>990.5999999999998</v>
      </c>
      <c r="I212" s="37">
        <v>1005.0499999999998</v>
      </c>
      <c r="J212" s="37">
        <v>1020.2999999999997</v>
      </c>
      <c r="K212" s="28">
        <v>989.8</v>
      </c>
      <c r="L212" s="28">
        <v>960.1</v>
      </c>
      <c r="M212" s="28">
        <v>9.9287100000000006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1537.5</v>
      </c>
      <c r="D213" s="37">
        <v>1537.2166666666665</v>
      </c>
      <c r="E213" s="37">
        <v>1519.4333333333329</v>
      </c>
      <c r="F213" s="37">
        <v>1501.3666666666666</v>
      </c>
      <c r="G213" s="37">
        <v>1483.583333333333</v>
      </c>
      <c r="H213" s="37">
        <v>1555.2833333333328</v>
      </c>
      <c r="I213" s="37">
        <v>1573.0666666666662</v>
      </c>
      <c r="J213" s="37">
        <v>1591.1333333333328</v>
      </c>
      <c r="K213" s="28">
        <v>1555</v>
      </c>
      <c r="L213" s="28">
        <v>1519.15</v>
      </c>
      <c r="M213" s="28">
        <v>1.20156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427.25</v>
      </c>
      <c r="D214" s="37">
        <v>424.01666666666665</v>
      </c>
      <c r="E214" s="37">
        <v>418.93333333333328</v>
      </c>
      <c r="F214" s="37">
        <v>410.61666666666662</v>
      </c>
      <c r="G214" s="37">
        <v>405.53333333333325</v>
      </c>
      <c r="H214" s="37">
        <v>432.33333333333331</v>
      </c>
      <c r="I214" s="37">
        <v>437.41666666666669</v>
      </c>
      <c r="J214" s="37">
        <v>445.73333333333335</v>
      </c>
      <c r="K214" s="37">
        <v>429.1</v>
      </c>
      <c r="L214" s="37">
        <v>415.7</v>
      </c>
      <c r="M214" s="37">
        <v>60.459139999999998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12.85</v>
      </c>
      <c r="D215" s="37">
        <v>12.799999999999999</v>
      </c>
      <c r="E215" s="37">
        <v>12.699999999999998</v>
      </c>
      <c r="F215" s="37">
        <v>12.549999999999999</v>
      </c>
      <c r="G215" s="37">
        <v>12.449999999999998</v>
      </c>
      <c r="H215" s="37">
        <v>12.949999999999998</v>
      </c>
      <c r="I215" s="37">
        <v>13.049999999999999</v>
      </c>
      <c r="J215" s="37">
        <v>13.199999999999998</v>
      </c>
      <c r="K215" s="37">
        <v>12.9</v>
      </c>
      <c r="L215" s="37">
        <v>12.65</v>
      </c>
      <c r="M215" s="37">
        <v>331.41181999999998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217.25</v>
      </c>
      <c r="D216" s="37">
        <v>218.03333333333333</v>
      </c>
      <c r="E216" s="37">
        <v>214.46666666666667</v>
      </c>
      <c r="F216" s="37">
        <v>211.68333333333334</v>
      </c>
      <c r="G216" s="37">
        <v>208.11666666666667</v>
      </c>
      <c r="H216" s="37">
        <v>220.81666666666666</v>
      </c>
      <c r="I216" s="37">
        <v>224.38333333333333</v>
      </c>
      <c r="J216" s="37">
        <v>227.16666666666666</v>
      </c>
      <c r="K216" s="37">
        <v>221.6</v>
      </c>
      <c r="L216" s="37">
        <v>215.25</v>
      </c>
      <c r="M216" s="37">
        <v>69.912809999999993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4"/>
      <c r="B1" s="50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44741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7" t="s">
        <v>16</v>
      </c>
      <c r="B9" s="499" t="s">
        <v>18</v>
      </c>
      <c r="C9" s="503" t="s">
        <v>20</v>
      </c>
      <c r="D9" s="503" t="s">
        <v>21</v>
      </c>
      <c r="E9" s="494" t="s">
        <v>22</v>
      </c>
      <c r="F9" s="495"/>
      <c r="G9" s="496"/>
      <c r="H9" s="494" t="s">
        <v>23</v>
      </c>
      <c r="I9" s="495"/>
      <c r="J9" s="496"/>
      <c r="K9" s="23"/>
      <c r="L9" s="24"/>
      <c r="M9" s="50"/>
      <c r="N9" s="1"/>
      <c r="O9" s="1"/>
    </row>
    <row r="10" spans="1:15" ht="42.75" customHeight="1">
      <c r="A10" s="501"/>
      <c r="B10" s="502"/>
      <c r="C10" s="502"/>
      <c r="D10" s="50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22013.05</v>
      </c>
      <c r="D11" s="302">
        <v>21787.399999999998</v>
      </c>
      <c r="E11" s="302">
        <v>20756.649999999994</v>
      </c>
      <c r="F11" s="302">
        <v>19500.249999999996</v>
      </c>
      <c r="G11" s="302">
        <v>18469.499999999993</v>
      </c>
      <c r="H11" s="302">
        <v>23043.799999999996</v>
      </c>
      <c r="I11" s="302">
        <v>24074.550000000003</v>
      </c>
      <c r="J11" s="302">
        <v>25330.949999999997</v>
      </c>
      <c r="K11" s="301">
        <v>22818.15</v>
      </c>
      <c r="L11" s="301">
        <v>20531</v>
      </c>
      <c r="M11" s="301">
        <v>5.8400000000000001E-2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405.9</v>
      </c>
      <c r="D12" s="302">
        <v>403.3</v>
      </c>
      <c r="E12" s="302">
        <v>397.6</v>
      </c>
      <c r="F12" s="302">
        <v>389.3</v>
      </c>
      <c r="G12" s="302">
        <v>383.6</v>
      </c>
      <c r="H12" s="302">
        <v>411.6</v>
      </c>
      <c r="I12" s="302">
        <v>417.29999999999995</v>
      </c>
      <c r="J12" s="302">
        <v>425.6</v>
      </c>
      <c r="K12" s="301">
        <v>409</v>
      </c>
      <c r="L12" s="301">
        <v>395</v>
      </c>
      <c r="M12" s="301">
        <v>0.47610000000000002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715.2</v>
      </c>
      <c r="D13" s="302">
        <v>717.56666666666661</v>
      </c>
      <c r="E13" s="302">
        <v>709.13333333333321</v>
      </c>
      <c r="F13" s="302">
        <v>703.06666666666661</v>
      </c>
      <c r="G13" s="302">
        <v>694.63333333333321</v>
      </c>
      <c r="H13" s="302">
        <v>723.63333333333321</v>
      </c>
      <c r="I13" s="302">
        <v>732.06666666666661</v>
      </c>
      <c r="J13" s="302">
        <v>738.13333333333321</v>
      </c>
      <c r="K13" s="301">
        <v>726</v>
      </c>
      <c r="L13" s="301">
        <v>711.5</v>
      </c>
      <c r="M13" s="301">
        <v>4.6210899999999997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1935.85</v>
      </c>
      <c r="D14" s="302">
        <v>1939.6166666666668</v>
      </c>
      <c r="E14" s="302">
        <v>1905.2333333333336</v>
      </c>
      <c r="F14" s="302">
        <v>1874.6166666666668</v>
      </c>
      <c r="G14" s="302">
        <v>1840.2333333333336</v>
      </c>
      <c r="H14" s="302">
        <v>1970.2333333333336</v>
      </c>
      <c r="I14" s="302">
        <v>2004.6166666666668</v>
      </c>
      <c r="J14" s="302">
        <v>2035.2333333333336</v>
      </c>
      <c r="K14" s="301">
        <v>1974</v>
      </c>
      <c r="L14" s="301">
        <v>1909</v>
      </c>
      <c r="M14" s="301">
        <v>1.11212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2284.8000000000002</v>
      </c>
      <c r="D15" s="302">
        <v>2286.65</v>
      </c>
      <c r="E15" s="302">
        <v>2271.0500000000002</v>
      </c>
      <c r="F15" s="302">
        <v>2257.3000000000002</v>
      </c>
      <c r="G15" s="302">
        <v>2241.7000000000003</v>
      </c>
      <c r="H15" s="302">
        <v>2300.4</v>
      </c>
      <c r="I15" s="302">
        <v>2315.9999999999995</v>
      </c>
      <c r="J15" s="302">
        <v>2329.75</v>
      </c>
      <c r="K15" s="301">
        <v>2302.25</v>
      </c>
      <c r="L15" s="301">
        <v>2272.9</v>
      </c>
      <c r="M15" s="301">
        <v>0.72430000000000005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18137.05</v>
      </c>
      <c r="D16" s="302">
        <v>18066.350000000002</v>
      </c>
      <c r="E16" s="302">
        <v>17932.700000000004</v>
      </c>
      <c r="F16" s="302">
        <v>17728.350000000002</v>
      </c>
      <c r="G16" s="302">
        <v>17594.700000000004</v>
      </c>
      <c r="H16" s="302">
        <v>18270.700000000004</v>
      </c>
      <c r="I16" s="302">
        <v>18404.350000000006</v>
      </c>
      <c r="J16" s="302">
        <v>18608.700000000004</v>
      </c>
      <c r="K16" s="301">
        <v>18200</v>
      </c>
      <c r="L16" s="301">
        <v>17862</v>
      </c>
      <c r="M16" s="301">
        <v>0.11481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92</v>
      </c>
      <c r="D17" s="302">
        <v>92.55</v>
      </c>
      <c r="E17" s="302">
        <v>90.699999999999989</v>
      </c>
      <c r="F17" s="302">
        <v>89.399999999999991</v>
      </c>
      <c r="G17" s="302">
        <v>87.549999999999983</v>
      </c>
      <c r="H17" s="302">
        <v>93.85</v>
      </c>
      <c r="I17" s="302">
        <v>95.699999999999989</v>
      </c>
      <c r="J17" s="302">
        <v>97</v>
      </c>
      <c r="K17" s="301">
        <v>94.4</v>
      </c>
      <c r="L17" s="301">
        <v>91.25</v>
      </c>
      <c r="M17" s="301">
        <v>22.05828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239.8</v>
      </c>
      <c r="D18" s="302">
        <v>239.71666666666667</v>
      </c>
      <c r="E18" s="302">
        <v>237.68333333333334</v>
      </c>
      <c r="F18" s="302">
        <v>235.56666666666666</v>
      </c>
      <c r="G18" s="302">
        <v>233.53333333333333</v>
      </c>
      <c r="H18" s="302">
        <v>241.83333333333334</v>
      </c>
      <c r="I18" s="302">
        <v>243.8666666666667</v>
      </c>
      <c r="J18" s="302">
        <v>245.98333333333335</v>
      </c>
      <c r="K18" s="301">
        <v>241.75</v>
      </c>
      <c r="L18" s="301">
        <v>237.6</v>
      </c>
      <c r="M18" s="301">
        <v>11.222300000000001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2128</v>
      </c>
      <c r="D19" s="302">
        <v>2121.6666666666665</v>
      </c>
      <c r="E19" s="302">
        <v>2109.1333333333332</v>
      </c>
      <c r="F19" s="302">
        <v>2090.2666666666669</v>
      </c>
      <c r="G19" s="302">
        <v>2077.7333333333336</v>
      </c>
      <c r="H19" s="302">
        <v>2140.5333333333328</v>
      </c>
      <c r="I19" s="302">
        <v>2153.0666666666666</v>
      </c>
      <c r="J19" s="302">
        <v>2171.9333333333325</v>
      </c>
      <c r="K19" s="301">
        <v>2134.1999999999998</v>
      </c>
      <c r="L19" s="301">
        <v>2102.8000000000002</v>
      </c>
      <c r="M19" s="301">
        <v>1.3795200000000001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2204.6</v>
      </c>
      <c r="D20" s="302">
        <v>2191.6166666666668</v>
      </c>
      <c r="E20" s="302">
        <v>2172.9833333333336</v>
      </c>
      <c r="F20" s="302">
        <v>2141.3666666666668</v>
      </c>
      <c r="G20" s="302">
        <v>2122.7333333333336</v>
      </c>
      <c r="H20" s="302">
        <v>2223.2333333333336</v>
      </c>
      <c r="I20" s="302">
        <v>2241.8666666666668</v>
      </c>
      <c r="J20" s="302">
        <v>2273.4833333333336</v>
      </c>
      <c r="K20" s="301">
        <v>2210.25</v>
      </c>
      <c r="L20" s="301">
        <v>2160</v>
      </c>
      <c r="M20" s="301">
        <v>12.82047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1909.85</v>
      </c>
      <c r="D21" s="302">
        <v>1900.3166666666666</v>
      </c>
      <c r="E21" s="302">
        <v>1880.6333333333332</v>
      </c>
      <c r="F21" s="302">
        <v>1851.4166666666665</v>
      </c>
      <c r="G21" s="302">
        <v>1831.7333333333331</v>
      </c>
      <c r="H21" s="302">
        <v>1929.5333333333333</v>
      </c>
      <c r="I21" s="302">
        <v>1949.2166666666667</v>
      </c>
      <c r="J21" s="302">
        <v>1978.4333333333334</v>
      </c>
      <c r="K21" s="301">
        <v>1920</v>
      </c>
      <c r="L21" s="301">
        <v>1871.1</v>
      </c>
      <c r="M21" s="301">
        <v>9.5933200000000003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678.05</v>
      </c>
      <c r="D22" s="302">
        <v>677.36666666666667</v>
      </c>
      <c r="E22" s="302">
        <v>670.93333333333339</v>
      </c>
      <c r="F22" s="302">
        <v>663.81666666666672</v>
      </c>
      <c r="G22" s="302">
        <v>657.38333333333344</v>
      </c>
      <c r="H22" s="302">
        <v>684.48333333333335</v>
      </c>
      <c r="I22" s="302">
        <v>690.91666666666652</v>
      </c>
      <c r="J22" s="302">
        <v>698.0333333333333</v>
      </c>
      <c r="K22" s="301">
        <v>683.8</v>
      </c>
      <c r="L22" s="301">
        <v>670.25</v>
      </c>
      <c r="M22" s="301">
        <v>45.968400000000003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2163.4</v>
      </c>
      <c r="D23" s="302">
        <v>2147.1833333333334</v>
      </c>
      <c r="E23" s="302">
        <v>2118.2166666666667</v>
      </c>
      <c r="F23" s="302">
        <v>2073.0333333333333</v>
      </c>
      <c r="G23" s="302">
        <v>2044.0666666666666</v>
      </c>
      <c r="H23" s="302">
        <v>2192.3666666666668</v>
      </c>
      <c r="I23" s="302">
        <v>2221.3333333333339</v>
      </c>
      <c r="J23" s="302">
        <v>2266.5166666666669</v>
      </c>
      <c r="K23" s="301">
        <v>2176.15</v>
      </c>
      <c r="L23" s="301">
        <v>2102</v>
      </c>
      <c r="M23" s="301">
        <v>1.53729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272.05</v>
      </c>
      <c r="D24" s="302">
        <v>272.78333333333336</v>
      </c>
      <c r="E24" s="302">
        <v>269.61666666666673</v>
      </c>
      <c r="F24" s="302">
        <v>267.18333333333339</v>
      </c>
      <c r="G24" s="302">
        <v>264.01666666666677</v>
      </c>
      <c r="H24" s="302">
        <v>275.2166666666667</v>
      </c>
      <c r="I24" s="302">
        <v>278.38333333333333</v>
      </c>
      <c r="J24" s="302">
        <v>280.81666666666666</v>
      </c>
      <c r="K24" s="301">
        <v>275.95</v>
      </c>
      <c r="L24" s="301">
        <v>270.35000000000002</v>
      </c>
      <c r="M24" s="301">
        <v>0.27295000000000003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209.85</v>
      </c>
      <c r="D25" s="302">
        <v>210.05000000000004</v>
      </c>
      <c r="E25" s="302">
        <v>207.85000000000008</v>
      </c>
      <c r="F25" s="302">
        <v>205.85000000000005</v>
      </c>
      <c r="G25" s="302">
        <v>203.65000000000009</v>
      </c>
      <c r="H25" s="302">
        <v>212.05000000000007</v>
      </c>
      <c r="I25" s="302">
        <v>214.25000000000006</v>
      </c>
      <c r="J25" s="302">
        <v>216.25000000000006</v>
      </c>
      <c r="K25" s="301">
        <v>212.25</v>
      </c>
      <c r="L25" s="301">
        <v>208.05</v>
      </c>
      <c r="M25" s="301">
        <v>1.29678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1026.95</v>
      </c>
      <c r="D26" s="302">
        <v>1027.2333333333333</v>
      </c>
      <c r="E26" s="302">
        <v>1013.7166666666667</v>
      </c>
      <c r="F26" s="302">
        <v>1000.4833333333333</v>
      </c>
      <c r="G26" s="302">
        <v>986.9666666666667</v>
      </c>
      <c r="H26" s="302">
        <v>1040.4666666666667</v>
      </c>
      <c r="I26" s="302">
        <v>1053.9833333333336</v>
      </c>
      <c r="J26" s="302">
        <v>1067.2166666666667</v>
      </c>
      <c r="K26" s="301">
        <v>1040.75</v>
      </c>
      <c r="L26" s="301">
        <v>1014</v>
      </c>
      <c r="M26" s="301">
        <v>0.99499000000000004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2197.9499999999998</v>
      </c>
      <c r="D27" s="302">
        <v>2210.9833333333331</v>
      </c>
      <c r="E27" s="302">
        <v>2174.9666666666662</v>
      </c>
      <c r="F27" s="302">
        <v>2151.9833333333331</v>
      </c>
      <c r="G27" s="302">
        <v>2115.9666666666662</v>
      </c>
      <c r="H27" s="302">
        <v>2233.9666666666662</v>
      </c>
      <c r="I27" s="302">
        <v>2269.9833333333336</v>
      </c>
      <c r="J27" s="302">
        <v>2292.9666666666662</v>
      </c>
      <c r="K27" s="301">
        <v>2247</v>
      </c>
      <c r="L27" s="301">
        <v>2188</v>
      </c>
      <c r="M27" s="301">
        <v>0.32694000000000001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1240.05</v>
      </c>
      <c r="D28" s="302">
        <v>1250.1833333333334</v>
      </c>
      <c r="E28" s="302">
        <v>1223.8666666666668</v>
      </c>
      <c r="F28" s="302">
        <v>1207.6833333333334</v>
      </c>
      <c r="G28" s="302">
        <v>1181.3666666666668</v>
      </c>
      <c r="H28" s="302">
        <v>1266.3666666666668</v>
      </c>
      <c r="I28" s="302">
        <v>1292.6833333333334</v>
      </c>
      <c r="J28" s="302">
        <v>1308.8666666666668</v>
      </c>
      <c r="K28" s="301">
        <v>1276.5</v>
      </c>
      <c r="L28" s="301">
        <v>1234</v>
      </c>
      <c r="M28" s="301">
        <v>0.27090999999999998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61.35</v>
      </c>
      <c r="D29" s="302">
        <v>61.266666666666673</v>
      </c>
      <c r="E29" s="302">
        <v>60.633333333333347</v>
      </c>
      <c r="F29" s="302">
        <v>59.916666666666671</v>
      </c>
      <c r="G29" s="302">
        <v>59.283333333333346</v>
      </c>
      <c r="H29" s="302">
        <v>61.983333333333348</v>
      </c>
      <c r="I29" s="302">
        <v>62.616666666666674</v>
      </c>
      <c r="J29" s="302">
        <v>63.33333333333335</v>
      </c>
      <c r="K29" s="301">
        <v>61.9</v>
      </c>
      <c r="L29" s="301">
        <v>60.55</v>
      </c>
      <c r="M29" s="301">
        <v>0.41691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2982.3</v>
      </c>
      <c r="D30" s="302">
        <v>2991.2833333333333</v>
      </c>
      <c r="E30" s="302">
        <v>2946.3666666666668</v>
      </c>
      <c r="F30" s="302">
        <v>2910.4333333333334</v>
      </c>
      <c r="G30" s="302">
        <v>2865.5166666666669</v>
      </c>
      <c r="H30" s="302">
        <v>3027.2166666666667</v>
      </c>
      <c r="I30" s="302">
        <v>3072.1333333333337</v>
      </c>
      <c r="J30" s="302">
        <v>3108.0666666666666</v>
      </c>
      <c r="K30" s="301">
        <v>3036.2</v>
      </c>
      <c r="L30" s="301">
        <v>2955.35</v>
      </c>
      <c r="M30" s="301">
        <v>0.58818000000000004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2574.75</v>
      </c>
      <c r="D31" s="302">
        <v>2589.7333333333331</v>
      </c>
      <c r="E31" s="302">
        <v>2550.0166666666664</v>
      </c>
      <c r="F31" s="302">
        <v>2525.2833333333333</v>
      </c>
      <c r="G31" s="302">
        <v>2485.5666666666666</v>
      </c>
      <c r="H31" s="302">
        <v>2614.4666666666662</v>
      </c>
      <c r="I31" s="302">
        <v>2654.1833333333325</v>
      </c>
      <c r="J31" s="302">
        <v>2678.9166666666661</v>
      </c>
      <c r="K31" s="301">
        <v>2629.45</v>
      </c>
      <c r="L31" s="301">
        <v>2565</v>
      </c>
      <c r="M31" s="301">
        <v>0.26395000000000002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20.05</v>
      </c>
      <c r="D32" s="302">
        <v>20.116666666666667</v>
      </c>
      <c r="E32" s="302">
        <v>19.933333333333334</v>
      </c>
      <c r="F32" s="302">
        <v>19.816666666666666</v>
      </c>
      <c r="G32" s="302">
        <v>19.633333333333333</v>
      </c>
      <c r="H32" s="302">
        <v>20.233333333333334</v>
      </c>
      <c r="I32" s="302">
        <v>20.416666666666671</v>
      </c>
      <c r="J32" s="302">
        <v>20.533333333333335</v>
      </c>
      <c r="K32" s="301">
        <v>20.3</v>
      </c>
      <c r="L32" s="301">
        <v>20</v>
      </c>
      <c r="M32" s="301">
        <v>10.623250000000001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471.2</v>
      </c>
      <c r="D33" s="302">
        <v>470.01666666666665</v>
      </c>
      <c r="E33" s="302">
        <v>467.48333333333329</v>
      </c>
      <c r="F33" s="302">
        <v>463.76666666666665</v>
      </c>
      <c r="G33" s="302">
        <v>461.23333333333329</v>
      </c>
      <c r="H33" s="302">
        <v>473.73333333333329</v>
      </c>
      <c r="I33" s="302">
        <v>476.26666666666659</v>
      </c>
      <c r="J33" s="302">
        <v>479.98333333333329</v>
      </c>
      <c r="K33" s="301">
        <v>472.55</v>
      </c>
      <c r="L33" s="301">
        <v>466.3</v>
      </c>
      <c r="M33" s="301">
        <v>2.6257299999999999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2282.85</v>
      </c>
      <c r="D34" s="302">
        <v>2262.6166666666668</v>
      </c>
      <c r="E34" s="302">
        <v>2230.2333333333336</v>
      </c>
      <c r="F34" s="302">
        <v>2177.6166666666668</v>
      </c>
      <c r="G34" s="302">
        <v>2145.2333333333336</v>
      </c>
      <c r="H34" s="302">
        <v>2315.2333333333336</v>
      </c>
      <c r="I34" s="302">
        <v>2347.6166666666668</v>
      </c>
      <c r="J34" s="302">
        <v>2400.2333333333336</v>
      </c>
      <c r="K34" s="301">
        <v>2295</v>
      </c>
      <c r="L34" s="301">
        <v>2210</v>
      </c>
      <c r="M34" s="301">
        <v>0.53878999999999999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366.45</v>
      </c>
      <c r="D35" s="302">
        <v>365.76666666666665</v>
      </c>
      <c r="E35" s="302">
        <v>364.18333333333328</v>
      </c>
      <c r="F35" s="302">
        <v>361.91666666666663</v>
      </c>
      <c r="G35" s="302">
        <v>360.33333333333326</v>
      </c>
      <c r="H35" s="302">
        <v>368.0333333333333</v>
      </c>
      <c r="I35" s="302">
        <v>369.61666666666667</v>
      </c>
      <c r="J35" s="302">
        <v>371.88333333333333</v>
      </c>
      <c r="K35" s="301">
        <v>367.35</v>
      </c>
      <c r="L35" s="301">
        <v>363.5</v>
      </c>
      <c r="M35" s="301">
        <v>42.85971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1229.95</v>
      </c>
      <c r="D36" s="302">
        <v>1225.9833333333333</v>
      </c>
      <c r="E36" s="302">
        <v>1204.9666666666667</v>
      </c>
      <c r="F36" s="302">
        <v>1179.9833333333333</v>
      </c>
      <c r="G36" s="302">
        <v>1158.9666666666667</v>
      </c>
      <c r="H36" s="302">
        <v>1250.9666666666667</v>
      </c>
      <c r="I36" s="302">
        <v>1271.9833333333336</v>
      </c>
      <c r="J36" s="302">
        <v>1296.9666666666667</v>
      </c>
      <c r="K36" s="301">
        <v>1247</v>
      </c>
      <c r="L36" s="301">
        <v>1201</v>
      </c>
      <c r="M36" s="301">
        <v>5.2812299999999999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632.75</v>
      </c>
      <c r="D37" s="302">
        <v>627.98333333333335</v>
      </c>
      <c r="E37" s="302">
        <v>619.9666666666667</v>
      </c>
      <c r="F37" s="302">
        <v>607.18333333333339</v>
      </c>
      <c r="G37" s="302">
        <v>599.16666666666674</v>
      </c>
      <c r="H37" s="302">
        <v>640.76666666666665</v>
      </c>
      <c r="I37" s="302">
        <v>648.7833333333333</v>
      </c>
      <c r="J37" s="302">
        <v>661.56666666666661</v>
      </c>
      <c r="K37" s="301">
        <v>636</v>
      </c>
      <c r="L37" s="301">
        <v>615.20000000000005</v>
      </c>
      <c r="M37" s="301">
        <v>0.74761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831.85</v>
      </c>
      <c r="D38" s="302">
        <v>836.36666666666667</v>
      </c>
      <c r="E38" s="302">
        <v>811.98333333333335</v>
      </c>
      <c r="F38" s="302">
        <v>792.11666666666667</v>
      </c>
      <c r="G38" s="302">
        <v>767.73333333333335</v>
      </c>
      <c r="H38" s="302">
        <v>856.23333333333335</v>
      </c>
      <c r="I38" s="302">
        <v>880.61666666666679</v>
      </c>
      <c r="J38" s="302">
        <v>900.48333333333335</v>
      </c>
      <c r="K38" s="301">
        <v>860.75</v>
      </c>
      <c r="L38" s="301">
        <v>816.5</v>
      </c>
      <c r="M38" s="301">
        <v>5.4023300000000001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738.2</v>
      </c>
      <c r="D39" s="302">
        <v>740.81666666666661</v>
      </c>
      <c r="E39" s="302">
        <v>733.63333333333321</v>
      </c>
      <c r="F39" s="302">
        <v>729.06666666666661</v>
      </c>
      <c r="G39" s="302">
        <v>721.88333333333321</v>
      </c>
      <c r="H39" s="302">
        <v>745.38333333333321</v>
      </c>
      <c r="I39" s="302">
        <v>752.56666666666661</v>
      </c>
      <c r="J39" s="302">
        <v>757.13333333333321</v>
      </c>
      <c r="K39" s="301">
        <v>748</v>
      </c>
      <c r="L39" s="301">
        <v>736.25</v>
      </c>
      <c r="M39" s="301">
        <v>0.42625000000000002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3837.35</v>
      </c>
      <c r="D40" s="302">
        <v>3802.2999999999997</v>
      </c>
      <c r="E40" s="302">
        <v>3757.9499999999994</v>
      </c>
      <c r="F40" s="302">
        <v>3678.5499999999997</v>
      </c>
      <c r="G40" s="302">
        <v>3634.1999999999994</v>
      </c>
      <c r="H40" s="302">
        <v>3881.6999999999994</v>
      </c>
      <c r="I40" s="302">
        <v>3926.0499999999997</v>
      </c>
      <c r="J40" s="302">
        <v>4005.4499999999994</v>
      </c>
      <c r="K40" s="301">
        <v>3846.65</v>
      </c>
      <c r="L40" s="301">
        <v>3722.9</v>
      </c>
      <c r="M40" s="301">
        <v>4.6375299999999999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188.9</v>
      </c>
      <c r="D41" s="302">
        <v>187.71666666666667</v>
      </c>
      <c r="E41" s="302">
        <v>185.18333333333334</v>
      </c>
      <c r="F41" s="302">
        <v>181.46666666666667</v>
      </c>
      <c r="G41" s="302">
        <v>178.93333333333334</v>
      </c>
      <c r="H41" s="302">
        <v>191.43333333333334</v>
      </c>
      <c r="I41" s="302">
        <v>193.9666666666667</v>
      </c>
      <c r="J41" s="302">
        <v>197.68333333333334</v>
      </c>
      <c r="K41" s="301">
        <v>190.25</v>
      </c>
      <c r="L41" s="301">
        <v>184</v>
      </c>
      <c r="M41" s="301">
        <v>32.52373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545.95000000000005</v>
      </c>
      <c r="D42" s="302">
        <v>545.88333333333333</v>
      </c>
      <c r="E42" s="302">
        <v>536.11666666666667</v>
      </c>
      <c r="F42" s="302">
        <v>526.2833333333333</v>
      </c>
      <c r="G42" s="302">
        <v>516.51666666666665</v>
      </c>
      <c r="H42" s="302">
        <v>555.7166666666667</v>
      </c>
      <c r="I42" s="302">
        <v>565.48333333333335</v>
      </c>
      <c r="J42" s="302">
        <v>575.31666666666672</v>
      </c>
      <c r="K42" s="301">
        <v>555.65</v>
      </c>
      <c r="L42" s="301">
        <v>536.04999999999995</v>
      </c>
      <c r="M42" s="301">
        <v>6.6372499999999999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73.150000000000006</v>
      </c>
      <c r="D43" s="302">
        <v>72.866666666666674</v>
      </c>
      <c r="E43" s="302">
        <v>72.283333333333346</v>
      </c>
      <c r="F43" s="302">
        <v>71.416666666666671</v>
      </c>
      <c r="G43" s="302">
        <v>70.833333333333343</v>
      </c>
      <c r="H43" s="302">
        <v>73.733333333333348</v>
      </c>
      <c r="I43" s="302">
        <v>74.316666666666663</v>
      </c>
      <c r="J43" s="302">
        <v>75.183333333333351</v>
      </c>
      <c r="K43" s="301">
        <v>73.45</v>
      </c>
      <c r="L43" s="301">
        <v>72</v>
      </c>
      <c r="M43" s="301">
        <v>3.90232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145</v>
      </c>
      <c r="D44" s="302">
        <v>143.75</v>
      </c>
      <c r="E44" s="302">
        <v>141.5</v>
      </c>
      <c r="F44" s="302">
        <v>138</v>
      </c>
      <c r="G44" s="302">
        <v>135.75</v>
      </c>
      <c r="H44" s="302">
        <v>147.25</v>
      </c>
      <c r="I44" s="302">
        <v>149.5</v>
      </c>
      <c r="J44" s="302">
        <v>153</v>
      </c>
      <c r="K44" s="301">
        <v>146</v>
      </c>
      <c r="L44" s="301">
        <v>140.25</v>
      </c>
      <c r="M44" s="301">
        <v>220.73426000000001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2726.5</v>
      </c>
      <c r="D45" s="302">
        <v>2738.5333333333333</v>
      </c>
      <c r="E45" s="302">
        <v>2692.2666666666664</v>
      </c>
      <c r="F45" s="302">
        <v>2658.0333333333333</v>
      </c>
      <c r="G45" s="302">
        <v>2611.7666666666664</v>
      </c>
      <c r="H45" s="302">
        <v>2772.7666666666664</v>
      </c>
      <c r="I45" s="302">
        <v>2819.0333333333338</v>
      </c>
      <c r="J45" s="302">
        <v>2853.2666666666664</v>
      </c>
      <c r="K45" s="301">
        <v>2784.8</v>
      </c>
      <c r="L45" s="301">
        <v>2704.3</v>
      </c>
      <c r="M45" s="301">
        <v>18.383579999999998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178.5</v>
      </c>
      <c r="D46" s="302">
        <v>177.83333333333334</v>
      </c>
      <c r="E46" s="302">
        <v>175.9666666666667</v>
      </c>
      <c r="F46" s="302">
        <v>173.43333333333337</v>
      </c>
      <c r="G46" s="302">
        <v>171.56666666666672</v>
      </c>
      <c r="H46" s="302">
        <v>180.36666666666667</v>
      </c>
      <c r="I46" s="302">
        <v>182.23333333333329</v>
      </c>
      <c r="J46" s="302">
        <v>184.76666666666665</v>
      </c>
      <c r="K46" s="301">
        <v>179.7</v>
      </c>
      <c r="L46" s="301">
        <v>175.3</v>
      </c>
      <c r="M46" s="301">
        <v>1.24051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1632.55</v>
      </c>
      <c r="D47" s="302">
        <v>1647.3500000000001</v>
      </c>
      <c r="E47" s="302">
        <v>1600.7000000000003</v>
      </c>
      <c r="F47" s="302">
        <v>1568.8500000000001</v>
      </c>
      <c r="G47" s="302">
        <v>1522.2000000000003</v>
      </c>
      <c r="H47" s="302">
        <v>1679.2000000000003</v>
      </c>
      <c r="I47" s="302">
        <v>1725.8500000000004</v>
      </c>
      <c r="J47" s="302">
        <v>1757.7000000000003</v>
      </c>
      <c r="K47" s="301">
        <v>1694</v>
      </c>
      <c r="L47" s="301">
        <v>1615.5</v>
      </c>
      <c r="M47" s="301">
        <v>7.5819799999999997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2695.55</v>
      </c>
      <c r="D48" s="302">
        <v>2708.8</v>
      </c>
      <c r="E48" s="302">
        <v>2677.8</v>
      </c>
      <c r="F48" s="302">
        <v>2660.05</v>
      </c>
      <c r="G48" s="302">
        <v>2629.05</v>
      </c>
      <c r="H48" s="302">
        <v>2726.55</v>
      </c>
      <c r="I48" s="302">
        <v>2757.55</v>
      </c>
      <c r="J48" s="302">
        <v>2775.3</v>
      </c>
      <c r="K48" s="301">
        <v>2739.8</v>
      </c>
      <c r="L48" s="301">
        <v>2691.05</v>
      </c>
      <c r="M48" s="301">
        <v>3.1870000000000002E-2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2394.4</v>
      </c>
      <c r="D49" s="302">
        <v>2344.7999999999997</v>
      </c>
      <c r="E49" s="302">
        <v>2279.5999999999995</v>
      </c>
      <c r="F49" s="302">
        <v>2164.7999999999997</v>
      </c>
      <c r="G49" s="302">
        <v>2099.5999999999995</v>
      </c>
      <c r="H49" s="302">
        <v>2459.5999999999995</v>
      </c>
      <c r="I49" s="302">
        <v>2524.7999999999993</v>
      </c>
      <c r="J49" s="302">
        <v>2639.5999999999995</v>
      </c>
      <c r="K49" s="301">
        <v>2410</v>
      </c>
      <c r="L49" s="301">
        <v>2230</v>
      </c>
      <c r="M49" s="301">
        <v>4.7401900000000001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8055.9</v>
      </c>
      <c r="D50" s="302">
        <v>8026.9833333333336</v>
      </c>
      <c r="E50" s="302">
        <v>7954.9666666666672</v>
      </c>
      <c r="F50" s="302">
        <v>7854.0333333333338</v>
      </c>
      <c r="G50" s="302">
        <v>7782.0166666666673</v>
      </c>
      <c r="H50" s="302">
        <v>8127.916666666667</v>
      </c>
      <c r="I50" s="302">
        <v>8199.9333333333343</v>
      </c>
      <c r="J50" s="302">
        <v>8300.8666666666668</v>
      </c>
      <c r="K50" s="301">
        <v>8099</v>
      </c>
      <c r="L50" s="301">
        <v>7926.05</v>
      </c>
      <c r="M50" s="301">
        <v>0.19323000000000001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622.65</v>
      </c>
      <c r="D51" s="302">
        <v>621.68333333333328</v>
      </c>
      <c r="E51" s="302">
        <v>615.91666666666652</v>
      </c>
      <c r="F51" s="302">
        <v>609.18333333333328</v>
      </c>
      <c r="G51" s="302">
        <v>603.41666666666652</v>
      </c>
      <c r="H51" s="302">
        <v>628.41666666666652</v>
      </c>
      <c r="I51" s="302">
        <v>634.18333333333317</v>
      </c>
      <c r="J51" s="302">
        <v>640.91666666666652</v>
      </c>
      <c r="K51" s="301">
        <v>627.45000000000005</v>
      </c>
      <c r="L51" s="301">
        <v>614.95000000000005</v>
      </c>
      <c r="M51" s="301">
        <v>11.41215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521.35</v>
      </c>
      <c r="D52" s="302">
        <v>517.4</v>
      </c>
      <c r="E52" s="302">
        <v>512.25</v>
      </c>
      <c r="F52" s="302">
        <v>503.15000000000003</v>
      </c>
      <c r="G52" s="302">
        <v>498.00000000000006</v>
      </c>
      <c r="H52" s="302">
        <v>526.5</v>
      </c>
      <c r="I52" s="302">
        <v>531.64999999999986</v>
      </c>
      <c r="J52" s="302">
        <v>540.74999999999989</v>
      </c>
      <c r="K52" s="301">
        <v>522.54999999999995</v>
      </c>
      <c r="L52" s="301">
        <v>508.3</v>
      </c>
      <c r="M52" s="301">
        <v>18.427019999999999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429.6</v>
      </c>
      <c r="D53" s="302">
        <v>429.36666666666662</v>
      </c>
      <c r="E53" s="302">
        <v>425.28333333333325</v>
      </c>
      <c r="F53" s="302">
        <v>420.96666666666664</v>
      </c>
      <c r="G53" s="302">
        <v>416.88333333333327</v>
      </c>
      <c r="H53" s="302">
        <v>433.68333333333322</v>
      </c>
      <c r="I53" s="302">
        <v>437.76666666666659</v>
      </c>
      <c r="J53" s="302">
        <v>442.0833333333332</v>
      </c>
      <c r="K53" s="301">
        <v>433.45</v>
      </c>
      <c r="L53" s="301">
        <v>425.05</v>
      </c>
      <c r="M53" s="301">
        <v>0.90891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642.35</v>
      </c>
      <c r="D54" s="302">
        <v>639.68333333333339</v>
      </c>
      <c r="E54" s="302">
        <v>634.66666666666674</v>
      </c>
      <c r="F54" s="302">
        <v>626.98333333333335</v>
      </c>
      <c r="G54" s="302">
        <v>621.9666666666667</v>
      </c>
      <c r="H54" s="302">
        <v>647.36666666666679</v>
      </c>
      <c r="I54" s="302">
        <v>652.38333333333344</v>
      </c>
      <c r="J54" s="302">
        <v>660.06666666666683</v>
      </c>
      <c r="K54" s="301">
        <v>644.70000000000005</v>
      </c>
      <c r="L54" s="301">
        <v>632</v>
      </c>
      <c r="M54" s="301">
        <v>107.11123000000001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3889</v>
      </c>
      <c r="D55" s="302">
        <v>3859.75</v>
      </c>
      <c r="E55" s="302">
        <v>3812.3</v>
      </c>
      <c r="F55" s="302">
        <v>3735.6000000000004</v>
      </c>
      <c r="G55" s="302">
        <v>3688.1500000000005</v>
      </c>
      <c r="H55" s="302">
        <v>3936.45</v>
      </c>
      <c r="I55" s="302">
        <v>3983.8999999999996</v>
      </c>
      <c r="J55" s="302">
        <v>4060.5999999999995</v>
      </c>
      <c r="K55" s="301">
        <v>3907.2</v>
      </c>
      <c r="L55" s="301">
        <v>3783.05</v>
      </c>
      <c r="M55" s="301">
        <v>7.9905299999999997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137.9</v>
      </c>
      <c r="D56" s="302">
        <v>137.5</v>
      </c>
      <c r="E56" s="302">
        <v>136.4</v>
      </c>
      <c r="F56" s="302">
        <v>134.9</v>
      </c>
      <c r="G56" s="302">
        <v>133.80000000000001</v>
      </c>
      <c r="H56" s="302">
        <v>139</v>
      </c>
      <c r="I56" s="302">
        <v>140.10000000000002</v>
      </c>
      <c r="J56" s="302">
        <v>141.6</v>
      </c>
      <c r="K56" s="301">
        <v>138.6</v>
      </c>
      <c r="L56" s="301">
        <v>136</v>
      </c>
      <c r="M56" s="301">
        <v>1.7719100000000001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941.4</v>
      </c>
      <c r="D57" s="302">
        <v>937.29999999999984</v>
      </c>
      <c r="E57" s="302">
        <v>925.79999999999973</v>
      </c>
      <c r="F57" s="302">
        <v>910.19999999999993</v>
      </c>
      <c r="G57" s="302">
        <v>898.69999999999982</v>
      </c>
      <c r="H57" s="302">
        <v>952.89999999999964</v>
      </c>
      <c r="I57" s="302">
        <v>964.39999999999986</v>
      </c>
      <c r="J57" s="302">
        <v>979.99999999999955</v>
      </c>
      <c r="K57" s="301">
        <v>948.8</v>
      </c>
      <c r="L57" s="301">
        <v>921.7</v>
      </c>
      <c r="M57" s="301">
        <v>0.57972000000000001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11364.45</v>
      </c>
      <c r="D58" s="302">
        <v>11401.483333333332</v>
      </c>
      <c r="E58" s="302">
        <v>11252.966666666664</v>
      </c>
      <c r="F58" s="302">
        <v>11141.483333333332</v>
      </c>
      <c r="G58" s="302">
        <v>10992.966666666664</v>
      </c>
      <c r="H58" s="302">
        <v>11512.966666666664</v>
      </c>
      <c r="I58" s="302">
        <v>11661.48333333333</v>
      </c>
      <c r="J58" s="302">
        <v>11772.966666666664</v>
      </c>
      <c r="K58" s="301">
        <v>11550</v>
      </c>
      <c r="L58" s="301">
        <v>11290</v>
      </c>
      <c r="M58" s="301">
        <v>3.49057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4644.7</v>
      </c>
      <c r="D59" s="302">
        <v>4673.666666666667</v>
      </c>
      <c r="E59" s="302">
        <v>4580.0833333333339</v>
      </c>
      <c r="F59" s="302">
        <v>4515.4666666666672</v>
      </c>
      <c r="G59" s="302">
        <v>4421.8833333333341</v>
      </c>
      <c r="H59" s="302">
        <v>4738.2833333333338</v>
      </c>
      <c r="I59" s="302">
        <v>4831.8666666666677</v>
      </c>
      <c r="J59" s="302">
        <v>4896.4833333333336</v>
      </c>
      <c r="K59" s="301">
        <v>4767.25</v>
      </c>
      <c r="L59" s="301">
        <v>4609.05</v>
      </c>
      <c r="M59" s="301">
        <v>0.12778999999999999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5576.25</v>
      </c>
      <c r="D60" s="302">
        <v>5573.416666666667</v>
      </c>
      <c r="E60" s="302">
        <v>5527.8333333333339</v>
      </c>
      <c r="F60" s="302">
        <v>5479.416666666667</v>
      </c>
      <c r="G60" s="302">
        <v>5433.8333333333339</v>
      </c>
      <c r="H60" s="302">
        <v>5621.8333333333339</v>
      </c>
      <c r="I60" s="302">
        <v>5667.4166666666679</v>
      </c>
      <c r="J60" s="302">
        <v>5715.8333333333339</v>
      </c>
      <c r="K60" s="301">
        <v>5619</v>
      </c>
      <c r="L60" s="301">
        <v>5525</v>
      </c>
      <c r="M60" s="301">
        <v>7.3949999999999996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2907.55</v>
      </c>
      <c r="D61" s="302">
        <v>2911.5166666666669</v>
      </c>
      <c r="E61" s="302">
        <v>2883.3833333333337</v>
      </c>
      <c r="F61" s="302">
        <v>2859.2166666666667</v>
      </c>
      <c r="G61" s="302">
        <v>2831.0833333333335</v>
      </c>
      <c r="H61" s="302">
        <v>2935.6833333333338</v>
      </c>
      <c r="I61" s="302">
        <v>2963.8166666666671</v>
      </c>
      <c r="J61" s="302">
        <v>2987.983333333334</v>
      </c>
      <c r="K61" s="301">
        <v>2939.65</v>
      </c>
      <c r="L61" s="301">
        <v>2887.35</v>
      </c>
      <c r="M61" s="301">
        <v>0.2054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2170.3000000000002</v>
      </c>
      <c r="D62" s="302">
        <v>2153.1333333333337</v>
      </c>
      <c r="E62" s="302">
        <v>2127.4666666666672</v>
      </c>
      <c r="F62" s="302">
        <v>2084.6333333333337</v>
      </c>
      <c r="G62" s="302">
        <v>2058.9666666666672</v>
      </c>
      <c r="H62" s="302">
        <v>2195.9666666666672</v>
      </c>
      <c r="I62" s="302">
        <v>2221.6333333333341</v>
      </c>
      <c r="J62" s="302">
        <v>2264.4666666666672</v>
      </c>
      <c r="K62" s="301">
        <v>2178.8000000000002</v>
      </c>
      <c r="L62" s="301">
        <v>2110.3000000000002</v>
      </c>
      <c r="M62" s="301">
        <v>2.0132099999999999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367.8</v>
      </c>
      <c r="D63" s="302">
        <v>366.84999999999997</v>
      </c>
      <c r="E63" s="302">
        <v>362.44999999999993</v>
      </c>
      <c r="F63" s="302">
        <v>357.09999999999997</v>
      </c>
      <c r="G63" s="302">
        <v>352.69999999999993</v>
      </c>
      <c r="H63" s="302">
        <v>372.19999999999993</v>
      </c>
      <c r="I63" s="302">
        <v>376.59999999999991</v>
      </c>
      <c r="J63" s="302">
        <v>381.94999999999993</v>
      </c>
      <c r="K63" s="301">
        <v>371.25</v>
      </c>
      <c r="L63" s="301">
        <v>361.5</v>
      </c>
      <c r="M63" s="301">
        <v>17.087160000000001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276.39999999999998</v>
      </c>
      <c r="D64" s="302">
        <v>274.26666666666665</v>
      </c>
      <c r="E64" s="302">
        <v>265.5333333333333</v>
      </c>
      <c r="F64" s="302">
        <v>254.66666666666663</v>
      </c>
      <c r="G64" s="302">
        <v>245.93333333333328</v>
      </c>
      <c r="H64" s="302">
        <v>285.13333333333333</v>
      </c>
      <c r="I64" s="302">
        <v>293.86666666666667</v>
      </c>
      <c r="J64" s="302">
        <v>304.73333333333335</v>
      </c>
      <c r="K64" s="301">
        <v>283</v>
      </c>
      <c r="L64" s="301">
        <v>263.39999999999998</v>
      </c>
      <c r="M64" s="301">
        <v>153.84485000000001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101.55</v>
      </c>
      <c r="D65" s="302">
        <v>100.93333333333334</v>
      </c>
      <c r="E65" s="302">
        <v>100.06666666666668</v>
      </c>
      <c r="F65" s="302">
        <v>98.583333333333343</v>
      </c>
      <c r="G65" s="302">
        <v>97.716666666666683</v>
      </c>
      <c r="H65" s="302">
        <v>102.41666666666667</v>
      </c>
      <c r="I65" s="302">
        <v>103.28333333333335</v>
      </c>
      <c r="J65" s="302">
        <v>104.76666666666667</v>
      </c>
      <c r="K65" s="301">
        <v>101.8</v>
      </c>
      <c r="L65" s="301">
        <v>99.45</v>
      </c>
      <c r="M65" s="301">
        <v>163.94684000000001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44.9</v>
      </c>
      <c r="D66" s="302">
        <v>45.016666666666659</v>
      </c>
      <c r="E66" s="302">
        <v>44.48333333333332</v>
      </c>
      <c r="F66" s="302">
        <v>44.066666666666663</v>
      </c>
      <c r="G66" s="302">
        <v>43.533333333333324</v>
      </c>
      <c r="H66" s="302">
        <v>45.433333333333316</v>
      </c>
      <c r="I66" s="302">
        <v>45.966666666666661</v>
      </c>
      <c r="J66" s="302">
        <v>46.383333333333312</v>
      </c>
      <c r="K66" s="301">
        <v>45.55</v>
      </c>
      <c r="L66" s="301">
        <v>44.6</v>
      </c>
      <c r="M66" s="301">
        <v>12.711930000000001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2630.4</v>
      </c>
      <c r="D67" s="302">
        <v>2600.7166666666667</v>
      </c>
      <c r="E67" s="302">
        <v>2551.4333333333334</v>
      </c>
      <c r="F67" s="302">
        <v>2472.4666666666667</v>
      </c>
      <c r="G67" s="302">
        <v>2423.1833333333334</v>
      </c>
      <c r="H67" s="302">
        <v>2679.6833333333334</v>
      </c>
      <c r="I67" s="302">
        <v>2728.9666666666672</v>
      </c>
      <c r="J67" s="302">
        <v>2807.9333333333334</v>
      </c>
      <c r="K67" s="301">
        <v>2650</v>
      </c>
      <c r="L67" s="301">
        <v>2521.75</v>
      </c>
      <c r="M67" s="301">
        <v>0.19925000000000001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1712.45</v>
      </c>
      <c r="D68" s="302">
        <v>1721.3833333333332</v>
      </c>
      <c r="E68" s="302">
        <v>1695.9666666666665</v>
      </c>
      <c r="F68" s="302">
        <v>1679.4833333333333</v>
      </c>
      <c r="G68" s="302">
        <v>1654.0666666666666</v>
      </c>
      <c r="H68" s="302">
        <v>1737.8666666666663</v>
      </c>
      <c r="I68" s="302">
        <v>1763.2833333333333</v>
      </c>
      <c r="J68" s="302">
        <v>1779.7666666666662</v>
      </c>
      <c r="K68" s="301">
        <v>1746.8</v>
      </c>
      <c r="L68" s="301">
        <v>1704.9</v>
      </c>
      <c r="M68" s="301">
        <v>1.4872000000000001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5033</v>
      </c>
      <c r="D69" s="302">
        <v>4995.6833333333334</v>
      </c>
      <c r="E69" s="302">
        <v>4947.3666666666668</v>
      </c>
      <c r="F69" s="302">
        <v>4861.7333333333336</v>
      </c>
      <c r="G69" s="302">
        <v>4813.416666666667</v>
      </c>
      <c r="H69" s="302">
        <v>5081.3166666666666</v>
      </c>
      <c r="I69" s="302">
        <v>5129.6333333333341</v>
      </c>
      <c r="J69" s="302">
        <v>5215.2666666666664</v>
      </c>
      <c r="K69" s="301">
        <v>5044</v>
      </c>
      <c r="L69" s="301">
        <v>4910.05</v>
      </c>
      <c r="M69" s="301">
        <v>9.7549999999999998E-2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919.95</v>
      </c>
      <c r="D70" s="302">
        <v>915.13333333333333</v>
      </c>
      <c r="E70" s="302">
        <v>906.26666666666665</v>
      </c>
      <c r="F70" s="302">
        <v>892.58333333333337</v>
      </c>
      <c r="G70" s="302">
        <v>883.7166666666667</v>
      </c>
      <c r="H70" s="302">
        <v>928.81666666666661</v>
      </c>
      <c r="I70" s="302">
        <v>937.68333333333317</v>
      </c>
      <c r="J70" s="302">
        <v>951.36666666666656</v>
      </c>
      <c r="K70" s="301">
        <v>924</v>
      </c>
      <c r="L70" s="301">
        <v>901.45</v>
      </c>
      <c r="M70" s="301">
        <v>0.10747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718.8</v>
      </c>
      <c r="D71" s="302">
        <v>721.19999999999993</v>
      </c>
      <c r="E71" s="302">
        <v>713.59999999999991</v>
      </c>
      <c r="F71" s="302">
        <v>708.4</v>
      </c>
      <c r="G71" s="302">
        <v>700.8</v>
      </c>
      <c r="H71" s="302">
        <v>726.39999999999986</v>
      </c>
      <c r="I71" s="302">
        <v>734</v>
      </c>
      <c r="J71" s="302">
        <v>739.19999999999982</v>
      </c>
      <c r="K71" s="301">
        <v>728.8</v>
      </c>
      <c r="L71" s="301">
        <v>716</v>
      </c>
      <c r="M71" s="301">
        <v>4.2583299999999999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236.45</v>
      </c>
      <c r="D72" s="302">
        <v>237.25</v>
      </c>
      <c r="E72" s="302">
        <v>234</v>
      </c>
      <c r="F72" s="302">
        <v>231.55</v>
      </c>
      <c r="G72" s="302">
        <v>228.3</v>
      </c>
      <c r="H72" s="302">
        <v>239.7</v>
      </c>
      <c r="I72" s="302">
        <v>242.95</v>
      </c>
      <c r="J72" s="302">
        <v>245.39999999999998</v>
      </c>
      <c r="K72" s="301">
        <v>240.5</v>
      </c>
      <c r="L72" s="301">
        <v>234.8</v>
      </c>
      <c r="M72" s="301">
        <v>31.658550000000002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1267.2</v>
      </c>
      <c r="D73" s="302">
        <v>1255.5666666666666</v>
      </c>
      <c r="E73" s="302">
        <v>1224.1333333333332</v>
      </c>
      <c r="F73" s="302">
        <v>1181.0666666666666</v>
      </c>
      <c r="G73" s="302">
        <v>1149.6333333333332</v>
      </c>
      <c r="H73" s="302">
        <v>1298.6333333333332</v>
      </c>
      <c r="I73" s="302">
        <v>1330.0666666666666</v>
      </c>
      <c r="J73" s="302">
        <v>1373.1333333333332</v>
      </c>
      <c r="K73" s="301">
        <v>1287</v>
      </c>
      <c r="L73" s="301">
        <v>1212.5</v>
      </c>
      <c r="M73" s="301">
        <v>1.35646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582.25</v>
      </c>
      <c r="D74" s="302">
        <v>584.35</v>
      </c>
      <c r="E74" s="302">
        <v>576.90000000000009</v>
      </c>
      <c r="F74" s="302">
        <v>571.55000000000007</v>
      </c>
      <c r="G74" s="302">
        <v>564.10000000000014</v>
      </c>
      <c r="H74" s="302">
        <v>589.70000000000005</v>
      </c>
      <c r="I74" s="302">
        <v>597.15000000000009</v>
      </c>
      <c r="J74" s="302">
        <v>602.5</v>
      </c>
      <c r="K74" s="301">
        <v>591.79999999999995</v>
      </c>
      <c r="L74" s="301">
        <v>579</v>
      </c>
      <c r="M74" s="301">
        <v>9.4879899999999999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658.75</v>
      </c>
      <c r="D75" s="302">
        <v>653.79999999999995</v>
      </c>
      <c r="E75" s="302">
        <v>646.24999999999989</v>
      </c>
      <c r="F75" s="302">
        <v>633.74999999999989</v>
      </c>
      <c r="G75" s="302">
        <v>626.19999999999982</v>
      </c>
      <c r="H75" s="302">
        <v>666.3</v>
      </c>
      <c r="I75" s="302">
        <v>673.85000000000014</v>
      </c>
      <c r="J75" s="302">
        <v>686.35</v>
      </c>
      <c r="K75" s="301">
        <v>661.35</v>
      </c>
      <c r="L75" s="301">
        <v>641.29999999999995</v>
      </c>
      <c r="M75" s="301">
        <v>15.55945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11361.85</v>
      </c>
      <c r="D76" s="302">
        <v>11299.299999999997</v>
      </c>
      <c r="E76" s="302">
        <v>11173.599999999995</v>
      </c>
      <c r="F76" s="302">
        <v>10985.349999999997</v>
      </c>
      <c r="G76" s="302">
        <v>10859.649999999994</v>
      </c>
      <c r="H76" s="302">
        <v>11487.549999999996</v>
      </c>
      <c r="I76" s="302">
        <v>11613.249999999996</v>
      </c>
      <c r="J76" s="302">
        <v>11801.499999999996</v>
      </c>
      <c r="K76" s="301">
        <v>11425</v>
      </c>
      <c r="L76" s="301">
        <v>11111.05</v>
      </c>
      <c r="M76" s="301">
        <v>1.3860000000000001E-2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681.15</v>
      </c>
      <c r="D77" s="302">
        <v>680.7833333333333</v>
      </c>
      <c r="E77" s="302">
        <v>676.66666666666663</v>
      </c>
      <c r="F77" s="302">
        <v>672.18333333333328</v>
      </c>
      <c r="G77" s="302">
        <v>668.06666666666661</v>
      </c>
      <c r="H77" s="302">
        <v>685.26666666666665</v>
      </c>
      <c r="I77" s="302">
        <v>689.38333333333344</v>
      </c>
      <c r="J77" s="302">
        <v>693.86666666666667</v>
      </c>
      <c r="K77" s="301">
        <v>684.9</v>
      </c>
      <c r="L77" s="301">
        <v>676.3</v>
      </c>
      <c r="M77" s="301">
        <v>32.163760000000003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46.3</v>
      </c>
      <c r="D78" s="302">
        <v>46.050000000000004</v>
      </c>
      <c r="E78" s="302">
        <v>45.650000000000006</v>
      </c>
      <c r="F78" s="302">
        <v>45</v>
      </c>
      <c r="G78" s="302">
        <v>44.6</v>
      </c>
      <c r="H78" s="302">
        <v>46.70000000000001</v>
      </c>
      <c r="I78" s="302">
        <v>47.1</v>
      </c>
      <c r="J78" s="302">
        <v>47.750000000000014</v>
      </c>
      <c r="K78" s="301">
        <v>46.45</v>
      </c>
      <c r="L78" s="301">
        <v>45.4</v>
      </c>
      <c r="M78" s="301">
        <v>107.26671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315.95</v>
      </c>
      <c r="D79" s="302">
        <v>316.56666666666666</v>
      </c>
      <c r="E79" s="302">
        <v>313.88333333333333</v>
      </c>
      <c r="F79" s="302">
        <v>311.81666666666666</v>
      </c>
      <c r="G79" s="302">
        <v>309.13333333333333</v>
      </c>
      <c r="H79" s="302">
        <v>318.63333333333333</v>
      </c>
      <c r="I79" s="302">
        <v>321.31666666666661</v>
      </c>
      <c r="J79" s="302">
        <v>323.38333333333333</v>
      </c>
      <c r="K79" s="301">
        <v>319.25</v>
      </c>
      <c r="L79" s="301">
        <v>314.5</v>
      </c>
      <c r="M79" s="301">
        <v>22.505610000000001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881.6</v>
      </c>
      <c r="D80" s="302">
        <v>879.36666666666667</v>
      </c>
      <c r="E80" s="302">
        <v>873.73333333333335</v>
      </c>
      <c r="F80" s="302">
        <v>865.86666666666667</v>
      </c>
      <c r="G80" s="302">
        <v>860.23333333333335</v>
      </c>
      <c r="H80" s="302">
        <v>887.23333333333335</v>
      </c>
      <c r="I80" s="302">
        <v>892.86666666666679</v>
      </c>
      <c r="J80" s="302">
        <v>900.73333333333335</v>
      </c>
      <c r="K80" s="301">
        <v>885</v>
      </c>
      <c r="L80" s="301">
        <v>871.5</v>
      </c>
      <c r="M80" s="301">
        <v>0.23454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7563.85</v>
      </c>
      <c r="D81" s="302">
        <v>7535.9666666666672</v>
      </c>
      <c r="E81" s="302">
        <v>7221.9333333333343</v>
      </c>
      <c r="F81" s="302">
        <v>6880.0166666666673</v>
      </c>
      <c r="G81" s="302">
        <v>6565.9833333333345</v>
      </c>
      <c r="H81" s="302">
        <v>7877.8833333333341</v>
      </c>
      <c r="I81" s="302">
        <v>8191.916666666667</v>
      </c>
      <c r="J81" s="302">
        <v>8533.8333333333339</v>
      </c>
      <c r="K81" s="301">
        <v>7850</v>
      </c>
      <c r="L81" s="301">
        <v>7194.05</v>
      </c>
      <c r="M81" s="301">
        <v>0.23719999999999999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939.2</v>
      </c>
      <c r="D82" s="302">
        <v>942.7833333333333</v>
      </c>
      <c r="E82" s="302">
        <v>921.76666666666665</v>
      </c>
      <c r="F82" s="302">
        <v>904.33333333333337</v>
      </c>
      <c r="G82" s="302">
        <v>883.31666666666672</v>
      </c>
      <c r="H82" s="302">
        <v>960.21666666666658</v>
      </c>
      <c r="I82" s="302">
        <v>981.23333333333323</v>
      </c>
      <c r="J82" s="302">
        <v>998.66666666666652</v>
      </c>
      <c r="K82" s="301">
        <v>963.8</v>
      </c>
      <c r="L82" s="301">
        <v>925.35</v>
      </c>
      <c r="M82" s="301">
        <v>0.32793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14656.7</v>
      </c>
      <c r="D83" s="302">
        <v>14604.6</v>
      </c>
      <c r="E83" s="302">
        <v>14509.2</v>
      </c>
      <c r="F83" s="302">
        <v>14361.7</v>
      </c>
      <c r="G83" s="302">
        <v>14266.300000000001</v>
      </c>
      <c r="H83" s="302">
        <v>14752.1</v>
      </c>
      <c r="I83" s="302">
        <v>14847.499999999998</v>
      </c>
      <c r="J83" s="302">
        <v>14995</v>
      </c>
      <c r="K83" s="301">
        <v>14700</v>
      </c>
      <c r="L83" s="301">
        <v>14457.1</v>
      </c>
      <c r="M83" s="301">
        <v>0.20876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318.60000000000002</v>
      </c>
      <c r="D84" s="302">
        <v>316.7</v>
      </c>
      <c r="E84" s="302">
        <v>313.89999999999998</v>
      </c>
      <c r="F84" s="302">
        <v>309.2</v>
      </c>
      <c r="G84" s="302">
        <v>306.39999999999998</v>
      </c>
      <c r="H84" s="302">
        <v>321.39999999999998</v>
      </c>
      <c r="I84" s="302">
        <v>324.20000000000005</v>
      </c>
      <c r="J84" s="302">
        <v>328.9</v>
      </c>
      <c r="K84" s="301">
        <v>319.5</v>
      </c>
      <c r="L84" s="301">
        <v>312</v>
      </c>
      <c r="M84" s="301">
        <v>32.405180000000001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446.85</v>
      </c>
      <c r="D85" s="302">
        <v>452.55</v>
      </c>
      <c r="E85" s="302">
        <v>438.15000000000003</v>
      </c>
      <c r="F85" s="302">
        <v>429.45000000000005</v>
      </c>
      <c r="G85" s="302">
        <v>415.05000000000007</v>
      </c>
      <c r="H85" s="302">
        <v>461.25</v>
      </c>
      <c r="I85" s="302">
        <v>475.65</v>
      </c>
      <c r="J85" s="302">
        <v>484.34999999999997</v>
      </c>
      <c r="K85" s="301">
        <v>466.95</v>
      </c>
      <c r="L85" s="301">
        <v>443.85</v>
      </c>
      <c r="M85" s="301">
        <v>15.708299999999999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3434.7</v>
      </c>
      <c r="D86" s="302">
        <v>3430.8833333333337</v>
      </c>
      <c r="E86" s="302">
        <v>3391.8666666666672</v>
      </c>
      <c r="F86" s="302">
        <v>3349.0333333333338</v>
      </c>
      <c r="G86" s="302">
        <v>3310.0166666666673</v>
      </c>
      <c r="H86" s="302">
        <v>3473.7166666666672</v>
      </c>
      <c r="I86" s="302">
        <v>3512.7333333333336</v>
      </c>
      <c r="J86" s="302">
        <v>3555.5666666666671</v>
      </c>
      <c r="K86" s="301">
        <v>3469.9</v>
      </c>
      <c r="L86" s="301">
        <v>3388.05</v>
      </c>
      <c r="M86" s="301">
        <v>1.8257399999999999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599.65</v>
      </c>
      <c r="D87" s="302">
        <v>599.68333333333339</v>
      </c>
      <c r="E87" s="302">
        <v>592.86666666666679</v>
      </c>
      <c r="F87" s="302">
        <v>586.08333333333337</v>
      </c>
      <c r="G87" s="302">
        <v>579.26666666666677</v>
      </c>
      <c r="H87" s="302">
        <v>606.46666666666681</v>
      </c>
      <c r="I87" s="302">
        <v>613.28333333333342</v>
      </c>
      <c r="J87" s="302">
        <v>620.06666666666683</v>
      </c>
      <c r="K87" s="301">
        <v>606.5</v>
      </c>
      <c r="L87" s="301">
        <v>592.9</v>
      </c>
      <c r="M87" s="301">
        <v>10.135540000000001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369.8</v>
      </c>
      <c r="D88" s="302">
        <v>370.36666666666662</v>
      </c>
      <c r="E88" s="302">
        <v>364.83333333333326</v>
      </c>
      <c r="F88" s="302">
        <v>359.86666666666662</v>
      </c>
      <c r="G88" s="302">
        <v>354.33333333333326</v>
      </c>
      <c r="H88" s="302">
        <v>375.33333333333326</v>
      </c>
      <c r="I88" s="302">
        <v>380.86666666666667</v>
      </c>
      <c r="J88" s="302">
        <v>385.83333333333326</v>
      </c>
      <c r="K88" s="301">
        <v>375.9</v>
      </c>
      <c r="L88" s="301">
        <v>365.4</v>
      </c>
      <c r="M88" s="301">
        <v>16.451090000000001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666</v>
      </c>
      <c r="D89" s="302">
        <v>660.8</v>
      </c>
      <c r="E89" s="302">
        <v>653.24999999999989</v>
      </c>
      <c r="F89" s="302">
        <v>640.49999999999989</v>
      </c>
      <c r="G89" s="302">
        <v>632.94999999999982</v>
      </c>
      <c r="H89" s="302">
        <v>673.55</v>
      </c>
      <c r="I89" s="302">
        <v>681.10000000000014</v>
      </c>
      <c r="J89" s="302">
        <v>693.85</v>
      </c>
      <c r="K89" s="301">
        <v>668.35</v>
      </c>
      <c r="L89" s="301">
        <v>648.04999999999995</v>
      </c>
      <c r="M89" s="301">
        <v>2.2992599999999999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2258.1</v>
      </c>
      <c r="D90" s="302">
        <v>2270.35</v>
      </c>
      <c r="E90" s="302">
        <v>2240.75</v>
      </c>
      <c r="F90" s="302">
        <v>2223.4</v>
      </c>
      <c r="G90" s="302">
        <v>2193.8000000000002</v>
      </c>
      <c r="H90" s="302">
        <v>2287.6999999999998</v>
      </c>
      <c r="I90" s="302">
        <v>2317.2999999999993</v>
      </c>
      <c r="J90" s="302">
        <v>2334.6499999999996</v>
      </c>
      <c r="K90" s="301">
        <v>2299.9499999999998</v>
      </c>
      <c r="L90" s="301">
        <v>2253</v>
      </c>
      <c r="M90" s="301">
        <v>0.84245999999999999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187.8</v>
      </c>
      <c r="D91" s="302">
        <v>187.73333333333335</v>
      </c>
      <c r="E91" s="302">
        <v>186.4666666666667</v>
      </c>
      <c r="F91" s="302">
        <v>185.13333333333335</v>
      </c>
      <c r="G91" s="302">
        <v>183.8666666666667</v>
      </c>
      <c r="H91" s="302">
        <v>189.06666666666669</v>
      </c>
      <c r="I91" s="302">
        <v>190.33333333333334</v>
      </c>
      <c r="J91" s="302">
        <v>191.66666666666669</v>
      </c>
      <c r="K91" s="301">
        <v>189</v>
      </c>
      <c r="L91" s="301">
        <v>186.4</v>
      </c>
      <c r="M91" s="301">
        <v>40.405059999999999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432.35</v>
      </c>
      <c r="D92" s="302">
        <v>435.4666666666667</v>
      </c>
      <c r="E92" s="302">
        <v>426.98333333333341</v>
      </c>
      <c r="F92" s="302">
        <v>421.61666666666673</v>
      </c>
      <c r="G92" s="302">
        <v>413.13333333333344</v>
      </c>
      <c r="H92" s="302">
        <v>440.83333333333337</v>
      </c>
      <c r="I92" s="302">
        <v>449.31666666666672</v>
      </c>
      <c r="J92" s="302">
        <v>454.68333333333334</v>
      </c>
      <c r="K92" s="301">
        <v>443.95</v>
      </c>
      <c r="L92" s="301">
        <v>430.1</v>
      </c>
      <c r="M92" s="301">
        <v>3.1692999999999998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714.3</v>
      </c>
      <c r="D93" s="302">
        <v>711.33333333333337</v>
      </c>
      <c r="E93" s="302">
        <v>705.9666666666667</v>
      </c>
      <c r="F93" s="302">
        <v>697.63333333333333</v>
      </c>
      <c r="G93" s="302">
        <v>692.26666666666665</v>
      </c>
      <c r="H93" s="302">
        <v>719.66666666666674</v>
      </c>
      <c r="I93" s="302">
        <v>725.0333333333333</v>
      </c>
      <c r="J93" s="302">
        <v>733.36666666666679</v>
      </c>
      <c r="K93" s="301">
        <v>716.7</v>
      </c>
      <c r="L93" s="301">
        <v>703</v>
      </c>
      <c r="M93" s="301">
        <v>0.15393999999999999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756.95</v>
      </c>
      <c r="D94" s="302">
        <v>746.29999999999984</v>
      </c>
      <c r="E94" s="302">
        <v>728.1999999999997</v>
      </c>
      <c r="F94" s="302">
        <v>699.44999999999982</v>
      </c>
      <c r="G94" s="302">
        <v>681.34999999999968</v>
      </c>
      <c r="H94" s="302">
        <v>775.04999999999973</v>
      </c>
      <c r="I94" s="302">
        <v>793.14999999999986</v>
      </c>
      <c r="J94" s="302">
        <v>821.89999999999975</v>
      </c>
      <c r="K94" s="301">
        <v>764.4</v>
      </c>
      <c r="L94" s="301">
        <v>717.55</v>
      </c>
      <c r="M94" s="301">
        <v>4.8723299999999998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103.95</v>
      </c>
      <c r="D95" s="302">
        <v>103.61666666666667</v>
      </c>
      <c r="E95" s="302">
        <v>102.98333333333335</v>
      </c>
      <c r="F95" s="302">
        <v>102.01666666666668</v>
      </c>
      <c r="G95" s="302">
        <v>101.38333333333335</v>
      </c>
      <c r="H95" s="302">
        <v>104.58333333333334</v>
      </c>
      <c r="I95" s="302">
        <v>105.21666666666667</v>
      </c>
      <c r="J95" s="302">
        <v>106.18333333333334</v>
      </c>
      <c r="K95" s="301">
        <v>104.25</v>
      </c>
      <c r="L95" s="301">
        <v>102.65</v>
      </c>
      <c r="M95" s="301">
        <v>2.6501800000000002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383.85</v>
      </c>
      <c r="D96" s="302">
        <v>383.9666666666667</v>
      </c>
      <c r="E96" s="302">
        <v>375.93333333333339</v>
      </c>
      <c r="F96" s="302">
        <v>368.01666666666671</v>
      </c>
      <c r="G96" s="302">
        <v>359.98333333333341</v>
      </c>
      <c r="H96" s="302">
        <v>391.88333333333338</v>
      </c>
      <c r="I96" s="302">
        <v>399.91666666666669</v>
      </c>
      <c r="J96" s="302">
        <v>407.83333333333337</v>
      </c>
      <c r="K96" s="301">
        <v>392</v>
      </c>
      <c r="L96" s="301">
        <v>376.05</v>
      </c>
      <c r="M96" s="301">
        <v>5.6820300000000001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1110.0999999999999</v>
      </c>
      <c r="D97" s="302">
        <v>1110.55</v>
      </c>
      <c r="E97" s="302">
        <v>1102.3999999999999</v>
      </c>
      <c r="F97" s="302">
        <v>1094.6999999999998</v>
      </c>
      <c r="G97" s="302">
        <v>1086.5499999999997</v>
      </c>
      <c r="H97" s="302">
        <v>1118.25</v>
      </c>
      <c r="I97" s="302">
        <v>1126.4000000000001</v>
      </c>
      <c r="J97" s="302">
        <v>1134.1000000000001</v>
      </c>
      <c r="K97" s="301">
        <v>1118.7</v>
      </c>
      <c r="L97" s="301">
        <v>1102.8499999999999</v>
      </c>
      <c r="M97" s="301">
        <v>1.5853999999999999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936.15</v>
      </c>
      <c r="D98" s="302">
        <v>936.03333333333342</v>
      </c>
      <c r="E98" s="302">
        <v>920.06666666666683</v>
      </c>
      <c r="F98" s="302">
        <v>903.98333333333346</v>
      </c>
      <c r="G98" s="302">
        <v>888.01666666666688</v>
      </c>
      <c r="H98" s="302">
        <v>952.11666666666679</v>
      </c>
      <c r="I98" s="302">
        <v>968.08333333333326</v>
      </c>
      <c r="J98" s="302">
        <v>984.16666666666674</v>
      </c>
      <c r="K98" s="301">
        <v>952</v>
      </c>
      <c r="L98" s="301">
        <v>919.95</v>
      </c>
      <c r="M98" s="301">
        <v>0.57665999999999995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17.149999999999999</v>
      </c>
      <c r="D99" s="302">
        <v>17.183333333333334</v>
      </c>
      <c r="E99" s="302">
        <v>16.966666666666669</v>
      </c>
      <c r="F99" s="302">
        <v>16.783333333333335</v>
      </c>
      <c r="G99" s="302">
        <v>16.56666666666667</v>
      </c>
      <c r="H99" s="302">
        <v>17.366666666666667</v>
      </c>
      <c r="I99" s="302">
        <v>17.583333333333329</v>
      </c>
      <c r="J99" s="302">
        <v>17.766666666666666</v>
      </c>
      <c r="K99" s="301">
        <v>17.399999999999999</v>
      </c>
      <c r="L99" s="301">
        <v>17</v>
      </c>
      <c r="M99" s="301">
        <v>12.243449999999999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510.5</v>
      </c>
      <c r="D100" s="302">
        <v>511.23333333333329</v>
      </c>
      <c r="E100" s="302">
        <v>502.86666666666656</v>
      </c>
      <c r="F100" s="302">
        <v>495.23333333333329</v>
      </c>
      <c r="G100" s="302">
        <v>486.86666666666656</v>
      </c>
      <c r="H100" s="302">
        <v>518.86666666666656</v>
      </c>
      <c r="I100" s="302">
        <v>527.23333333333323</v>
      </c>
      <c r="J100" s="302">
        <v>534.86666666666656</v>
      </c>
      <c r="K100" s="301">
        <v>519.6</v>
      </c>
      <c r="L100" s="301">
        <v>503.6</v>
      </c>
      <c r="M100" s="301">
        <v>0.74829000000000001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802.55</v>
      </c>
      <c r="D101" s="302">
        <v>803.68333333333339</v>
      </c>
      <c r="E101" s="302">
        <v>793.36666666666679</v>
      </c>
      <c r="F101" s="302">
        <v>784.18333333333339</v>
      </c>
      <c r="G101" s="302">
        <v>773.86666666666679</v>
      </c>
      <c r="H101" s="302">
        <v>812.86666666666679</v>
      </c>
      <c r="I101" s="302">
        <v>823.18333333333339</v>
      </c>
      <c r="J101" s="302">
        <v>832.36666666666679</v>
      </c>
      <c r="K101" s="301">
        <v>814</v>
      </c>
      <c r="L101" s="301">
        <v>794.5</v>
      </c>
      <c r="M101" s="301">
        <v>0.75802000000000003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4094.55</v>
      </c>
      <c r="D102" s="302">
        <v>4112.333333333333</v>
      </c>
      <c r="E102" s="302">
        <v>4042.2166666666662</v>
      </c>
      <c r="F102" s="302">
        <v>3989.8833333333332</v>
      </c>
      <c r="G102" s="302">
        <v>3919.7666666666664</v>
      </c>
      <c r="H102" s="302">
        <v>4164.6666666666661</v>
      </c>
      <c r="I102" s="302">
        <v>4234.7833333333328</v>
      </c>
      <c r="J102" s="302">
        <v>4287.1166666666659</v>
      </c>
      <c r="K102" s="301">
        <v>4182.45</v>
      </c>
      <c r="L102" s="301">
        <v>4060</v>
      </c>
      <c r="M102" s="301">
        <v>0.14126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72.95</v>
      </c>
      <c r="D103" s="302">
        <v>72.433333333333337</v>
      </c>
      <c r="E103" s="302">
        <v>71.066666666666677</v>
      </c>
      <c r="F103" s="302">
        <v>69.183333333333337</v>
      </c>
      <c r="G103" s="302">
        <v>67.816666666666677</v>
      </c>
      <c r="H103" s="302">
        <v>74.316666666666677</v>
      </c>
      <c r="I103" s="302">
        <v>75.683333333333351</v>
      </c>
      <c r="J103" s="302">
        <v>77.566666666666677</v>
      </c>
      <c r="K103" s="301">
        <v>73.8</v>
      </c>
      <c r="L103" s="301">
        <v>70.55</v>
      </c>
      <c r="M103" s="301">
        <v>19.480969999999999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706.45</v>
      </c>
      <c r="D104" s="302">
        <v>708.7833333333333</v>
      </c>
      <c r="E104" s="302">
        <v>702.66666666666663</v>
      </c>
      <c r="F104" s="302">
        <v>698.88333333333333</v>
      </c>
      <c r="G104" s="302">
        <v>692.76666666666665</v>
      </c>
      <c r="H104" s="302">
        <v>712.56666666666661</v>
      </c>
      <c r="I104" s="302">
        <v>718.68333333333339</v>
      </c>
      <c r="J104" s="302">
        <v>722.46666666666658</v>
      </c>
      <c r="K104" s="301">
        <v>714.9</v>
      </c>
      <c r="L104" s="301">
        <v>705</v>
      </c>
      <c r="M104" s="301">
        <v>1.2698700000000001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191.3</v>
      </c>
      <c r="D105" s="302">
        <v>189.05000000000004</v>
      </c>
      <c r="E105" s="302">
        <v>185.20000000000007</v>
      </c>
      <c r="F105" s="302">
        <v>179.10000000000002</v>
      </c>
      <c r="G105" s="302">
        <v>175.25000000000006</v>
      </c>
      <c r="H105" s="302">
        <v>195.15000000000009</v>
      </c>
      <c r="I105" s="302">
        <v>199.00000000000006</v>
      </c>
      <c r="J105" s="302">
        <v>205.10000000000011</v>
      </c>
      <c r="K105" s="301">
        <v>192.9</v>
      </c>
      <c r="L105" s="301">
        <v>182.95</v>
      </c>
      <c r="M105" s="301">
        <v>9.9810199999999991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312.05</v>
      </c>
      <c r="D106" s="302">
        <v>309.33333333333331</v>
      </c>
      <c r="E106" s="302">
        <v>303.76666666666665</v>
      </c>
      <c r="F106" s="302">
        <v>295.48333333333335</v>
      </c>
      <c r="G106" s="302">
        <v>289.91666666666669</v>
      </c>
      <c r="H106" s="302">
        <v>317.61666666666662</v>
      </c>
      <c r="I106" s="302">
        <v>323.18333333333334</v>
      </c>
      <c r="J106" s="302">
        <v>331.46666666666658</v>
      </c>
      <c r="K106" s="301">
        <v>314.89999999999998</v>
      </c>
      <c r="L106" s="301">
        <v>301.05</v>
      </c>
      <c r="M106" s="301">
        <v>2.3135599999999998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269.95</v>
      </c>
      <c r="D107" s="302">
        <v>274.3</v>
      </c>
      <c r="E107" s="302">
        <v>263.85000000000002</v>
      </c>
      <c r="F107" s="302">
        <v>257.75</v>
      </c>
      <c r="G107" s="302">
        <v>247.3</v>
      </c>
      <c r="H107" s="302">
        <v>280.40000000000003</v>
      </c>
      <c r="I107" s="302">
        <v>290.84999999999997</v>
      </c>
      <c r="J107" s="302">
        <v>296.95000000000005</v>
      </c>
      <c r="K107" s="301">
        <v>284.75</v>
      </c>
      <c r="L107" s="301">
        <v>268.2</v>
      </c>
      <c r="M107" s="301">
        <v>41.424860000000002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640.79999999999995</v>
      </c>
      <c r="D108" s="302">
        <v>636.91666666666663</v>
      </c>
      <c r="E108" s="302">
        <v>630.88333333333321</v>
      </c>
      <c r="F108" s="302">
        <v>620.96666666666658</v>
      </c>
      <c r="G108" s="302">
        <v>614.93333333333317</v>
      </c>
      <c r="H108" s="302">
        <v>646.83333333333326</v>
      </c>
      <c r="I108" s="302">
        <v>652.86666666666679</v>
      </c>
      <c r="J108" s="302">
        <v>662.7833333333333</v>
      </c>
      <c r="K108" s="301">
        <v>642.95000000000005</v>
      </c>
      <c r="L108" s="301">
        <v>627</v>
      </c>
      <c r="M108" s="301">
        <v>13.87622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626</v>
      </c>
      <c r="D109" s="302">
        <v>624.55000000000007</v>
      </c>
      <c r="E109" s="302">
        <v>621.90000000000009</v>
      </c>
      <c r="F109" s="302">
        <v>617.80000000000007</v>
      </c>
      <c r="G109" s="302">
        <v>615.15000000000009</v>
      </c>
      <c r="H109" s="302">
        <v>628.65000000000009</v>
      </c>
      <c r="I109" s="302">
        <v>631.29999999999995</v>
      </c>
      <c r="J109" s="302">
        <v>635.40000000000009</v>
      </c>
      <c r="K109" s="301">
        <v>627.20000000000005</v>
      </c>
      <c r="L109" s="301">
        <v>620.45000000000005</v>
      </c>
      <c r="M109" s="301">
        <v>6.1580000000000003E-2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945.1</v>
      </c>
      <c r="D110" s="302">
        <v>938.25</v>
      </c>
      <c r="E110" s="302">
        <v>928.7</v>
      </c>
      <c r="F110" s="302">
        <v>912.30000000000007</v>
      </c>
      <c r="G110" s="302">
        <v>902.75000000000011</v>
      </c>
      <c r="H110" s="302">
        <v>954.65</v>
      </c>
      <c r="I110" s="302">
        <v>964.19999999999993</v>
      </c>
      <c r="J110" s="302">
        <v>980.59999999999991</v>
      </c>
      <c r="K110" s="301">
        <v>947.8</v>
      </c>
      <c r="L110" s="301">
        <v>921.85</v>
      </c>
      <c r="M110" s="301">
        <v>9.3110900000000001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186.4</v>
      </c>
      <c r="D111" s="302">
        <v>184.70000000000002</v>
      </c>
      <c r="E111" s="302">
        <v>182.45000000000005</v>
      </c>
      <c r="F111" s="302">
        <v>178.50000000000003</v>
      </c>
      <c r="G111" s="302">
        <v>176.25000000000006</v>
      </c>
      <c r="H111" s="302">
        <v>188.65000000000003</v>
      </c>
      <c r="I111" s="302">
        <v>190.89999999999998</v>
      </c>
      <c r="J111" s="302">
        <v>194.85000000000002</v>
      </c>
      <c r="K111" s="301">
        <v>186.95</v>
      </c>
      <c r="L111" s="301">
        <v>180.75</v>
      </c>
      <c r="M111" s="301">
        <v>98.44211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314.5</v>
      </c>
      <c r="D112" s="302">
        <v>313</v>
      </c>
      <c r="E112" s="302">
        <v>308.5</v>
      </c>
      <c r="F112" s="302">
        <v>302.5</v>
      </c>
      <c r="G112" s="302">
        <v>298</v>
      </c>
      <c r="H112" s="302">
        <v>319</v>
      </c>
      <c r="I112" s="302">
        <v>323.5</v>
      </c>
      <c r="J112" s="302">
        <v>329.5</v>
      </c>
      <c r="K112" s="301">
        <v>317.5</v>
      </c>
      <c r="L112" s="301">
        <v>307</v>
      </c>
      <c r="M112" s="301">
        <v>1.4736100000000001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3735.2</v>
      </c>
      <c r="D113" s="302">
        <v>3742.35</v>
      </c>
      <c r="E113" s="302">
        <v>3702.85</v>
      </c>
      <c r="F113" s="302">
        <v>3670.5</v>
      </c>
      <c r="G113" s="302">
        <v>3631</v>
      </c>
      <c r="H113" s="302">
        <v>3774.7</v>
      </c>
      <c r="I113" s="302">
        <v>3814.2</v>
      </c>
      <c r="J113" s="302">
        <v>3846.5499999999997</v>
      </c>
      <c r="K113" s="301">
        <v>3781.85</v>
      </c>
      <c r="L113" s="301">
        <v>3710</v>
      </c>
      <c r="M113" s="301">
        <v>3.0954700000000002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1514.2</v>
      </c>
      <c r="D114" s="302">
        <v>1510.4333333333334</v>
      </c>
      <c r="E114" s="302">
        <v>1501.0666666666668</v>
      </c>
      <c r="F114" s="302">
        <v>1487.9333333333334</v>
      </c>
      <c r="G114" s="302">
        <v>1478.5666666666668</v>
      </c>
      <c r="H114" s="302">
        <v>1523.5666666666668</v>
      </c>
      <c r="I114" s="302">
        <v>1532.9333333333336</v>
      </c>
      <c r="J114" s="302">
        <v>1546.0666666666668</v>
      </c>
      <c r="K114" s="301">
        <v>1519.8</v>
      </c>
      <c r="L114" s="301">
        <v>1497.3</v>
      </c>
      <c r="M114" s="301">
        <v>1.9790300000000001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620.25</v>
      </c>
      <c r="D115" s="302">
        <v>621.5</v>
      </c>
      <c r="E115" s="302">
        <v>614.95000000000005</v>
      </c>
      <c r="F115" s="302">
        <v>609.65000000000009</v>
      </c>
      <c r="G115" s="302">
        <v>603.10000000000014</v>
      </c>
      <c r="H115" s="302">
        <v>626.79999999999995</v>
      </c>
      <c r="I115" s="302">
        <v>633.34999999999991</v>
      </c>
      <c r="J115" s="302">
        <v>638.64999999999986</v>
      </c>
      <c r="K115" s="301">
        <v>628.04999999999995</v>
      </c>
      <c r="L115" s="301">
        <v>616.20000000000005</v>
      </c>
      <c r="M115" s="301">
        <v>7.1597299999999997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937.55</v>
      </c>
      <c r="D116" s="302">
        <v>939.86666666666667</v>
      </c>
      <c r="E116" s="302">
        <v>928.73333333333335</v>
      </c>
      <c r="F116" s="302">
        <v>919.91666666666663</v>
      </c>
      <c r="G116" s="302">
        <v>908.7833333333333</v>
      </c>
      <c r="H116" s="302">
        <v>948.68333333333339</v>
      </c>
      <c r="I116" s="302">
        <v>959.81666666666683</v>
      </c>
      <c r="J116" s="302">
        <v>968.63333333333344</v>
      </c>
      <c r="K116" s="301">
        <v>951</v>
      </c>
      <c r="L116" s="301">
        <v>931.05</v>
      </c>
      <c r="M116" s="301">
        <v>1.86507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1004.5</v>
      </c>
      <c r="D117" s="302">
        <v>1005.1</v>
      </c>
      <c r="E117" s="302">
        <v>982.45</v>
      </c>
      <c r="F117" s="302">
        <v>960.4</v>
      </c>
      <c r="G117" s="302">
        <v>937.75</v>
      </c>
      <c r="H117" s="302">
        <v>1027.1500000000001</v>
      </c>
      <c r="I117" s="302">
        <v>1049.8</v>
      </c>
      <c r="J117" s="302">
        <v>1071.8500000000001</v>
      </c>
      <c r="K117" s="301">
        <v>1027.75</v>
      </c>
      <c r="L117" s="301">
        <v>983.05</v>
      </c>
      <c r="M117" s="301">
        <v>1.4923599999999999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3224.85</v>
      </c>
      <c r="D118" s="302">
        <v>3218.1666666666665</v>
      </c>
      <c r="E118" s="302">
        <v>3192.333333333333</v>
      </c>
      <c r="F118" s="302">
        <v>3159.8166666666666</v>
      </c>
      <c r="G118" s="302">
        <v>3133.9833333333331</v>
      </c>
      <c r="H118" s="302">
        <v>3250.6833333333329</v>
      </c>
      <c r="I118" s="302">
        <v>3276.516666666666</v>
      </c>
      <c r="J118" s="302">
        <v>3309.0333333333328</v>
      </c>
      <c r="K118" s="301">
        <v>3244</v>
      </c>
      <c r="L118" s="301">
        <v>3185.65</v>
      </c>
      <c r="M118" s="301">
        <v>0.12912999999999999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341.65</v>
      </c>
      <c r="D119" s="302">
        <v>341.81666666666666</v>
      </c>
      <c r="E119" s="302">
        <v>338.63333333333333</v>
      </c>
      <c r="F119" s="302">
        <v>335.61666666666667</v>
      </c>
      <c r="G119" s="302">
        <v>332.43333333333334</v>
      </c>
      <c r="H119" s="302">
        <v>344.83333333333331</v>
      </c>
      <c r="I119" s="302">
        <v>348.01666666666659</v>
      </c>
      <c r="J119" s="302">
        <v>351.0333333333333</v>
      </c>
      <c r="K119" s="301">
        <v>345</v>
      </c>
      <c r="L119" s="301">
        <v>338.8</v>
      </c>
      <c r="M119" s="301">
        <v>9.3427600000000002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199.45</v>
      </c>
      <c r="D120" s="302">
        <v>197.31666666666669</v>
      </c>
      <c r="E120" s="302">
        <v>194.63333333333338</v>
      </c>
      <c r="F120" s="302">
        <v>189.81666666666669</v>
      </c>
      <c r="G120" s="302">
        <v>187.13333333333338</v>
      </c>
      <c r="H120" s="302">
        <v>202.13333333333338</v>
      </c>
      <c r="I120" s="302">
        <v>204.81666666666672</v>
      </c>
      <c r="J120" s="302">
        <v>209.63333333333338</v>
      </c>
      <c r="K120" s="301">
        <v>200</v>
      </c>
      <c r="L120" s="301">
        <v>192.5</v>
      </c>
      <c r="M120" s="301">
        <v>1.4265600000000001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137</v>
      </c>
      <c r="D121" s="302">
        <v>137.23333333333332</v>
      </c>
      <c r="E121" s="302">
        <v>135.76666666666665</v>
      </c>
      <c r="F121" s="302">
        <v>134.53333333333333</v>
      </c>
      <c r="G121" s="302">
        <v>133.06666666666666</v>
      </c>
      <c r="H121" s="302">
        <v>138.46666666666664</v>
      </c>
      <c r="I121" s="302">
        <v>139.93333333333328</v>
      </c>
      <c r="J121" s="302">
        <v>141.16666666666663</v>
      </c>
      <c r="K121" s="301">
        <v>138.69999999999999</v>
      </c>
      <c r="L121" s="301">
        <v>136</v>
      </c>
      <c r="M121" s="301">
        <v>37.993789999999997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1001.15</v>
      </c>
      <c r="D122" s="302">
        <v>1000.0666666666666</v>
      </c>
      <c r="E122" s="302">
        <v>994.08333333333326</v>
      </c>
      <c r="F122" s="302">
        <v>987.01666666666665</v>
      </c>
      <c r="G122" s="302">
        <v>981.0333333333333</v>
      </c>
      <c r="H122" s="302">
        <v>1007.1333333333332</v>
      </c>
      <c r="I122" s="302">
        <v>1013.1166666666666</v>
      </c>
      <c r="J122" s="302">
        <v>1020.1833333333332</v>
      </c>
      <c r="K122" s="301">
        <v>1006.05</v>
      </c>
      <c r="L122" s="301">
        <v>993</v>
      </c>
      <c r="M122" s="301">
        <v>3.2017099999999998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775.7</v>
      </c>
      <c r="D123" s="302">
        <v>781.56666666666661</v>
      </c>
      <c r="E123" s="302">
        <v>765.13333333333321</v>
      </c>
      <c r="F123" s="302">
        <v>754.56666666666661</v>
      </c>
      <c r="G123" s="302">
        <v>738.13333333333321</v>
      </c>
      <c r="H123" s="302">
        <v>792.13333333333321</v>
      </c>
      <c r="I123" s="302">
        <v>808.56666666666661</v>
      </c>
      <c r="J123" s="302">
        <v>819.13333333333321</v>
      </c>
      <c r="K123" s="301">
        <v>798</v>
      </c>
      <c r="L123" s="301">
        <v>771</v>
      </c>
      <c r="M123" s="301">
        <v>1.37497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512.1</v>
      </c>
      <c r="D124" s="302">
        <v>511.75000000000006</v>
      </c>
      <c r="E124" s="302">
        <v>507.80000000000007</v>
      </c>
      <c r="F124" s="302">
        <v>503.5</v>
      </c>
      <c r="G124" s="302">
        <v>499.55</v>
      </c>
      <c r="H124" s="302">
        <v>516.05000000000018</v>
      </c>
      <c r="I124" s="302">
        <v>520</v>
      </c>
      <c r="J124" s="302">
        <v>524.30000000000018</v>
      </c>
      <c r="K124" s="301">
        <v>515.70000000000005</v>
      </c>
      <c r="L124" s="301">
        <v>507.45</v>
      </c>
      <c r="M124" s="301">
        <v>13.580069999999999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1302.4000000000001</v>
      </c>
      <c r="D125" s="302">
        <v>1296.45</v>
      </c>
      <c r="E125" s="302">
        <v>1279.1000000000001</v>
      </c>
      <c r="F125" s="302">
        <v>1255.8000000000002</v>
      </c>
      <c r="G125" s="302">
        <v>1238.4500000000003</v>
      </c>
      <c r="H125" s="302">
        <v>1319.75</v>
      </c>
      <c r="I125" s="302">
        <v>1337.1</v>
      </c>
      <c r="J125" s="302">
        <v>1360.3999999999999</v>
      </c>
      <c r="K125" s="301">
        <v>1313.8</v>
      </c>
      <c r="L125" s="301">
        <v>1273.1500000000001</v>
      </c>
      <c r="M125" s="301">
        <v>1.33711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192.65</v>
      </c>
      <c r="D126" s="302">
        <v>193</v>
      </c>
      <c r="E126" s="302">
        <v>191.25</v>
      </c>
      <c r="F126" s="302">
        <v>189.85</v>
      </c>
      <c r="G126" s="302">
        <v>188.1</v>
      </c>
      <c r="H126" s="302">
        <v>194.4</v>
      </c>
      <c r="I126" s="302">
        <v>196.15</v>
      </c>
      <c r="J126" s="302">
        <v>197.55</v>
      </c>
      <c r="K126" s="301">
        <v>194.75</v>
      </c>
      <c r="L126" s="301">
        <v>191.6</v>
      </c>
      <c r="M126" s="301">
        <v>3.30708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76.900000000000006</v>
      </c>
      <c r="D127" s="302">
        <v>77.483333333333334</v>
      </c>
      <c r="E127" s="302">
        <v>75.566666666666663</v>
      </c>
      <c r="F127" s="302">
        <v>74.233333333333334</v>
      </c>
      <c r="G127" s="302">
        <v>72.316666666666663</v>
      </c>
      <c r="H127" s="302">
        <v>78.816666666666663</v>
      </c>
      <c r="I127" s="302">
        <v>80.73333333333332</v>
      </c>
      <c r="J127" s="302">
        <v>82.066666666666663</v>
      </c>
      <c r="K127" s="301">
        <v>79.400000000000006</v>
      </c>
      <c r="L127" s="301">
        <v>76.150000000000006</v>
      </c>
      <c r="M127" s="301">
        <v>17.186070000000001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952.85</v>
      </c>
      <c r="D128" s="302">
        <v>952.81666666666661</v>
      </c>
      <c r="E128" s="302">
        <v>943.63333333333321</v>
      </c>
      <c r="F128" s="302">
        <v>934.41666666666663</v>
      </c>
      <c r="G128" s="302">
        <v>925.23333333333323</v>
      </c>
      <c r="H128" s="302">
        <v>962.03333333333319</v>
      </c>
      <c r="I128" s="302">
        <v>971.21666666666658</v>
      </c>
      <c r="J128" s="302">
        <v>980.43333333333317</v>
      </c>
      <c r="K128" s="301">
        <v>962</v>
      </c>
      <c r="L128" s="301">
        <v>943.6</v>
      </c>
      <c r="M128" s="301">
        <v>0.27453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1795.95</v>
      </c>
      <c r="D129" s="302">
        <v>1799.5666666666666</v>
      </c>
      <c r="E129" s="302">
        <v>1785.1333333333332</v>
      </c>
      <c r="F129" s="302">
        <v>1774.3166666666666</v>
      </c>
      <c r="G129" s="302">
        <v>1759.8833333333332</v>
      </c>
      <c r="H129" s="302">
        <v>1810.3833333333332</v>
      </c>
      <c r="I129" s="302">
        <v>1824.8166666666666</v>
      </c>
      <c r="J129" s="302">
        <v>1835.6333333333332</v>
      </c>
      <c r="K129" s="301">
        <v>1814</v>
      </c>
      <c r="L129" s="301">
        <v>1788.75</v>
      </c>
      <c r="M129" s="301">
        <v>3.40584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177.9</v>
      </c>
      <c r="D130" s="302">
        <v>176.81666666666669</v>
      </c>
      <c r="E130" s="302">
        <v>174.13333333333338</v>
      </c>
      <c r="F130" s="302">
        <v>170.3666666666667</v>
      </c>
      <c r="G130" s="302">
        <v>167.68333333333339</v>
      </c>
      <c r="H130" s="302">
        <v>180.58333333333337</v>
      </c>
      <c r="I130" s="302">
        <v>183.26666666666671</v>
      </c>
      <c r="J130" s="302">
        <v>187.03333333333336</v>
      </c>
      <c r="K130" s="301">
        <v>179.5</v>
      </c>
      <c r="L130" s="301">
        <v>173.05</v>
      </c>
      <c r="M130" s="301">
        <v>44.189970000000002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32.549999999999997</v>
      </c>
      <c r="D131" s="302">
        <v>32.116666666666667</v>
      </c>
      <c r="E131" s="302">
        <v>31.683333333333337</v>
      </c>
      <c r="F131" s="302">
        <v>30.81666666666667</v>
      </c>
      <c r="G131" s="302">
        <v>30.38333333333334</v>
      </c>
      <c r="H131" s="302">
        <v>32.983333333333334</v>
      </c>
      <c r="I131" s="302">
        <v>33.416666666666657</v>
      </c>
      <c r="J131" s="302">
        <v>34.283333333333331</v>
      </c>
      <c r="K131" s="301">
        <v>32.549999999999997</v>
      </c>
      <c r="L131" s="301">
        <v>31.25</v>
      </c>
      <c r="M131" s="301">
        <v>38.402270000000001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704.5</v>
      </c>
      <c r="D132" s="302">
        <v>703.15</v>
      </c>
      <c r="E132" s="302">
        <v>696.34999999999991</v>
      </c>
      <c r="F132" s="302">
        <v>688.19999999999993</v>
      </c>
      <c r="G132" s="302">
        <v>681.39999999999986</v>
      </c>
      <c r="H132" s="302">
        <v>711.3</v>
      </c>
      <c r="I132" s="302">
        <v>718.09999999999991</v>
      </c>
      <c r="J132" s="302">
        <v>726.25</v>
      </c>
      <c r="K132" s="301">
        <v>709.95</v>
      </c>
      <c r="L132" s="301">
        <v>695</v>
      </c>
      <c r="M132" s="301">
        <v>6.7900000000000002E-2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3613.45</v>
      </c>
      <c r="D133" s="302">
        <v>3625.9666666666667</v>
      </c>
      <c r="E133" s="302">
        <v>3570.4333333333334</v>
      </c>
      <c r="F133" s="302">
        <v>3527.4166666666665</v>
      </c>
      <c r="G133" s="302">
        <v>3471.8833333333332</v>
      </c>
      <c r="H133" s="302">
        <v>3668.9833333333336</v>
      </c>
      <c r="I133" s="302">
        <v>3724.5166666666673</v>
      </c>
      <c r="J133" s="302">
        <v>3767.5333333333338</v>
      </c>
      <c r="K133" s="301">
        <v>3681.5</v>
      </c>
      <c r="L133" s="301">
        <v>3582.95</v>
      </c>
      <c r="M133" s="301">
        <v>5.6088300000000002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3664.7</v>
      </c>
      <c r="D134" s="302">
        <v>3650.2666666666664</v>
      </c>
      <c r="E134" s="302">
        <v>3605.5333333333328</v>
      </c>
      <c r="F134" s="302">
        <v>3546.3666666666663</v>
      </c>
      <c r="G134" s="302">
        <v>3501.6333333333328</v>
      </c>
      <c r="H134" s="302">
        <v>3709.4333333333329</v>
      </c>
      <c r="I134" s="302">
        <v>3754.1666666666665</v>
      </c>
      <c r="J134" s="302">
        <v>3813.333333333333</v>
      </c>
      <c r="K134" s="301">
        <v>3695</v>
      </c>
      <c r="L134" s="301">
        <v>3591.1</v>
      </c>
      <c r="M134" s="301">
        <v>2.5134300000000001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319.39999999999998</v>
      </c>
      <c r="D135" s="302">
        <v>316.63333333333333</v>
      </c>
      <c r="E135" s="302">
        <v>313.26666666666665</v>
      </c>
      <c r="F135" s="302">
        <v>307.13333333333333</v>
      </c>
      <c r="G135" s="302">
        <v>303.76666666666665</v>
      </c>
      <c r="H135" s="302">
        <v>322.76666666666665</v>
      </c>
      <c r="I135" s="302">
        <v>326.13333333333333</v>
      </c>
      <c r="J135" s="302">
        <v>332.26666666666665</v>
      </c>
      <c r="K135" s="301">
        <v>320</v>
      </c>
      <c r="L135" s="301">
        <v>310.5</v>
      </c>
      <c r="M135" s="301">
        <v>51.40316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3479.95</v>
      </c>
      <c r="D136" s="302">
        <v>3450.3166666666671</v>
      </c>
      <c r="E136" s="302">
        <v>3403.6333333333341</v>
      </c>
      <c r="F136" s="302">
        <v>3327.3166666666671</v>
      </c>
      <c r="G136" s="302">
        <v>3280.6333333333341</v>
      </c>
      <c r="H136" s="302">
        <v>3526.6333333333341</v>
      </c>
      <c r="I136" s="302">
        <v>3573.3166666666675</v>
      </c>
      <c r="J136" s="302">
        <v>3649.6333333333341</v>
      </c>
      <c r="K136" s="301">
        <v>3497</v>
      </c>
      <c r="L136" s="301">
        <v>3374</v>
      </c>
      <c r="M136" s="301">
        <v>4.4088599999999998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4374.6000000000004</v>
      </c>
      <c r="D137" s="302">
        <v>4355.5333333333338</v>
      </c>
      <c r="E137" s="302">
        <v>4331.0666666666675</v>
      </c>
      <c r="F137" s="302">
        <v>4287.5333333333338</v>
      </c>
      <c r="G137" s="302">
        <v>4263.0666666666675</v>
      </c>
      <c r="H137" s="302">
        <v>4399.0666666666675</v>
      </c>
      <c r="I137" s="302">
        <v>4423.5333333333328</v>
      </c>
      <c r="J137" s="302">
        <v>4467.0666666666675</v>
      </c>
      <c r="K137" s="301">
        <v>4380</v>
      </c>
      <c r="L137" s="301">
        <v>4312</v>
      </c>
      <c r="M137" s="301">
        <v>2.82443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1933.45</v>
      </c>
      <c r="D138" s="302">
        <v>1942.1000000000001</v>
      </c>
      <c r="E138" s="302">
        <v>1896.3500000000004</v>
      </c>
      <c r="F138" s="302">
        <v>1859.2500000000002</v>
      </c>
      <c r="G138" s="302">
        <v>1813.5000000000005</v>
      </c>
      <c r="H138" s="302">
        <v>1979.2000000000003</v>
      </c>
      <c r="I138" s="302">
        <v>2024.9499999999998</v>
      </c>
      <c r="J138" s="302">
        <v>2062.0500000000002</v>
      </c>
      <c r="K138" s="301">
        <v>1987.85</v>
      </c>
      <c r="L138" s="301">
        <v>1905</v>
      </c>
      <c r="M138" s="301">
        <v>0.29302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52.05</v>
      </c>
      <c r="D139" s="302">
        <v>52.483333333333327</v>
      </c>
      <c r="E139" s="302">
        <v>51.166666666666657</v>
      </c>
      <c r="F139" s="302">
        <v>50.283333333333331</v>
      </c>
      <c r="G139" s="302">
        <v>48.966666666666661</v>
      </c>
      <c r="H139" s="302">
        <v>53.366666666666653</v>
      </c>
      <c r="I139" s="302">
        <v>54.68333333333333</v>
      </c>
      <c r="J139" s="302">
        <v>55.566666666666649</v>
      </c>
      <c r="K139" s="301">
        <v>53.8</v>
      </c>
      <c r="L139" s="301">
        <v>51.6</v>
      </c>
      <c r="M139" s="301">
        <v>7.7200300000000004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2863.8</v>
      </c>
      <c r="D140" s="302">
        <v>2856.2166666666667</v>
      </c>
      <c r="E140" s="302">
        <v>2826.3333333333335</v>
      </c>
      <c r="F140" s="302">
        <v>2788.8666666666668</v>
      </c>
      <c r="G140" s="302">
        <v>2758.9833333333336</v>
      </c>
      <c r="H140" s="302">
        <v>2893.6833333333334</v>
      </c>
      <c r="I140" s="302">
        <v>2923.5666666666666</v>
      </c>
      <c r="J140" s="302">
        <v>2961.0333333333333</v>
      </c>
      <c r="K140" s="301">
        <v>2886.1</v>
      </c>
      <c r="L140" s="301">
        <v>2818.75</v>
      </c>
      <c r="M140" s="301">
        <v>7.7077799999999996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502.95</v>
      </c>
      <c r="D141" s="302">
        <v>507.03333333333336</v>
      </c>
      <c r="E141" s="302">
        <v>496.11666666666667</v>
      </c>
      <c r="F141" s="302">
        <v>489.2833333333333</v>
      </c>
      <c r="G141" s="302">
        <v>478.36666666666662</v>
      </c>
      <c r="H141" s="302">
        <v>513.86666666666679</v>
      </c>
      <c r="I141" s="302">
        <v>524.7833333333333</v>
      </c>
      <c r="J141" s="302">
        <v>531.61666666666679</v>
      </c>
      <c r="K141" s="301">
        <v>517.95000000000005</v>
      </c>
      <c r="L141" s="301">
        <v>500.2</v>
      </c>
      <c r="M141" s="301">
        <v>2.82376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125.15</v>
      </c>
      <c r="D142" s="302">
        <v>125.51666666666665</v>
      </c>
      <c r="E142" s="302">
        <v>124.23333333333331</v>
      </c>
      <c r="F142" s="302">
        <v>123.31666666666665</v>
      </c>
      <c r="G142" s="302">
        <v>122.0333333333333</v>
      </c>
      <c r="H142" s="302">
        <v>126.43333333333331</v>
      </c>
      <c r="I142" s="302">
        <v>127.71666666666667</v>
      </c>
      <c r="J142" s="302">
        <v>128.63333333333333</v>
      </c>
      <c r="K142" s="301">
        <v>126.8</v>
      </c>
      <c r="L142" s="301">
        <v>124.6</v>
      </c>
      <c r="M142" s="301">
        <v>1.6285000000000001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384.6</v>
      </c>
      <c r="D143" s="302">
        <v>385.15000000000003</v>
      </c>
      <c r="E143" s="302">
        <v>380.65000000000009</v>
      </c>
      <c r="F143" s="302">
        <v>376.70000000000005</v>
      </c>
      <c r="G143" s="302">
        <v>372.2000000000001</v>
      </c>
      <c r="H143" s="302">
        <v>389.10000000000008</v>
      </c>
      <c r="I143" s="302">
        <v>393.59999999999997</v>
      </c>
      <c r="J143" s="302">
        <v>397.55000000000007</v>
      </c>
      <c r="K143" s="301">
        <v>389.65</v>
      </c>
      <c r="L143" s="301">
        <v>381.2</v>
      </c>
      <c r="M143" s="301">
        <v>1.90638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411.4</v>
      </c>
      <c r="D144" s="302">
        <v>410.8</v>
      </c>
      <c r="E144" s="302">
        <v>407.75</v>
      </c>
      <c r="F144" s="302">
        <v>404.09999999999997</v>
      </c>
      <c r="G144" s="302">
        <v>401.04999999999995</v>
      </c>
      <c r="H144" s="302">
        <v>414.45000000000005</v>
      </c>
      <c r="I144" s="302">
        <v>417.50000000000011</v>
      </c>
      <c r="J144" s="302">
        <v>421.15000000000009</v>
      </c>
      <c r="K144" s="301">
        <v>413.85</v>
      </c>
      <c r="L144" s="301">
        <v>407.15</v>
      </c>
      <c r="M144" s="301">
        <v>0.76568000000000003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1361.45</v>
      </c>
      <c r="D145" s="302">
        <v>1361.15</v>
      </c>
      <c r="E145" s="302">
        <v>1337.2000000000003</v>
      </c>
      <c r="F145" s="302">
        <v>1312.9500000000003</v>
      </c>
      <c r="G145" s="302">
        <v>1289.0000000000005</v>
      </c>
      <c r="H145" s="302">
        <v>1385.4</v>
      </c>
      <c r="I145" s="302">
        <v>1409.35</v>
      </c>
      <c r="J145" s="302">
        <v>1433.6</v>
      </c>
      <c r="K145" s="301">
        <v>1385.1</v>
      </c>
      <c r="L145" s="301">
        <v>1336.9</v>
      </c>
      <c r="M145" s="301">
        <v>2.3932500000000001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57.95</v>
      </c>
      <c r="D146" s="302">
        <v>57.949999999999996</v>
      </c>
      <c r="E146" s="302">
        <v>57.399999999999991</v>
      </c>
      <c r="F146" s="302">
        <v>56.849999999999994</v>
      </c>
      <c r="G146" s="302">
        <v>56.29999999999999</v>
      </c>
      <c r="H146" s="302">
        <v>58.499999999999993</v>
      </c>
      <c r="I146" s="302">
        <v>59.04999999999999</v>
      </c>
      <c r="J146" s="302">
        <v>59.599999999999994</v>
      </c>
      <c r="K146" s="301">
        <v>58.5</v>
      </c>
      <c r="L146" s="301">
        <v>57.4</v>
      </c>
      <c r="M146" s="301">
        <v>2.6403400000000001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158</v>
      </c>
      <c r="D147" s="302">
        <v>156.1</v>
      </c>
      <c r="E147" s="302">
        <v>152.19999999999999</v>
      </c>
      <c r="F147" s="302">
        <v>146.4</v>
      </c>
      <c r="G147" s="302">
        <v>142.5</v>
      </c>
      <c r="H147" s="302">
        <v>161.89999999999998</v>
      </c>
      <c r="I147" s="302">
        <v>165.8</v>
      </c>
      <c r="J147" s="302">
        <v>171.59999999999997</v>
      </c>
      <c r="K147" s="301">
        <v>160</v>
      </c>
      <c r="L147" s="301">
        <v>150.30000000000001</v>
      </c>
      <c r="M147" s="301">
        <v>1.5095099999999999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84.6</v>
      </c>
      <c r="D148" s="302">
        <v>84.033333333333331</v>
      </c>
      <c r="E148" s="302">
        <v>83.066666666666663</v>
      </c>
      <c r="F148" s="302">
        <v>81.533333333333331</v>
      </c>
      <c r="G148" s="302">
        <v>80.566666666666663</v>
      </c>
      <c r="H148" s="302">
        <v>85.566666666666663</v>
      </c>
      <c r="I148" s="302">
        <v>86.533333333333331</v>
      </c>
      <c r="J148" s="302">
        <v>88.066666666666663</v>
      </c>
      <c r="K148" s="301">
        <v>85</v>
      </c>
      <c r="L148" s="301">
        <v>82.5</v>
      </c>
      <c r="M148" s="301">
        <v>3.2957399999999999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39.549999999999997</v>
      </c>
      <c r="D149" s="302">
        <v>39.383333333333333</v>
      </c>
      <c r="E149" s="302">
        <v>38.866666666666667</v>
      </c>
      <c r="F149" s="302">
        <v>38.183333333333337</v>
      </c>
      <c r="G149" s="302">
        <v>37.666666666666671</v>
      </c>
      <c r="H149" s="302">
        <v>40.066666666666663</v>
      </c>
      <c r="I149" s="302">
        <v>40.583333333333329</v>
      </c>
      <c r="J149" s="302">
        <v>41.266666666666659</v>
      </c>
      <c r="K149" s="301">
        <v>39.9</v>
      </c>
      <c r="L149" s="301">
        <v>38.700000000000003</v>
      </c>
      <c r="M149" s="301">
        <v>3.7433700000000001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643.6</v>
      </c>
      <c r="D150" s="302">
        <v>645.58333333333337</v>
      </c>
      <c r="E150" s="302">
        <v>638.01666666666677</v>
      </c>
      <c r="F150" s="302">
        <v>632.43333333333339</v>
      </c>
      <c r="G150" s="302">
        <v>624.86666666666679</v>
      </c>
      <c r="H150" s="302">
        <v>651.16666666666674</v>
      </c>
      <c r="I150" s="302">
        <v>658.73333333333335</v>
      </c>
      <c r="J150" s="302">
        <v>664.31666666666672</v>
      </c>
      <c r="K150" s="301">
        <v>653.15</v>
      </c>
      <c r="L150" s="301">
        <v>640</v>
      </c>
      <c r="M150" s="301">
        <v>4.6149999999999997E-2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1533.15</v>
      </c>
      <c r="D151" s="302">
        <v>1538.3666666666668</v>
      </c>
      <c r="E151" s="302">
        <v>1524.7833333333335</v>
      </c>
      <c r="F151" s="302">
        <v>1516.4166666666667</v>
      </c>
      <c r="G151" s="302">
        <v>1502.8333333333335</v>
      </c>
      <c r="H151" s="302">
        <v>1546.7333333333336</v>
      </c>
      <c r="I151" s="302">
        <v>1560.3166666666666</v>
      </c>
      <c r="J151" s="302">
        <v>1568.6833333333336</v>
      </c>
      <c r="K151" s="301">
        <v>1551.95</v>
      </c>
      <c r="L151" s="301">
        <v>1530</v>
      </c>
      <c r="M151" s="301">
        <v>2.9801500000000001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140.25</v>
      </c>
      <c r="D152" s="302">
        <v>139.26666666666668</v>
      </c>
      <c r="E152" s="302">
        <v>138.03333333333336</v>
      </c>
      <c r="F152" s="302">
        <v>135.81666666666669</v>
      </c>
      <c r="G152" s="302">
        <v>134.58333333333337</v>
      </c>
      <c r="H152" s="302">
        <v>141.48333333333335</v>
      </c>
      <c r="I152" s="302">
        <v>142.71666666666664</v>
      </c>
      <c r="J152" s="302">
        <v>144.93333333333334</v>
      </c>
      <c r="K152" s="301">
        <v>140.5</v>
      </c>
      <c r="L152" s="301">
        <v>137.05000000000001</v>
      </c>
      <c r="M152" s="301">
        <v>14.37947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97.15</v>
      </c>
      <c r="D153" s="302">
        <v>97.183333333333323</v>
      </c>
      <c r="E153" s="302">
        <v>96.066666666666649</v>
      </c>
      <c r="F153" s="302">
        <v>94.98333333333332</v>
      </c>
      <c r="G153" s="302">
        <v>93.866666666666646</v>
      </c>
      <c r="H153" s="302">
        <v>98.266666666666652</v>
      </c>
      <c r="I153" s="302">
        <v>99.383333333333326</v>
      </c>
      <c r="J153" s="302">
        <v>100.46666666666665</v>
      </c>
      <c r="K153" s="301">
        <v>98.3</v>
      </c>
      <c r="L153" s="301">
        <v>96.1</v>
      </c>
      <c r="M153" s="301">
        <v>1.0488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245.05</v>
      </c>
      <c r="D154" s="302">
        <v>242</v>
      </c>
      <c r="E154" s="302">
        <v>237.55</v>
      </c>
      <c r="F154" s="302">
        <v>230.05</v>
      </c>
      <c r="G154" s="302">
        <v>225.60000000000002</v>
      </c>
      <c r="H154" s="302">
        <v>249.5</v>
      </c>
      <c r="I154" s="302">
        <v>253.95</v>
      </c>
      <c r="J154" s="302">
        <v>261.45</v>
      </c>
      <c r="K154" s="301">
        <v>246.45</v>
      </c>
      <c r="L154" s="301">
        <v>234.5</v>
      </c>
      <c r="M154" s="301">
        <v>1.3537300000000001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91.8</v>
      </c>
      <c r="D155" s="302">
        <v>91.333333333333329</v>
      </c>
      <c r="E155" s="302">
        <v>90.516666666666652</v>
      </c>
      <c r="F155" s="302">
        <v>89.23333333333332</v>
      </c>
      <c r="G155" s="302">
        <v>88.416666666666643</v>
      </c>
      <c r="H155" s="302">
        <v>92.61666666666666</v>
      </c>
      <c r="I155" s="302">
        <v>93.433333333333351</v>
      </c>
      <c r="J155" s="302">
        <v>94.716666666666669</v>
      </c>
      <c r="K155" s="301">
        <v>92.15</v>
      </c>
      <c r="L155" s="301">
        <v>90.05</v>
      </c>
      <c r="M155" s="301">
        <v>66.638720000000006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382.85</v>
      </c>
      <c r="D156" s="302">
        <v>383.16666666666669</v>
      </c>
      <c r="E156" s="302">
        <v>377.88333333333338</v>
      </c>
      <c r="F156" s="302">
        <v>372.91666666666669</v>
      </c>
      <c r="G156" s="302">
        <v>367.63333333333338</v>
      </c>
      <c r="H156" s="302">
        <v>388.13333333333338</v>
      </c>
      <c r="I156" s="302">
        <v>393.41666666666669</v>
      </c>
      <c r="J156" s="302">
        <v>398.38333333333338</v>
      </c>
      <c r="K156" s="301">
        <v>388.45</v>
      </c>
      <c r="L156" s="301">
        <v>378.2</v>
      </c>
      <c r="M156" s="301">
        <v>0.55876000000000003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4970.1499999999996</v>
      </c>
      <c r="D157" s="302">
        <v>4926.75</v>
      </c>
      <c r="E157" s="302">
        <v>4853.5</v>
      </c>
      <c r="F157" s="302">
        <v>4736.8500000000004</v>
      </c>
      <c r="G157" s="302">
        <v>4663.6000000000004</v>
      </c>
      <c r="H157" s="302">
        <v>5043.3999999999996</v>
      </c>
      <c r="I157" s="302">
        <v>5116.6499999999996</v>
      </c>
      <c r="J157" s="302">
        <v>5233.2999999999993</v>
      </c>
      <c r="K157" s="301">
        <v>5000</v>
      </c>
      <c r="L157" s="301">
        <v>4810.1000000000004</v>
      </c>
      <c r="M157" s="301">
        <v>0.59897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137.19999999999999</v>
      </c>
      <c r="D158" s="302">
        <v>137.81666666666666</v>
      </c>
      <c r="E158" s="302">
        <v>135.68333333333334</v>
      </c>
      <c r="F158" s="302">
        <v>134.16666666666669</v>
      </c>
      <c r="G158" s="302">
        <v>132.03333333333336</v>
      </c>
      <c r="H158" s="302">
        <v>139.33333333333331</v>
      </c>
      <c r="I158" s="302">
        <v>141.46666666666664</v>
      </c>
      <c r="J158" s="302">
        <v>142.98333333333329</v>
      </c>
      <c r="K158" s="301">
        <v>139.94999999999999</v>
      </c>
      <c r="L158" s="301">
        <v>136.30000000000001</v>
      </c>
      <c r="M158" s="301">
        <v>2.7248000000000001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2737.6</v>
      </c>
      <c r="D159" s="302">
        <v>2757.4</v>
      </c>
      <c r="E159" s="302">
        <v>2700.8</v>
      </c>
      <c r="F159" s="302">
        <v>2664</v>
      </c>
      <c r="G159" s="302">
        <v>2607.4</v>
      </c>
      <c r="H159" s="302">
        <v>2794.2000000000003</v>
      </c>
      <c r="I159" s="302">
        <v>2850.7999999999997</v>
      </c>
      <c r="J159" s="302">
        <v>2887.6000000000004</v>
      </c>
      <c r="K159" s="301">
        <v>2814</v>
      </c>
      <c r="L159" s="301">
        <v>2720.6</v>
      </c>
      <c r="M159" s="301">
        <v>0.33552999999999999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230.45</v>
      </c>
      <c r="D160" s="302">
        <v>230.45000000000002</v>
      </c>
      <c r="E160" s="302">
        <v>229.00000000000003</v>
      </c>
      <c r="F160" s="302">
        <v>227.55</v>
      </c>
      <c r="G160" s="302">
        <v>226.10000000000002</v>
      </c>
      <c r="H160" s="302">
        <v>231.90000000000003</v>
      </c>
      <c r="I160" s="302">
        <v>233.35000000000002</v>
      </c>
      <c r="J160" s="302">
        <v>234.80000000000004</v>
      </c>
      <c r="K160" s="301">
        <v>231.9</v>
      </c>
      <c r="L160" s="301">
        <v>229</v>
      </c>
      <c r="M160" s="301">
        <v>5.2710100000000004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6.6</v>
      </c>
      <c r="D161" s="302">
        <v>6.6833333333333336</v>
      </c>
      <c r="E161" s="302">
        <v>6.4666666666666668</v>
      </c>
      <c r="F161" s="302">
        <v>6.333333333333333</v>
      </c>
      <c r="G161" s="302">
        <v>6.1166666666666663</v>
      </c>
      <c r="H161" s="302">
        <v>6.8166666666666673</v>
      </c>
      <c r="I161" s="302">
        <v>7.0333333333333341</v>
      </c>
      <c r="J161" s="302">
        <v>7.1666666666666679</v>
      </c>
      <c r="K161" s="301">
        <v>6.9</v>
      </c>
      <c r="L161" s="301">
        <v>6.55</v>
      </c>
      <c r="M161" s="301">
        <v>159.39747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103.3</v>
      </c>
      <c r="D162" s="302">
        <v>103.06666666666666</v>
      </c>
      <c r="E162" s="302">
        <v>101.73333333333332</v>
      </c>
      <c r="F162" s="302">
        <v>100.16666666666666</v>
      </c>
      <c r="G162" s="302">
        <v>98.833333333333314</v>
      </c>
      <c r="H162" s="302">
        <v>104.63333333333333</v>
      </c>
      <c r="I162" s="302">
        <v>105.96666666666667</v>
      </c>
      <c r="J162" s="302">
        <v>107.53333333333333</v>
      </c>
      <c r="K162" s="301">
        <v>104.4</v>
      </c>
      <c r="L162" s="301">
        <v>101.5</v>
      </c>
      <c r="M162" s="301">
        <v>20.37256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283.60000000000002</v>
      </c>
      <c r="D163" s="302">
        <v>279.86666666666667</v>
      </c>
      <c r="E163" s="302">
        <v>273.73333333333335</v>
      </c>
      <c r="F163" s="302">
        <v>263.86666666666667</v>
      </c>
      <c r="G163" s="302">
        <v>257.73333333333335</v>
      </c>
      <c r="H163" s="302">
        <v>289.73333333333335</v>
      </c>
      <c r="I163" s="302">
        <v>295.86666666666667</v>
      </c>
      <c r="J163" s="302">
        <v>305.73333333333335</v>
      </c>
      <c r="K163" s="301">
        <v>286</v>
      </c>
      <c r="L163" s="301">
        <v>270</v>
      </c>
      <c r="M163" s="301">
        <v>8.00108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136.9</v>
      </c>
      <c r="D164" s="302">
        <v>135.95000000000002</v>
      </c>
      <c r="E164" s="302">
        <v>134.70000000000005</v>
      </c>
      <c r="F164" s="302">
        <v>132.50000000000003</v>
      </c>
      <c r="G164" s="302">
        <v>131.25000000000006</v>
      </c>
      <c r="H164" s="302">
        <v>138.15000000000003</v>
      </c>
      <c r="I164" s="302">
        <v>139.39999999999998</v>
      </c>
      <c r="J164" s="302">
        <v>141.60000000000002</v>
      </c>
      <c r="K164" s="301">
        <v>137.19999999999999</v>
      </c>
      <c r="L164" s="301">
        <v>133.75</v>
      </c>
      <c r="M164" s="301">
        <v>66.047290000000004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2964.75</v>
      </c>
      <c r="D165" s="302">
        <v>2941.15</v>
      </c>
      <c r="E165" s="302">
        <v>2892.4500000000003</v>
      </c>
      <c r="F165" s="302">
        <v>2820.15</v>
      </c>
      <c r="G165" s="302">
        <v>2771.4500000000003</v>
      </c>
      <c r="H165" s="302">
        <v>3013.4500000000003</v>
      </c>
      <c r="I165" s="302">
        <v>3062.15</v>
      </c>
      <c r="J165" s="302">
        <v>3134.4500000000003</v>
      </c>
      <c r="K165" s="301">
        <v>2989.85</v>
      </c>
      <c r="L165" s="301">
        <v>2868.85</v>
      </c>
      <c r="M165" s="301">
        <v>8.8109999999999994E-2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2960.45</v>
      </c>
      <c r="D166" s="302">
        <v>2950.7166666666667</v>
      </c>
      <c r="E166" s="302">
        <v>2901.4833333333336</v>
      </c>
      <c r="F166" s="302">
        <v>2842.5166666666669</v>
      </c>
      <c r="G166" s="302">
        <v>2793.2833333333338</v>
      </c>
      <c r="H166" s="302">
        <v>3009.6833333333334</v>
      </c>
      <c r="I166" s="302">
        <v>3058.9166666666661</v>
      </c>
      <c r="J166" s="302">
        <v>3117.8833333333332</v>
      </c>
      <c r="K166" s="301">
        <v>2999.95</v>
      </c>
      <c r="L166" s="301">
        <v>2891.75</v>
      </c>
      <c r="M166" s="301">
        <v>3.9809999999999998E-2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392.35</v>
      </c>
      <c r="D167" s="302">
        <v>385.63333333333338</v>
      </c>
      <c r="E167" s="302">
        <v>373.36666666666679</v>
      </c>
      <c r="F167" s="302">
        <v>354.38333333333338</v>
      </c>
      <c r="G167" s="302">
        <v>342.11666666666679</v>
      </c>
      <c r="H167" s="302">
        <v>404.61666666666679</v>
      </c>
      <c r="I167" s="302">
        <v>416.88333333333333</v>
      </c>
      <c r="J167" s="302">
        <v>435.86666666666679</v>
      </c>
      <c r="K167" s="301">
        <v>397.9</v>
      </c>
      <c r="L167" s="301">
        <v>366.65</v>
      </c>
      <c r="M167" s="301">
        <v>8.4351299999999991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115.85</v>
      </c>
      <c r="D168" s="302">
        <v>115.3</v>
      </c>
      <c r="E168" s="302">
        <v>114.1</v>
      </c>
      <c r="F168" s="302">
        <v>112.35</v>
      </c>
      <c r="G168" s="302">
        <v>111.14999999999999</v>
      </c>
      <c r="H168" s="302">
        <v>117.05</v>
      </c>
      <c r="I168" s="302">
        <v>118.25000000000001</v>
      </c>
      <c r="J168" s="302">
        <v>120</v>
      </c>
      <c r="K168" s="301">
        <v>116.5</v>
      </c>
      <c r="L168" s="301">
        <v>113.55</v>
      </c>
      <c r="M168" s="301">
        <v>1.83555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4921.8500000000004</v>
      </c>
      <c r="D169" s="302">
        <v>4928.5333333333328</v>
      </c>
      <c r="E169" s="302">
        <v>4898.3666666666659</v>
      </c>
      <c r="F169" s="302">
        <v>4874.8833333333332</v>
      </c>
      <c r="G169" s="302">
        <v>4844.7166666666662</v>
      </c>
      <c r="H169" s="302">
        <v>4952.0166666666655</v>
      </c>
      <c r="I169" s="302">
        <v>4982.1833333333334</v>
      </c>
      <c r="J169" s="302">
        <v>5005.6666666666652</v>
      </c>
      <c r="K169" s="301">
        <v>4958.7</v>
      </c>
      <c r="L169" s="301">
        <v>4905.05</v>
      </c>
      <c r="M169" s="301">
        <v>0.16469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2653</v>
      </c>
      <c r="D170" s="302">
        <v>2649.3666666666668</v>
      </c>
      <c r="E170" s="302">
        <v>2608.7333333333336</v>
      </c>
      <c r="F170" s="302">
        <v>2564.4666666666667</v>
      </c>
      <c r="G170" s="302">
        <v>2523.8333333333335</v>
      </c>
      <c r="H170" s="302">
        <v>2693.6333333333337</v>
      </c>
      <c r="I170" s="302">
        <v>2734.2666666666669</v>
      </c>
      <c r="J170" s="302">
        <v>2778.5333333333338</v>
      </c>
      <c r="K170" s="301">
        <v>2690</v>
      </c>
      <c r="L170" s="301">
        <v>2605.1</v>
      </c>
      <c r="M170" s="301">
        <v>1.70427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1498</v>
      </c>
      <c r="D171" s="302">
        <v>1499.9333333333334</v>
      </c>
      <c r="E171" s="302">
        <v>1492.0666666666668</v>
      </c>
      <c r="F171" s="302">
        <v>1486.1333333333334</v>
      </c>
      <c r="G171" s="302">
        <v>1478.2666666666669</v>
      </c>
      <c r="H171" s="302">
        <v>1505.8666666666668</v>
      </c>
      <c r="I171" s="302">
        <v>1513.7333333333336</v>
      </c>
      <c r="J171" s="302">
        <v>1519.6666666666667</v>
      </c>
      <c r="K171" s="301">
        <v>1507.8</v>
      </c>
      <c r="L171" s="301">
        <v>1494</v>
      </c>
      <c r="M171" s="301">
        <v>0.29583999999999999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387.4</v>
      </c>
      <c r="D172" s="302">
        <v>384.83333333333331</v>
      </c>
      <c r="E172" s="302">
        <v>381.66666666666663</v>
      </c>
      <c r="F172" s="302">
        <v>375.93333333333334</v>
      </c>
      <c r="G172" s="302">
        <v>372.76666666666665</v>
      </c>
      <c r="H172" s="302">
        <v>390.56666666666661</v>
      </c>
      <c r="I172" s="302">
        <v>393.73333333333323</v>
      </c>
      <c r="J172" s="302">
        <v>399.46666666666658</v>
      </c>
      <c r="K172" s="301">
        <v>388</v>
      </c>
      <c r="L172" s="301">
        <v>379.1</v>
      </c>
      <c r="M172" s="301">
        <v>4.0025700000000004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4212.8500000000004</v>
      </c>
      <c r="D173" s="302">
        <v>4194.2666666666664</v>
      </c>
      <c r="E173" s="302">
        <v>4158.583333333333</v>
      </c>
      <c r="F173" s="302">
        <v>4104.3166666666666</v>
      </c>
      <c r="G173" s="302">
        <v>4068.6333333333332</v>
      </c>
      <c r="H173" s="302">
        <v>4248.5333333333328</v>
      </c>
      <c r="I173" s="302">
        <v>4284.2166666666672</v>
      </c>
      <c r="J173" s="302">
        <v>4338.4833333333327</v>
      </c>
      <c r="K173" s="301">
        <v>4229.95</v>
      </c>
      <c r="L173" s="301">
        <v>4140</v>
      </c>
      <c r="M173" s="301">
        <v>0.1164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601.20000000000005</v>
      </c>
      <c r="D174" s="302">
        <v>605.66666666666663</v>
      </c>
      <c r="E174" s="302">
        <v>585.63333333333321</v>
      </c>
      <c r="F174" s="302">
        <v>570.06666666666661</v>
      </c>
      <c r="G174" s="302">
        <v>550.03333333333319</v>
      </c>
      <c r="H174" s="302">
        <v>621.23333333333323</v>
      </c>
      <c r="I174" s="302">
        <v>641.26666666666677</v>
      </c>
      <c r="J174" s="302">
        <v>656.83333333333326</v>
      </c>
      <c r="K174" s="301">
        <v>625.70000000000005</v>
      </c>
      <c r="L174" s="301">
        <v>590.1</v>
      </c>
      <c r="M174" s="301">
        <v>51.081229999999998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1081.3499999999999</v>
      </c>
      <c r="D175" s="302">
        <v>1072.3833333333332</v>
      </c>
      <c r="E175" s="302">
        <v>1049.9166666666665</v>
      </c>
      <c r="F175" s="302">
        <v>1018.4833333333333</v>
      </c>
      <c r="G175" s="302">
        <v>996.01666666666665</v>
      </c>
      <c r="H175" s="302">
        <v>1103.8166666666664</v>
      </c>
      <c r="I175" s="302">
        <v>1126.2833333333331</v>
      </c>
      <c r="J175" s="302">
        <v>1157.7166666666662</v>
      </c>
      <c r="K175" s="301">
        <v>1094.8499999999999</v>
      </c>
      <c r="L175" s="301">
        <v>1040.95</v>
      </c>
      <c r="M175" s="301">
        <v>0.55206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505.1</v>
      </c>
      <c r="D176" s="302">
        <v>505.61666666666662</v>
      </c>
      <c r="E176" s="302">
        <v>502.33333333333326</v>
      </c>
      <c r="F176" s="302">
        <v>499.56666666666666</v>
      </c>
      <c r="G176" s="302">
        <v>496.2833333333333</v>
      </c>
      <c r="H176" s="302">
        <v>508.38333333333321</v>
      </c>
      <c r="I176" s="302">
        <v>511.66666666666663</v>
      </c>
      <c r="J176" s="302">
        <v>514.43333333333317</v>
      </c>
      <c r="K176" s="301">
        <v>508.9</v>
      </c>
      <c r="L176" s="301">
        <v>502.85</v>
      </c>
      <c r="M176" s="301">
        <v>0.35580000000000001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794.1</v>
      </c>
      <c r="D177" s="302">
        <v>787.13333333333333</v>
      </c>
      <c r="E177" s="302">
        <v>777.06666666666661</v>
      </c>
      <c r="F177" s="302">
        <v>760.0333333333333</v>
      </c>
      <c r="G177" s="302">
        <v>749.96666666666658</v>
      </c>
      <c r="H177" s="302">
        <v>804.16666666666663</v>
      </c>
      <c r="I177" s="302">
        <v>814.23333333333346</v>
      </c>
      <c r="J177" s="302">
        <v>831.26666666666665</v>
      </c>
      <c r="K177" s="301">
        <v>797.2</v>
      </c>
      <c r="L177" s="301">
        <v>770.1</v>
      </c>
      <c r="M177" s="301">
        <v>12.85196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425.85</v>
      </c>
      <c r="D178" s="302">
        <v>425.73333333333329</v>
      </c>
      <c r="E178" s="302">
        <v>422.26666666666659</v>
      </c>
      <c r="F178" s="302">
        <v>418.68333333333328</v>
      </c>
      <c r="G178" s="302">
        <v>415.21666666666658</v>
      </c>
      <c r="H178" s="302">
        <v>429.31666666666661</v>
      </c>
      <c r="I178" s="302">
        <v>432.7833333333333</v>
      </c>
      <c r="J178" s="302">
        <v>436.36666666666662</v>
      </c>
      <c r="K178" s="301">
        <v>429.2</v>
      </c>
      <c r="L178" s="301">
        <v>422.15</v>
      </c>
      <c r="M178" s="301">
        <v>0.26967999999999998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1206.8</v>
      </c>
      <c r="D179" s="302">
        <v>1198.5666666666666</v>
      </c>
      <c r="E179" s="302">
        <v>1186.2333333333331</v>
      </c>
      <c r="F179" s="302">
        <v>1165.6666666666665</v>
      </c>
      <c r="G179" s="302">
        <v>1153.333333333333</v>
      </c>
      <c r="H179" s="302">
        <v>1219.1333333333332</v>
      </c>
      <c r="I179" s="302">
        <v>1231.4666666666667</v>
      </c>
      <c r="J179" s="302">
        <v>1252.0333333333333</v>
      </c>
      <c r="K179" s="301">
        <v>1210.9000000000001</v>
      </c>
      <c r="L179" s="301">
        <v>1178</v>
      </c>
      <c r="M179" s="301">
        <v>6.4860899999999999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73.2</v>
      </c>
      <c r="D180" s="302">
        <v>73.366666666666674</v>
      </c>
      <c r="E180" s="302">
        <v>72.333333333333343</v>
      </c>
      <c r="F180" s="302">
        <v>71.466666666666669</v>
      </c>
      <c r="G180" s="302">
        <v>70.433333333333337</v>
      </c>
      <c r="H180" s="302">
        <v>74.233333333333348</v>
      </c>
      <c r="I180" s="302">
        <v>75.26666666666668</v>
      </c>
      <c r="J180" s="302">
        <v>76.133333333333354</v>
      </c>
      <c r="K180" s="301">
        <v>74.400000000000006</v>
      </c>
      <c r="L180" s="301">
        <v>72.5</v>
      </c>
      <c r="M180" s="301">
        <v>1.95224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275.25</v>
      </c>
      <c r="D181" s="302">
        <v>272.3</v>
      </c>
      <c r="E181" s="302">
        <v>262.60000000000002</v>
      </c>
      <c r="F181" s="302">
        <v>249.95</v>
      </c>
      <c r="G181" s="302">
        <v>240.25</v>
      </c>
      <c r="H181" s="302">
        <v>284.95000000000005</v>
      </c>
      <c r="I181" s="302">
        <v>294.64999999999998</v>
      </c>
      <c r="J181" s="302">
        <v>307.30000000000007</v>
      </c>
      <c r="K181" s="301">
        <v>282</v>
      </c>
      <c r="L181" s="301">
        <v>259.64999999999998</v>
      </c>
      <c r="M181" s="301">
        <v>42.966749999999998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393.3</v>
      </c>
      <c r="D182" s="302">
        <v>392</v>
      </c>
      <c r="E182" s="302">
        <v>385.1</v>
      </c>
      <c r="F182" s="302">
        <v>376.90000000000003</v>
      </c>
      <c r="G182" s="302">
        <v>370.00000000000006</v>
      </c>
      <c r="H182" s="302">
        <v>400.2</v>
      </c>
      <c r="I182" s="302">
        <v>407.09999999999997</v>
      </c>
      <c r="J182" s="302">
        <v>415.29999999999995</v>
      </c>
      <c r="K182" s="301">
        <v>398.9</v>
      </c>
      <c r="L182" s="301">
        <v>383.8</v>
      </c>
      <c r="M182" s="301">
        <v>3.69007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1343.05</v>
      </c>
      <c r="D183" s="302">
        <v>1341.1999999999998</v>
      </c>
      <c r="E183" s="302">
        <v>1328.5499999999997</v>
      </c>
      <c r="F183" s="302">
        <v>1314.05</v>
      </c>
      <c r="G183" s="302">
        <v>1301.3999999999999</v>
      </c>
      <c r="H183" s="302">
        <v>1355.6999999999996</v>
      </c>
      <c r="I183" s="302">
        <v>1368.3499999999997</v>
      </c>
      <c r="J183" s="302">
        <v>1382.8499999999995</v>
      </c>
      <c r="K183" s="301">
        <v>1353.85</v>
      </c>
      <c r="L183" s="301">
        <v>1326.7</v>
      </c>
      <c r="M183" s="301">
        <v>6.5841399999999997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150.44999999999999</v>
      </c>
      <c r="D184" s="302">
        <v>150.89999999999998</v>
      </c>
      <c r="E184" s="302">
        <v>148.69999999999996</v>
      </c>
      <c r="F184" s="302">
        <v>146.94999999999999</v>
      </c>
      <c r="G184" s="302">
        <v>144.74999999999997</v>
      </c>
      <c r="H184" s="302">
        <v>152.64999999999995</v>
      </c>
      <c r="I184" s="302">
        <v>154.85</v>
      </c>
      <c r="J184" s="302">
        <v>156.59999999999994</v>
      </c>
      <c r="K184" s="301">
        <v>153.1</v>
      </c>
      <c r="L184" s="301">
        <v>149.15</v>
      </c>
      <c r="M184" s="301">
        <v>9.9995399999999997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1638.85</v>
      </c>
      <c r="D185" s="302">
        <v>1612.4166666666667</v>
      </c>
      <c r="E185" s="302">
        <v>1579.8333333333335</v>
      </c>
      <c r="F185" s="302">
        <v>1520.8166666666668</v>
      </c>
      <c r="G185" s="302">
        <v>1488.2333333333336</v>
      </c>
      <c r="H185" s="302">
        <v>1671.4333333333334</v>
      </c>
      <c r="I185" s="302">
        <v>1704.0166666666669</v>
      </c>
      <c r="J185" s="302">
        <v>1763.0333333333333</v>
      </c>
      <c r="K185" s="301">
        <v>1645</v>
      </c>
      <c r="L185" s="301">
        <v>1553.4</v>
      </c>
      <c r="M185" s="301">
        <v>0.22259000000000001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141.35</v>
      </c>
      <c r="D186" s="302">
        <v>139.9</v>
      </c>
      <c r="E186" s="302">
        <v>138</v>
      </c>
      <c r="F186" s="302">
        <v>134.65</v>
      </c>
      <c r="G186" s="302">
        <v>132.75</v>
      </c>
      <c r="H186" s="302">
        <v>143.25</v>
      </c>
      <c r="I186" s="302">
        <v>145.15000000000003</v>
      </c>
      <c r="J186" s="302">
        <v>148.5</v>
      </c>
      <c r="K186" s="301">
        <v>141.80000000000001</v>
      </c>
      <c r="L186" s="301">
        <v>136.55000000000001</v>
      </c>
      <c r="M186" s="301">
        <v>12.372199999999999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213.75</v>
      </c>
      <c r="D187" s="302">
        <v>214.28333333333333</v>
      </c>
      <c r="E187" s="302">
        <v>211.56666666666666</v>
      </c>
      <c r="F187" s="302">
        <v>209.38333333333333</v>
      </c>
      <c r="G187" s="302">
        <v>206.66666666666666</v>
      </c>
      <c r="H187" s="302">
        <v>216.46666666666667</v>
      </c>
      <c r="I187" s="302">
        <v>219.18333333333331</v>
      </c>
      <c r="J187" s="302">
        <v>221.36666666666667</v>
      </c>
      <c r="K187" s="301">
        <v>217</v>
      </c>
      <c r="L187" s="301">
        <v>212.1</v>
      </c>
      <c r="M187" s="301">
        <v>7.3599800000000002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706.3</v>
      </c>
      <c r="D188" s="302">
        <v>702.33333333333337</v>
      </c>
      <c r="E188" s="302">
        <v>686.9666666666667</v>
      </c>
      <c r="F188" s="302">
        <v>667.63333333333333</v>
      </c>
      <c r="G188" s="302">
        <v>652.26666666666665</v>
      </c>
      <c r="H188" s="302">
        <v>721.66666666666674</v>
      </c>
      <c r="I188" s="302">
        <v>737.0333333333333</v>
      </c>
      <c r="J188" s="302">
        <v>756.36666666666679</v>
      </c>
      <c r="K188" s="301">
        <v>717.7</v>
      </c>
      <c r="L188" s="301">
        <v>683</v>
      </c>
      <c r="M188" s="301">
        <v>6.6834899999999999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435.7</v>
      </c>
      <c r="D189" s="302">
        <v>430.95</v>
      </c>
      <c r="E189" s="302">
        <v>425.25</v>
      </c>
      <c r="F189" s="302">
        <v>414.8</v>
      </c>
      <c r="G189" s="302">
        <v>409.1</v>
      </c>
      <c r="H189" s="302">
        <v>441.4</v>
      </c>
      <c r="I189" s="302">
        <v>447.09999999999991</v>
      </c>
      <c r="J189" s="302">
        <v>457.54999999999995</v>
      </c>
      <c r="K189" s="301">
        <v>436.65</v>
      </c>
      <c r="L189" s="301">
        <v>420.5</v>
      </c>
      <c r="M189" s="301">
        <v>14.131309999999999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1800.15</v>
      </c>
      <c r="D190" s="302">
        <v>1803.4833333333336</v>
      </c>
      <c r="E190" s="302">
        <v>1789.7666666666671</v>
      </c>
      <c r="F190" s="302">
        <v>1779.3833333333334</v>
      </c>
      <c r="G190" s="302">
        <v>1765.666666666667</v>
      </c>
      <c r="H190" s="302">
        <v>1813.8666666666672</v>
      </c>
      <c r="I190" s="302">
        <v>1827.5833333333335</v>
      </c>
      <c r="J190" s="302">
        <v>1837.9666666666674</v>
      </c>
      <c r="K190" s="301">
        <v>1817.2</v>
      </c>
      <c r="L190" s="301">
        <v>1793.1</v>
      </c>
      <c r="M190" s="301">
        <v>3.8081700000000001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861.75</v>
      </c>
      <c r="D191" s="302">
        <v>864.25</v>
      </c>
      <c r="E191" s="302">
        <v>854.5</v>
      </c>
      <c r="F191" s="302">
        <v>847.25</v>
      </c>
      <c r="G191" s="302">
        <v>837.5</v>
      </c>
      <c r="H191" s="302">
        <v>871.5</v>
      </c>
      <c r="I191" s="302">
        <v>881.25</v>
      </c>
      <c r="J191" s="302">
        <v>888.5</v>
      </c>
      <c r="K191" s="301">
        <v>874</v>
      </c>
      <c r="L191" s="301">
        <v>857</v>
      </c>
      <c r="M191" s="301">
        <v>2.0594999999999999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16.850000000000001</v>
      </c>
      <c r="D192" s="302">
        <v>16.766666666666669</v>
      </c>
      <c r="E192" s="302">
        <v>16.483333333333338</v>
      </c>
      <c r="F192" s="302">
        <v>16.116666666666667</v>
      </c>
      <c r="G192" s="302">
        <v>15.833333333333336</v>
      </c>
      <c r="H192" s="302">
        <v>17.13333333333334</v>
      </c>
      <c r="I192" s="302">
        <v>17.416666666666671</v>
      </c>
      <c r="J192" s="302">
        <v>17.783333333333342</v>
      </c>
      <c r="K192" s="301">
        <v>17.05</v>
      </c>
      <c r="L192" s="301">
        <v>16.399999999999999</v>
      </c>
      <c r="M192" s="301">
        <v>11.273569999999999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924.1</v>
      </c>
      <c r="D193" s="302">
        <v>920.01666666666677</v>
      </c>
      <c r="E193" s="302">
        <v>909.08333333333348</v>
      </c>
      <c r="F193" s="302">
        <v>894.06666666666672</v>
      </c>
      <c r="G193" s="302">
        <v>883.13333333333344</v>
      </c>
      <c r="H193" s="302">
        <v>935.03333333333353</v>
      </c>
      <c r="I193" s="302">
        <v>945.9666666666667</v>
      </c>
      <c r="J193" s="302">
        <v>960.98333333333358</v>
      </c>
      <c r="K193" s="301">
        <v>930.95</v>
      </c>
      <c r="L193" s="301">
        <v>905</v>
      </c>
      <c r="M193" s="301">
        <v>0.15307000000000001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1106.55</v>
      </c>
      <c r="D194" s="302">
        <v>1097</v>
      </c>
      <c r="E194" s="302">
        <v>1084.75</v>
      </c>
      <c r="F194" s="302">
        <v>1062.95</v>
      </c>
      <c r="G194" s="302">
        <v>1050.7</v>
      </c>
      <c r="H194" s="302">
        <v>1118.8</v>
      </c>
      <c r="I194" s="302">
        <v>1131.05</v>
      </c>
      <c r="J194" s="302">
        <v>1152.8499999999999</v>
      </c>
      <c r="K194" s="301">
        <v>1109.25</v>
      </c>
      <c r="L194" s="301">
        <v>1075.2</v>
      </c>
      <c r="M194" s="301">
        <v>9.1380499999999998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1001.95</v>
      </c>
      <c r="D195" s="302">
        <v>997.4</v>
      </c>
      <c r="E195" s="302">
        <v>987.8</v>
      </c>
      <c r="F195" s="302">
        <v>973.65</v>
      </c>
      <c r="G195" s="302">
        <v>964.05</v>
      </c>
      <c r="H195" s="302">
        <v>1011.55</v>
      </c>
      <c r="I195" s="302">
        <v>1021.1500000000001</v>
      </c>
      <c r="J195" s="302">
        <v>1035.3</v>
      </c>
      <c r="K195" s="301">
        <v>1007</v>
      </c>
      <c r="L195" s="301">
        <v>983.25</v>
      </c>
      <c r="M195" s="301">
        <v>27.024709999999999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2180.85</v>
      </c>
      <c r="D196" s="302">
        <v>2178.9500000000003</v>
      </c>
      <c r="E196" s="302">
        <v>2160.9000000000005</v>
      </c>
      <c r="F196" s="302">
        <v>2140.9500000000003</v>
      </c>
      <c r="G196" s="302">
        <v>2122.9000000000005</v>
      </c>
      <c r="H196" s="302">
        <v>2198.9000000000005</v>
      </c>
      <c r="I196" s="302">
        <v>2216.9500000000007</v>
      </c>
      <c r="J196" s="302">
        <v>2236.9000000000005</v>
      </c>
      <c r="K196" s="301">
        <v>2197</v>
      </c>
      <c r="L196" s="301">
        <v>2159</v>
      </c>
      <c r="M196" s="301">
        <v>29.958210000000001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1750.1</v>
      </c>
      <c r="D197" s="302">
        <v>1761.5833333333333</v>
      </c>
      <c r="E197" s="302">
        <v>1732.5166666666664</v>
      </c>
      <c r="F197" s="302">
        <v>1714.9333333333332</v>
      </c>
      <c r="G197" s="302">
        <v>1685.8666666666663</v>
      </c>
      <c r="H197" s="302">
        <v>1779.1666666666665</v>
      </c>
      <c r="I197" s="302">
        <v>1808.2333333333336</v>
      </c>
      <c r="J197" s="302">
        <v>1825.8166666666666</v>
      </c>
      <c r="K197" s="301">
        <v>1790.65</v>
      </c>
      <c r="L197" s="301">
        <v>1744</v>
      </c>
      <c r="M197" s="301">
        <v>7.4351000000000003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1345.9</v>
      </c>
      <c r="D198" s="302">
        <v>1345.1000000000001</v>
      </c>
      <c r="E198" s="302">
        <v>1339.2000000000003</v>
      </c>
      <c r="F198" s="302">
        <v>1332.5000000000002</v>
      </c>
      <c r="G198" s="302">
        <v>1326.6000000000004</v>
      </c>
      <c r="H198" s="302">
        <v>1351.8000000000002</v>
      </c>
      <c r="I198" s="302">
        <v>1357.7000000000003</v>
      </c>
      <c r="J198" s="302">
        <v>1364.4</v>
      </c>
      <c r="K198" s="301">
        <v>1351</v>
      </c>
      <c r="L198" s="301">
        <v>1338.4</v>
      </c>
      <c r="M198" s="301">
        <v>48.852870000000003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565.95000000000005</v>
      </c>
      <c r="D199" s="302">
        <v>561.43333333333339</v>
      </c>
      <c r="E199" s="302">
        <v>553.86666666666679</v>
      </c>
      <c r="F199" s="302">
        <v>541.78333333333342</v>
      </c>
      <c r="G199" s="302">
        <v>534.21666666666681</v>
      </c>
      <c r="H199" s="302">
        <v>573.51666666666677</v>
      </c>
      <c r="I199" s="302">
        <v>581.08333333333337</v>
      </c>
      <c r="J199" s="302">
        <v>593.16666666666674</v>
      </c>
      <c r="K199" s="301">
        <v>569</v>
      </c>
      <c r="L199" s="301">
        <v>549.35</v>
      </c>
      <c r="M199" s="301">
        <v>21.942969999999999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1033.05</v>
      </c>
      <c r="D200" s="302">
        <v>1027.6000000000001</v>
      </c>
      <c r="E200" s="302">
        <v>1001.7500000000002</v>
      </c>
      <c r="F200" s="302">
        <v>970.45</v>
      </c>
      <c r="G200" s="302">
        <v>944.60000000000014</v>
      </c>
      <c r="H200" s="302">
        <v>1058.9000000000003</v>
      </c>
      <c r="I200" s="302">
        <v>1084.7500000000002</v>
      </c>
      <c r="J200" s="302">
        <v>1116.0500000000004</v>
      </c>
      <c r="K200" s="301">
        <v>1053.45</v>
      </c>
      <c r="L200" s="301">
        <v>996.3</v>
      </c>
      <c r="M200" s="301">
        <v>1.83223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174.6</v>
      </c>
      <c r="D201" s="302">
        <v>174.38333333333333</v>
      </c>
      <c r="E201" s="302">
        <v>172.91666666666666</v>
      </c>
      <c r="F201" s="302">
        <v>171.23333333333332</v>
      </c>
      <c r="G201" s="302">
        <v>169.76666666666665</v>
      </c>
      <c r="H201" s="302">
        <v>176.06666666666666</v>
      </c>
      <c r="I201" s="302">
        <v>177.53333333333336</v>
      </c>
      <c r="J201" s="302">
        <v>179.21666666666667</v>
      </c>
      <c r="K201" s="301">
        <v>175.85</v>
      </c>
      <c r="L201" s="301">
        <v>172.7</v>
      </c>
      <c r="M201" s="301">
        <v>0.17716000000000001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105.45</v>
      </c>
      <c r="D202" s="302">
        <v>105.95</v>
      </c>
      <c r="E202" s="302">
        <v>104.5</v>
      </c>
      <c r="F202" s="302">
        <v>103.55</v>
      </c>
      <c r="G202" s="302">
        <v>102.1</v>
      </c>
      <c r="H202" s="302">
        <v>106.9</v>
      </c>
      <c r="I202" s="302">
        <v>108.35000000000002</v>
      </c>
      <c r="J202" s="302">
        <v>109.30000000000001</v>
      </c>
      <c r="K202" s="301">
        <v>107.4</v>
      </c>
      <c r="L202" s="301">
        <v>105</v>
      </c>
      <c r="M202" s="301">
        <v>4.2873000000000001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2766.7</v>
      </c>
      <c r="D203" s="302">
        <v>2763.1333333333332</v>
      </c>
      <c r="E203" s="302">
        <v>2733.5666666666666</v>
      </c>
      <c r="F203" s="302">
        <v>2700.4333333333334</v>
      </c>
      <c r="G203" s="302">
        <v>2670.8666666666668</v>
      </c>
      <c r="H203" s="302">
        <v>2796.2666666666664</v>
      </c>
      <c r="I203" s="302">
        <v>2825.833333333333</v>
      </c>
      <c r="J203" s="302">
        <v>2858.9666666666662</v>
      </c>
      <c r="K203" s="301">
        <v>2792.7</v>
      </c>
      <c r="L203" s="301">
        <v>2730</v>
      </c>
      <c r="M203" s="301">
        <v>7.1402900000000002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56.5</v>
      </c>
      <c r="D204" s="302">
        <v>56.4</v>
      </c>
      <c r="E204" s="302">
        <v>55.9</v>
      </c>
      <c r="F204" s="302">
        <v>55.3</v>
      </c>
      <c r="G204" s="302">
        <v>54.8</v>
      </c>
      <c r="H204" s="302">
        <v>57</v>
      </c>
      <c r="I204" s="302">
        <v>57.5</v>
      </c>
      <c r="J204" s="302">
        <v>58.1</v>
      </c>
      <c r="K204" s="301">
        <v>56.9</v>
      </c>
      <c r="L204" s="301">
        <v>55.8</v>
      </c>
      <c r="M204" s="301">
        <v>25.04307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1088.7</v>
      </c>
      <c r="D205" s="302">
        <v>1077.3</v>
      </c>
      <c r="E205" s="302">
        <v>1059.8999999999999</v>
      </c>
      <c r="F205" s="302">
        <v>1031.0999999999999</v>
      </c>
      <c r="G205" s="302">
        <v>1013.6999999999998</v>
      </c>
      <c r="H205" s="302">
        <v>1106.0999999999999</v>
      </c>
      <c r="I205" s="302">
        <v>1123.5</v>
      </c>
      <c r="J205" s="302">
        <v>1152.3</v>
      </c>
      <c r="K205" s="301">
        <v>1094.7</v>
      </c>
      <c r="L205" s="301">
        <v>1048.5</v>
      </c>
      <c r="M205" s="301">
        <v>0.76788999999999996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255.5</v>
      </c>
      <c r="D206" s="302">
        <v>256.15000000000003</v>
      </c>
      <c r="E206" s="302">
        <v>251.40000000000009</v>
      </c>
      <c r="F206" s="302">
        <v>247.30000000000007</v>
      </c>
      <c r="G206" s="302">
        <v>242.55000000000013</v>
      </c>
      <c r="H206" s="302">
        <v>260.25000000000006</v>
      </c>
      <c r="I206" s="302">
        <v>264.99999999999994</v>
      </c>
      <c r="J206" s="302">
        <v>269.10000000000002</v>
      </c>
      <c r="K206" s="301">
        <v>260.89999999999998</v>
      </c>
      <c r="L206" s="301">
        <v>252.05</v>
      </c>
      <c r="M206" s="301">
        <v>9.0722400000000007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343.55</v>
      </c>
      <c r="D207" s="302">
        <v>338.0333333333333</v>
      </c>
      <c r="E207" s="302">
        <v>330.81666666666661</v>
      </c>
      <c r="F207" s="302">
        <v>318.08333333333331</v>
      </c>
      <c r="G207" s="302">
        <v>310.86666666666662</v>
      </c>
      <c r="H207" s="302">
        <v>350.76666666666659</v>
      </c>
      <c r="I207" s="302">
        <v>357.98333333333329</v>
      </c>
      <c r="J207" s="302">
        <v>370.71666666666658</v>
      </c>
      <c r="K207" s="301">
        <v>345.25</v>
      </c>
      <c r="L207" s="301">
        <v>325.3</v>
      </c>
      <c r="M207" s="301">
        <v>157.42834999999999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90.2</v>
      </c>
      <c r="D208" s="302">
        <v>89.05</v>
      </c>
      <c r="E208" s="302">
        <v>87.399999999999991</v>
      </c>
      <c r="F208" s="302">
        <v>84.6</v>
      </c>
      <c r="G208" s="302">
        <v>82.949999999999989</v>
      </c>
      <c r="H208" s="302">
        <v>91.85</v>
      </c>
      <c r="I208" s="302">
        <v>93.5</v>
      </c>
      <c r="J208" s="302">
        <v>96.3</v>
      </c>
      <c r="K208" s="301">
        <v>90.7</v>
      </c>
      <c r="L208" s="301">
        <v>86.25</v>
      </c>
      <c r="M208" s="301">
        <v>45.725459999999998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222.35</v>
      </c>
      <c r="D209" s="302">
        <v>224.23333333333335</v>
      </c>
      <c r="E209" s="302">
        <v>218.4666666666667</v>
      </c>
      <c r="F209" s="302">
        <v>214.58333333333334</v>
      </c>
      <c r="G209" s="302">
        <v>208.81666666666669</v>
      </c>
      <c r="H209" s="302">
        <v>228.1166666666667</v>
      </c>
      <c r="I209" s="302">
        <v>233.88333333333335</v>
      </c>
      <c r="J209" s="302">
        <v>237.76666666666671</v>
      </c>
      <c r="K209" s="301">
        <v>230</v>
      </c>
      <c r="L209" s="301">
        <v>220.35</v>
      </c>
      <c r="M209" s="301">
        <v>59.926789999999997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2317.65</v>
      </c>
      <c r="D210" s="302">
        <v>2306.5</v>
      </c>
      <c r="E210" s="302">
        <v>2289</v>
      </c>
      <c r="F210" s="302">
        <v>2260.35</v>
      </c>
      <c r="G210" s="302">
        <v>2242.85</v>
      </c>
      <c r="H210" s="302">
        <v>2335.15</v>
      </c>
      <c r="I210" s="302">
        <v>2352.65</v>
      </c>
      <c r="J210" s="302">
        <v>2381.3000000000002</v>
      </c>
      <c r="K210" s="301">
        <v>2324</v>
      </c>
      <c r="L210" s="301">
        <v>2277.85</v>
      </c>
      <c r="M210" s="301">
        <v>14.041079999999999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251.2</v>
      </c>
      <c r="D211" s="302">
        <v>249.93333333333331</v>
      </c>
      <c r="E211" s="302">
        <v>247.36666666666662</v>
      </c>
      <c r="F211" s="302">
        <v>243.5333333333333</v>
      </c>
      <c r="G211" s="302">
        <v>240.96666666666661</v>
      </c>
      <c r="H211" s="302">
        <v>253.76666666666662</v>
      </c>
      <c r="I211" s="302">
        <v>256.33333333333326</v>
      </c>
      <c r="J211" s="302">
        <v>260.16666666666663</v>
      </c>
      <c r="K211" s="301">
        <v>252.5</v>
      </c>
      <c r="L211" s="301">
        <v>246.1</v>
      </c>
      <c r="M211" s="301">
        <v>2.9840200000000001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739.65</v>
      </c>
      <c r="D212" s="302">
        <v>742.63333333333321</v>
      </c>
      <c r="E212" s="302">
        <v>725.31666666666638</v>
      </c>
      <c r="F212" s="302">
        <v>710.98333333333312</v>
      </c>
      <c r="G212" s="302">
        <v>693.66666666666629</v>
      </c>
      <c r="H212" s="302">
        <v>756.96666666666647</v>
      </c>
      <c r="I212" s="302">
        <v>774.2833333333333</v>
      </c>
      <c r="J212" s="302">
        <v>788.61666666666656</v>
      </c>
      <c r="K212" s="301">
        <v>759.95</v>
      </c>
      <c r="L212" s="301">
        <v>728.3</v>
      </c>
      <c r="M212" s="301">
        <v>0.66739000000000004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34507.699999999997</v>
      </c>
      <c r="D213" s="302">
        <v>34626.400000000001</v>
      </c>
      <c r="E213" s="302">
        <v>34181.300000000003</v>
      </c>
      <c r="F213" s="302">
        <v>33854.9</v>
      </c>
      <c r="G213" s="302">
        <v>33409.800000000003</v>
      </c>
      <c r="H213" s="302">
        <v>34952.800000000003</v>
      </c>
      <c r="I213" s="302">
        <v>35397.899999999994</v>
      </c>
      <c r="J213" s="302">
        <v>35724.300000000003</v>
      </c>
      <c r="K213" s="301">
        <v>35071.5</v>
      </c>
      <c r="L213" s="301">
        <v>34300</v>
      </c>
      <c r="M213" s="301">
        <v>5.5539999999999999E-2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34.549999999999997</v>
      </c>
      <c r="D214" s="302">
        <v>34.550000000000004</v>
      </c>
      <c r="E214" s="302">
        <v>34.250000000000007</v>
      </c>
      <c r="F214" s="302">
        <v>33.950000000000003</v>
      </c>
      <c r="G214" s="302">
        <v>33.650000000000006</v>
      </c>
      <c r="H214" s="302">
        <v>34.850000000000009</v>
      </c>
      <c r="I214" s="302">
        <v>35.150000000000006</v>
      </c>
      <c r="J214" s="302">
        <v>35.45000000000001</v>
      </c>
      <c r="K214" s="301">
        <v>34.85</v>
      </c>
      <c r="L214" s="301">
        <v>34.25</v>
      </c>
      <c r="M214" s="301">
        <v>3.8548499999999999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65.55</v>
      </c>
      <c r="D215" s="302">
        <v>65.45</v>
      </c>
      <c r="E215" s="302">
        <v>64.600000000000009</v>
      </c>
      <c r="F215" s="302">
        <v>63.650000000000006</v>
      </c>
      <c r="G215" s="302">
        <v>62.800000000000011</v>
      </c>
      <c r="H215" s="302">
        <v>66.400000000000006</v>
      </c>
      <c r="I215" s="302">
        <v>67.25</v>
      </c>
      <c r="J215" s="302">
        <v>68.2</v>
      </c>
      <c r="K215" s="301">
        <v>66.3</v>
      </c>
      <c r="L215" s="301">
        <v>64.5</v>
      </c>
      <c r="M215" s="301">
        <v>58.191679999999998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102.25</v>
      </c>
      <c r="D216" s="302">
        <v>102.2</v>
      </c>
      <c r="E216" s="302">
        <v>100.25</v>
      </c>
      <c r="F216" s="302">
        <v>98.25</v>
      </c>
      <c r="G216" s="302">
        <v>96.3</v>
      </c>
      <c r="H216" s="302">
        <v>104.2</v>
      </c>
      <c r="I216" s="302">
        <v>106.15000000000002</v>
      </c>
      <c r="J216" s="302">
        <v>108.15</v>
      </c>
      <c r="K216" s="301">
        <v>104.15</v>
      </c>
      <c r="L216" s="301">
        <v>100.2</v>
      </c>
      <c r="M216" s="301">
        <v>151.51275999999999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710.3</v>
      </c>
      <c r="D217" s="302">
        <v>711.5333333333333</v>
      </c>
      <c r="E217" s="302">
        <v>705.76666666666665</v>
      </c>
      <c r="F217" s="302">
        <v>701.23333333333335</v>
      </c>
      <c r="G217" s="302">
        <v>695.4666666666667</v>
      </c>
      <c r="H217" s="302">
        <v>716.06666666666661</v>
      </c>
      <c r="I217" s="302">
        <v>721.83333333333326</v>
      </c>
      <c r="J217" s="302">
        <v>726.36666666666656</v>
      </c>
      <c r="K217" s="301">
        <v>717.3</v>
      </c>
      <c r="L217" s="301">
        <v>707</v>
      </c>
      <c r="M217" s="301">
        <v>83.39931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1118.25</v>
      </c>
      <c r="D218" s="302">
        <v>1126.8</v>
      </c>
      <c r="E218" s="302">
        <v>1093.5999999999999</v>
      </c>
      <c r="F218" s="302">
        <v>1068.95</v>
      </c>
      <c r="G218" s="302">
        <v>1035.75</v>
      </c>
      <c r="H218" s="302">
        <v>1151.4499999999998</v>
      </c>
      <c r="I218" s="302">
        <v>1184.6500000000001</v>
      </c>
      <c r="J218" s="302">
        <v>1209.2999999999997</v>
      </c>
      <c r="K218" s="301">
        <v>1160</v>
      </c>
      <c r="L218" s="301">
        <v>1102.1500000000001</v>
      </c>
      <c r="M218" s="301">
        <v>18.44323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490.65</v>
      </c>
      <c r="D219" s="302">
        <v>486.7</v>
      </c>
      <c r="E219" s="302">
        <v>478.5</v>
      </c>
      <c r="F219" s="302">
        <v>466.35</v>
      </c>
      <c r="G219" s="302">
        <v>458.15000000000003</v>
      </c>
      <c r="H219" s="302">
        <v>498.84999999999997</v>
      </c>
      <c r="I219" s="302">
        <v>507.0499999999999</v>
      </c>
      <c r="J219" s="302">
        <v>519.19999999999993</v>
      </c>
      <c r="K219" s="301">
        <v>494.9</v>
      </c>
      <c r="L219" s="301">
        <v>474.55</v>
      </c>
      <c r="M219" s="301">
        <v>28.488240000000001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136.85</v>
      </c>
      <c r="D220" s="302">
        <v>137.71666666666667</v>
      </c>
      <c r="E220" s="302">
        <v>135.43333333333334</v>
      </c>
      <c r="F220" s="302">
        <v>134.01666666666668</v>
      </c>
      <c r="G220" s="302">
        <v>131.73333333333335</v>
      </c>
      <c r="H220" s="302">
        <v>139.13333333333333</v>
      </c>
      <c r="I220" s="302">
        <v>141.41666666666669</v>
      </c>
      <c r="J220" s="302">
        <v>142.83333333333331</v>
      </c>
      <c r="K220" s="301">
        <v>140</v>
      </c>
      <c r="L220" s="301">
        <v>136.30000000000001</v>
      </c>
      <c r="M220" s="301">
        <v>1.1870700000000001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31.25</v>
      </c>
      <c r="D221" s="302">
        <v>31.333333333333332</v>
      </c>
      <c r="E221" s="302">
        <v>31.066666666666663</v>
      </c>
      <c r="F221" s="302">
        <v>30.883333333333329</v>
      </c>
      <c r="G221" s="302">
        <v>30.61666666666666</v>
      </c>
      <c r="H221" s="302">
        <v>31.516666666666666</v>
      </c>
      <c r="I221" s="302">
        <v>31.783333333333339</v>
      </c>
      <c r="J221" s="302">
        <v>31.966666666666669</v>
      </c>
      <c r="K221" s="301">
        <v>31.6</v>
      </c>
      <c r="L221" s="301">
        <v>31.15</v>
      </c>
      <c r="M221" s="301">
        <v>36.196309999999997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8.85</v>
      </c>
      <c r="D222" s="302">
        <v>8.8666666666666671</v>
      </c>
      <c r="E222" s="302">
        <v>8.7333333333333343</v>
      </c>
      <c r="F222" s="302">
        <v>8.6166666666666671</v>
      </c>
      <c r="G222" s="302">
        <v>8.4833333333333343</v>
      </c>
      <c r="H222" s="302">
        <v>8.9833333333333343</v>
      </c>
      <c r="I222" s="302">
        <v>9.1166666666666671</v>
      </c>
      <c r="J222" s="302">
        <v>9.2333333333333343</v>
      </c>
      <c r="K222" s="301">
        <v>9</v>
      </c>
      <c r="L222" s="301">
        <v>8.75</v>
      </c>
      <c r="M222" s="301">
        <v>739.02850000000001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49.75</v>
      </c>
      <c r="D223" s="302">
        <v>49.550000000000004</v>
      </c>
      <c r="E223" s="302">
        <v>49.150000000000006</v>
      </c>
      <c r="F223" s="302">
        <v>48.550000000000004</v>
      </c>
      <c r="G223" s="302">
        <v>48.150000000000006</v>
      </c>
      <c r="H223" s="302">
        <v>50.150000000000006</v>
      </c>
      <c r="I223" s="302">
        <v>50.55</v>
      </c>
      <c r="J223" s="302">
        <v>51.150000000000006</v>
      </c>
      <c r="K223" s="301">
        <v>49.95</v>
      </c>
      <c r="L223" s="301">
        <v>48.95</v>
      </c>
      <c r="M223" s="301">
        <v>32.481769999999997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32</v>
      </c>
      <c r="D224" s="302">
        <v>31.933333333333337</v>
      </c>
      <c r="E224" s="302">
        <v>31.716666666666676</v>
      </c>
      <c r="F224" s="302">
        <v>31.433333333333337</v>
      </c>
      <c r="G224" s="302">
        <v>31.216666666666676</v>
      </c>
      <c r="H224" s="302">
        <v>32.216666666666676</v>
      </c>
      <c r="I224" s="302">
        <v>32.433333333333344</v>
      </c>
      <c r="J224" s="302">
        <v>32.716666666666676</v>
      </c>
      <c r="K224" s="301">
        <v>32.15</v>
      </c>
      <c r="L224" s="301">
        <v>31.65</v>
      </c>
      <c r="M224" s="301">
        <v>255.36769000000001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167.15</v>
      </c>
      <c r="D225" s="302">
        <v>169.04999999999998</v>
      </c>
      <c r="E225" s="302">
        <v>164.09999999999997</v>
      </c>
      <c r="F225" s="302">
        <v>161.04999999999998</v>
      </c>
      <c r="G225" s="302">
        <v>156.09999999999997</v>
      </c>
      <c r="H225" s="302">
        <v>172.09999999999997</v>
      </c>
      <c r="I225" s="302">
        <v>177.04999999999995</v>
      </c>
      <c r="J225" s="302">
        <v>180.09999999999997</v>
      </c>
      <c r="K225" s="301">
        <v>174</v>
      </c>
      <c r="L225" s="301">
        <v>166</v>
      </c>
      <c r="M225" s="301">
        <v>161.52902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920.25</v>
      </c>
      <c r="D226" s="302">
        <v>920.73333333333323</v>
      </c>
      <c r="E226" s="302">
        <v>901.46666666666647</v>
      </c>
      <c r="F226" s="302">
        <v>882.68333333333328</v>
      </c>
      <c r="G226" s="302">
        <v>863.41666666666652</v>
      </c>
      <c r="H226" s="302">
        <v>939.51666666666642</v>
      </c>
      <c r="I226" s="302">
        <v>958.78333333333308</v>
      </c>
      <c r="J226" s="302">
        <v>977.56666666666638</v>
      </c>
      <c r="K226" s="301">
        <v>940</v>
      </c>
      <c r="L226" s="301">
        <v>901.95</v>
      </c>
      <c r="M226" s="301">
        <v>0.33517999999999998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367.7</v>
      </c>
      <c r="D227" s="302">
        <v>365.89999999999992</v>
      </c>
      <c r="E227" s="302">
        <v>361.94999999999982</v>
      </c>
      <c r="F227" s="302">
        <v>356.19999999999987</v>
      </c>
      <c r="G227" s="302">
        <v>352.24999999999977</v>
      </c>
      <c r="H227" s="302">
        <v>371.64999999999986</v>
      </c>
      <c r="I227" s="302">
        <v>375.6</v>
      </c>
      <c r="J227" s="302">
        <v>381.34999999999991</v>
      </c>
      <c r="K227" s="301">
        <v>369.85</v>
      </c>
      <c r="L227" s="301">
        <v>360.15</v>
      </c>
      <c r="M227" s="301">
        <v>11.579230000000001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319.85000000000002</v>
      </c>
      <c r="D228" s="302">
        <v>318.65000000000003</v>
      </c>
      <c r="E228" s="302">
        <v>315.80000000000007</v>
      </c>
      <c r="F228" s="302">
        <v>311.75000000000006</v>
      </c>
      <c r="G228" s="302">
        <v>308.90000000000009</v>
      </c>
      <c r="H228" s="302">
        <v>322.70000000000005</v>
      </c>
      <c r="I228" s="302">
        <v>325.55000000000007</v>
      </c>
      <c r="J228" s="302">
        <v>329.6</v>
      </c>
      <c r="K228" s="301">
        <v>321.5</v>
      </c>
      <c r="L228" s="301">
        <v>314.60000000000002</v>
      </c>
      <c r="M228" s="301">
        <v>2.3099099999999999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1430.15</v>
      </c>
      <c r="D229" s="302">
        <v>1433.3666666666668</v>
      </c>
      <c r="E229" s="302">
        <v>1416.7333333333336</v>
      </c>
      <c r="F229" s="302">
        <v>1403.3166666666668</v>
      </c>
      <c r="G229" s="302">
        <v>1386.6833333333336</v>
      </c>
      <c r="H229" s="302">
        <v>1446.7833333333335</v>
      </c>
      <c r="I229" s="302">
        <v>1463.4166666666667</v>
      </c>
      <c r="J229" s="302">
        <v>1476.8333333333335</v>
      </c>
      <c r="K229" s="301">
        <v>1450</v>
      </c>
      <c r="L229" s="301">
        <v>1419.95</v>
      </c>
      <c r="M229" s="301">
        <v>0.36548999999999998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229</v>
      </c>
      <c r="D230" s="302">
        <v>227.78333333333333</v>
      </c>
      <c r="E230" s="302">
        <v>225.81666666666666</v>
      </c>
      <c r="F230" s="302">
        <v>222.63333333333333</v>
      </c>
      <c r="G230" s="302">
        <v>220.66666666666666</v>
      </c>
      <c r="H230" s="302">
        <v>230.96666666666667</v>
      </c>
      <c r="I230" s="302">
        <v>232.93333333333331</v>
      </c>
      <c r="J230" s="302">
        <v>236.11666666666667</v>
      </c>
      <c r="K230" s="301">
        <v>229.75</v>
      </c>
      <c r="L230" s="301">
        <v>224.6</v>
      </c>
      <c r="M230" s="301">
        <v>28.154509999999998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156.80000000000001</v>
      </c>
      <c r="D231" s="302">
        <v>155.66666666666669</v>
      </c>
      <c r="E231" s="302">
        <v>153.43333333333337</v>
      </c>
      <c r="F231" s="302">
        <v>150.06666666666669</v>
      </c>
      <c r="G231" s="302">
        <v>147.83333333333337</v>
      </c>
      <c r="H231" s="302">
        <v>159.03333333333336</v>
      </c>
      <c r="I231" s="302">
        <v>161.26666666666671</v>
      </c>
      <c r="J231" s="302">
        <v>164.63333333333335</v>
      </c>
      <c r="K231" s="301">
        <v>157.9</v>
      </c>
      <c r="L231" s="301">
        <v>152.30000000000001</v>
      </c>
      <c r="M231" s="301">
        <v>17.17201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4073.4</v>
      </c>
      <c r="D232" s="302">
        <v>4077.4666666666667</v>
      </c>
      <c r="E232" s="302">
        <v>4005.9333333333334</v>
      </c>
      <c r="F232" s="302">
        <v>3938.4666666666667</v>
      </c>
      <c r="G232" s="302">
        <v>3866.9333333333334</v>
      </c>
      <c r="H232" s="302">
        <v>4144.9333333333334</v>
      </c>
      <c r="I232" s="302">
        <v>4216.4666666666672</v>
      </c>
      <c r="J232" s="302">
        <v>4283.9333333333334</v>
      </c>
      <c r="K232" s="301">
        <v>4149</v>
      </c>
      <c r="L232" s="301">
        <v>4010</v>
      </c>
      <c r="M232" s="301">
        <v>1.3460700000000001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153.05000000000001</v>
      </c>
      <c r="D233" s="302">
        <v>152.88333333333335</v>
      </c>
      <c r="E233" s="302">
        <v>151.8666666666667</v>
      </c>
      <c r="F233" s="302">
        <v>150.68333333333334</v>
      </c>
      <c r="G233" s="302">
        <v>149.66666666666669</v>
      </c>
      <c r="H233" s="302">
        <v>154.06666666666672</v>
      </c>
      <c r="I233" s="302">
        <v>155.08333333333337</v>
      </c>
      <c r="J233" s="302">
        <v>156.26666666666674</v>
      </c>
      <c r="K233" s="301">
        <v>153.9</v>
      </c>
      <c r="L233" s="301">
        <v>151.69999999999999</v>
      </c>
      <c r="M233" s="301">
        <v>5.4332399999999996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1637.9</v>
      </c>
      <c r="D234" s="302">
        <v>1618.7333333333333</v>
      </c>
      <c r="E234" s="302">
        <v>1590.9166666666667</v>
      </c>
      <c r="F234" s="302">
        <v>1543.9333333333334</v>
      </c>
      <c r="G234" s="302">
        <v>1516.1166666666668</v>
      </c>
      <c r="H234" s="302">
        <v>1665.7166666666667</v>
      </c>
      <c r="I234" s="302">
        <v>1693.5333333333333</v>
      </c>
      <c r="J234" s="302">
        <v>1740.5166666666667</v>
      </c>
      <c r="K234" s="301">
        <v>1646.55</v>
      </c>
      <c r="L234" s="301">
        <v>1571.75</v>
      </c>
      <c r="M234" s="301">
        <v>11.72518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1393.3</v>
      </c>
      <c r="D235" s="302">
        <v>1411.1500000000003</v>
      </c>
      <c r="E235" s="302">
        <v>1362.3000000000006</v>
      </c>
      <c r="F235" s="302">
        <v>1331.3000000000004</v>
      </c>
      <c r="G235" s="302">
        <v>1282.4500000000007</v>
      </c>
      <c r="H235" s="302">
        <v>1442.1500000000005</v>
      </c>
      <c r="I235" s="302">
        <v>1491.0000000000005</v>
      </c>
      <c r="J235" s="302">
        <v>1522.0000000000005</v>
      </c>
      <c r="K235" s="301">
        <v>1460</v>
      </c>
      <c r="L235" s="301">
        <v>1380.15</v>
      </c>
      <c r="M235" s="301">
        <v>0.31907000000000002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372.35</v>
      </c>
      <c r="D236" s="302">
        <v>373.09999999999997</v>
      </c>
      <c r="E236" s="302">
        <v>366.74999999999994</v>
      </c>
      <c r="F236" s="302">
        <v>361.15</v>
      </c>
      <c r="G236" s="302">
        <v>354.79999999999995</v>
      </c>
      <c r="H236" s="302">
        <v>378.69999999999993</v>
      </c>
      <c r="I236" s="302">
        <v>385.04999999999995</v>
      </c>
      <c r="J236" s="302">
        <v>390.64999999999992</v>
      </c>
      <c r="K236" s="301">
        <v>379.45</v>
      </c>
      <c r="L236" s="301">
        <v>367.5</v>
      </c>
      <c r="M236" s="301">
        <v>0.80576999999999999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816.6</v>
      </c>
      <c r="D237" s="302">
        <v>817.36666666666667</v>
      </c>
      <c r="E237" s="302">
        <v>811.23333333333335</v>
      </c>
      <c r="F237" s="302">
        <v>805.86666666666667</v>
      </c>
      <c r="G237" s="302">
        <v>799.73333333333335</v>
      </c>
      <c r="H237" s="302">
        <v>822.73333333333335</v>
      </c>
      <c r="I237" s="302">
        <v>828.86666666666679</v>
      </c>
      <c r="J237" s="302">
        <v>834.23333333333335</v>
      </c>
      <c r="K237" s="301">
        <v>823.5</v>
      </c>
      <c r="L237" s="301">
        <v>812</v>
      </c>
      <c r="M237" s="301">
        <v>12.807370000000001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207.85</v>
      </c>
      <c r="D238" s="302">
        <v>209</v>
      </c>
      <c r="E238" s="302">
        <v>205.3</v>
      </c>
      <c r="F238" s="302">
        <v>202.75</v>
      </c>
      <c r="G238" s="302">
        <v>199.05</v>
      </c>
      <c r="H238" s="302">
        <v>211.55</v>
      </c>
      <c r="I238" s="302">
        <v>215.25</v>
      </c>
      <c r="J238" s="302">
        <v>217.8</v>
      </c>
      <c r="K238" s="301">
        <v>212.7</v>
      </c>
      <c r="L238" s="301">
        <v>206.45</v>
      </c>
      <c r="M238" s="301">
        <v>54.949100000000001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13.35</v>
      </c>
      <c r="D239" s="302">
        <v>13.25</v>
      </c>
      <c r="E239" s="302">
        <v>13.05</v>
      </c>
      <c r="F239" s="302">
        <v>12.75</v>
      </c>
      <c r="G239" s="302">
        <v>12.55</v>
      </c>
      <c r="H239" s="302">
        <v>13.55</v>
      </c>
      <c r="I239" s="302">
        <v>13.75</v>
      </c>
      <c r="J239" s="302">
        <v>14.05</v>
      </c>
      <c r="K239" s="301">
        <v>13.45</v>
      </c>
      <c r="L239" s="301">
        <v>12.95</v>
      </c>
      <c r="M239" s="301">
        <v>12.651630000000001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1480.15</v>
      </c>
      <c r="D240" s="302">
        <v>1473.8</v>
      </c>
      <c r="E240" s="302">
        <v>1459.35</v>
      </c>
      <c r="F240" s="302">
        <v>1438.55</v>
      </c>
      <c r="G240" s="302">
        <v>1424.1</v>
      </c>
      <c r="H240" s="302">
        <v>1494.6</v>
      </c>
      <c r="I240" s="302">
        <v>1509.0500000000002</v>
      </c>
      <c r="J240" s="302">
        <v>1529.85</v>
      </c>
      <c r="K240" s="301">
        <v>1488.25</v>
      </c>
      <c r="L240" s="301">
        <v>1453</v>
      </c>
      <c r="M240" s="301">
        <v>44.121780000000001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1457.55</v>
      </c>
      <c r="D241" s="302">
        <v>1450.2166666666665</v>
      </c>
      <c r="E241" s="302">
        <v>1430.133333333333</v>
      </c>
      <c r="F241" s="302">
        <v>1402.7166666666665</v>
      </c>
      <c r="G241" s="302">
        <v>1382.633333333333</v>
      </c>
      <c r="H241" s="302">
        <v>1477.633333333333</v>
      </c>
      <c r="I241" s="302">
        <v>1497.7166666666665</v>
      </c>
      <c r="J241" s="302">
        <v>1525.133333333333</v>
      </c>
      <c r="K241" s="301">
        <v>1470.3</v>
      </c>
      <c r="L241" s="301">
        <v>1422.8</v>
      </c>
      <c r="M241" s="301">
        <v>1.4829999999999999E-2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507.5</v>
      </c>
      <c r="D242" s="302">
        <v>504.88333333333338</v>
      </c>
      <c r="E242" s="302">
        <v>498.61666666666679</v>
      </c>
      <c r="F242" s="302">
        <v>489.73333333333341</v>
      </c>
      <c r="G242" s="302">
        <v>483.46666666666681</v>
      </c>
      <c r="H242" s="302">
        <v>513.76666666666677</v>
      </c>
      <c r="I242" s="302">
        <v>520.0333333333333</v>
      </c>
      <c r="J242" s="302">
        <v>528.91666666666674</v>
      </c>
      <c r="K242" s="301">
        <v>511.15</v>
      </c>
      <c r="L242" s="301">
        <v>496</v>
      </c>
      <c r="M242" s="301">
        <v>4.0670299999999999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666</v>
      </c>
      <c r="D243" s="302">
        <v>660.8</v>
      </c>
      <c r="E243" s="302">
        <v>653.24999999999989</v>
      </c>
      <c r="F243" s="302">
        <v>640.49999999999989</v>
      </c>
      <c r="G243" s="302">
        <v>632.94999999999982</v>
      </c>
      <c r="H243" s="302">
        <v>673.55</v>
      </c>
      <c r="I243" s="302">
        <v>681.10000000000014</v>
      </c>
      <c r="J243" s="302">
        <v>693.85</v>
      </c>
      <c r="K243" s="301">
        <v>668.35</v>
      </c>
      <c r="L243" s="301">
        <v>648.04999999999995</v>
      </c>
      <c r="M243" s="301">
        <v>2.2992599999999999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16.899999999999999</v>
      </c>
      <c r="D244" s="302">
        <v>16.983333333333331</v>
      </c>
      <c r="E244" s="302">
        <v>16.566666666666663</v>
      </c>
      <c r="F244" s="302">
        <v>16.233333333333331</v>
      </c>
      <c r="G244" s="302">
        <v>15.816666666666663</v>
      </c>
      <c r="H244" s="302">
        <v>17.316666666666663</v>
      </c>
      <c r="I244" s="302">
        <v>17.733333333333327</v>
      </c>
      <c r="J244" s="302">
        <v>18.066666666666663</v>
      </c>
      <c r="K244" s="301">
        <v>17.399999999999999</v>
      </c>
      <c r="L244" s="301">
        <v>16.649999999999999</v>
      </c>
      <c r="M244" s="301">
        <v>18.073239999999998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108.3</v>
      </c>
      <c r="D245" s="302">
        <v>108.83333333333333</v>
      </c>
      <c r="E245" s="302">
        <v>107.01666666666665</v>
      </c>
      <c r="F245" s="302">
        <v>105.73333333333332</v>
      </c>
      <c r="G245" s="302">
        <v>103.91666666666664</v>
      </c>
      <c r="H245" s="302">
        <v>110.11666666666666</v>
      </c>
      <c r="I245" s="302">
        <v>111.93333333333335</v>
      </c>
      <c r="J245" s="302">
        <v>113.21666666666667</v>
      </c>
      <c r="K245" s="301">
        <v>110.65</v>
      </c>
      <c r="L245" s="301">
        <v>107.55</v>
      </c>
      <c r="M245" s="301">
        <v>150.87448000000001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334.8</v>
      </c>
      <c r="D246" s="302">
        <v>336.65000000000003</v>
      </c>
      <c r="E246" s="302">
        <v>324.95000000000005</v>
      </c>
      <c r="F246" s="302">
        <v>315.10000000000002</v>
      </c>
      <c r="G246" s="302">
        <v>303.40000000000003</v>
      </c>
      <c r="H246" s="302">
        <v>346.50000000000006</v>
      </c>
      <c r="I246" s="302">
        <v>358.2</v>
      </c>
      <c r="J246" s="302">
        <v>368.05000000000007</v>
      </c>
      <c r="K246" s="301">
        <v>348.35</v>
      </c>
      <c r="L246" s="301">
        <v>326.8</v>
      </c>
      <c r="M246" s="301">
        <v>5.1908899999999996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902.05</v>
      </c>
      <c r="D247" s="302">
        <v>905.69999999999993</v>
      </c>
      <c r="E247" s="302">
        <v>893.39999999999986</v>
      </c>
      <c r="F247" s="302">
        <v>884.74999999999989</v>
      </c>
      <c r="G247" s="302">
        <v>872.44999999999982</v>
      </c>
      <c r="H247" s="302">
        <v>914.34999999999991</v>
      </c>
      <c r="I247" s="302">
        <v>926.64999999999986</v>
      </c>
      <c r="J247" s="302">
        <v>935.3</v>
      </c>
      <c r="K247" s="301">
        <v>918</v>
      </c>
      <c r="L247" s="301">
        <v>897.05</v>
      </c>
      <c r="M247" s="301">
        <v>3.15204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211.6</v>
      </c>
      <c r="D248" s="302">
        <v>209.9</v>
      </c>
      <c r="E248" s="302">
        <v>204.9</v>
      </c>
      <c r="F248" s="302">
        <v>198.2</v>
      </c>
      <c r="G248" s="302">
        <v>193.2</v>
      </c>
      <c r="H248" s="302">
        <v>216.60000000000002</v>
      </c>
      <c r="I248" s="302">
        <v>221.60000000000002</v>
      </c>
      <c r="J248" s="302">
        <v>228.30000000000004</v>
      </c>
      <c r="K248" s="301">
        <v>214.9</v>
      </c>
      <c r="L248" s="301">
        <v>203.2</v>
      </c>
      <c r="M248" s="301">
        <v>11.56677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36.35</v>
      </c>
      <c r="D249" s="302">
        <v>36.233333333333341</v>
      </c>
      <c r="E249" s="302">
        <v>36.01666666666668</v>
      </c>
      <c r="F249" s="302">
        <v>35.683333333333337</v>
      </c>
      <c r="G249" s="302">
        <v>35.466666666666676</v>
      </c>
      <c r="H249" s="302">
        <v>36.566666666666684</v>
      </c>
      <c r="I249" s="302">
        <v>36.783333333333339</v>
      </c>
      <c r="J249" s="302">
        <v>37.116666666666688</v>
      </c>
      <c r="K249" s="301">
        <v>36.450000000000003</v>
      </c>
      <c r="L249" s="301">
        <v>35.9</v>
      </c>
      <c r="M249" s="301">
        <v>3.01172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620.04999999999995</v>
      </c>
      <c r="D250" s="302">
        <v>615.7833333333333</v>
      </c>
      <c r="E250" s="302">
        <v>608.06666666666661</v>
      </c>
      <c r="F250" s="302">
        <v>596.08333333333326</v>
      </c>
      <c r="G250" s="302">
        <v>588.36666666666656</v>
      </c>
      <c r="H250" s="302">
        <v>627.76666666666665</v>
      </c>
      <c r="I250" s="302">
        <v>635.48333333333335</v>
      </c>
      <c r="J250" s="302">
        <v>647.4666666666667</v>
      </c>
      <c r="K250" s="301">
        <v>623.5</v>
      </c>
      <c r="L250" s="301">
        <v>603.79999999999995</v>
      </c>
      <c r="M250" s="301">
        <v>20.1799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19.649999999999999</v>
      </c>
      <c r="D251" s="302">
        <v>19.666666666666668</v>
      </c>
      <c r="E251" s="302">
        <v>19.533333333333335</v>
      </c>
      <c r="F251" s="302">
        <v>19.416666666666668</v>
      </c>
      <c r="G251" s="302">
        <v>19.283333333333335</v>
      </c>
      <c r="H251" s="302">
        <v>19.783333333333335</v>
      </c>
      <c r="I251" s="302">
        <v>19.916666666666668</v>
      </c>
      <c r="J251" s="302">
        <v>20.033333333333335</v>
      </c>
      <c r="K251" s="301">
        <v>19.8</v>
      </c>
      <c r="L251" s="301">
        <v>19.55</v>
      </c>
      <c r="M251" s="301">
        <v>38.789450000000002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428.75</v>
      </c>
      <c r="D252" s="302">
        <v>431.81666666666666</v>
      </c>
      <c r="E252" s="302">
        <v>424.0333333333333</v>
      </c>
      <c r="F252" s="302">
        <v>419.31666666666666</v>
      </c>
      <c r="G252" s="302">
        <v>411.5333333333333</v>
      </c>
      <c r="H252" s="302">
        <v>436.5333333333333</v>
      </c>
      <c r="I252" s="302">
        <v>444.31666666666672</v>
      </c>
      <c r="J252" s="302">
        <v>449.0333333333333</v>
      </c>
      <c r="K252" s="301">
        <v>439.6</v>
      </c>
      <c r="L252" s="301">
        <v>427.1</v>
      </c>
      <c r="M252" s="301">
        <v>2.4435099999999998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271.85000000000002</v>
      </c>
      <c r="D253" s="302">
        <v>270.88333333333338</v>
      </c>
      <c r="E253" s="302">
        <v>269.51666666666677</v>
      </c>
      <c r="F253" s="302">
        <v>267.18333333333339</v>
      </c>
      <c r="G253" s="302">
        <v>265.81666666666678</v>
      </c>
      <c r="H253" s="302">
        <v>273.21666666666675</v>
      </c>
      <c r="I253" s="302">
        <v>274.58333333333343</v>
      </c>
      <c r="J253" s="302">
        <v>276.91666666666674</v>
      </c>
      <c r="K253" s="301">
        <v>272.25</v>
      </c>
      <c r="L253" s="301">
        <v>268.55</v>
      </c>
      <c r="M253" s="301">
        <v>112.40154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103.5</v>
      </c>
      <c r="D254" s="302">
        <v>104.95</v>
      </c>
      <c r="E254" s="302">
        <v>100.35000000000001</v>
      </c>
      <c r="F254" s="302">
        <v>97.2</v>
      </c>
      <c r="G254" s="302">
        <v>92.600000000000009</v>
      </c>
      <c r="H254" s="302">
        <v>108.10000000000001</v>
      </c>
      <c r="I254" s="302">
        <v>112.7</v>
      </c>
      <c r="J254" s="302">
        <v>115.85000000000001</v>
      </c>
      <c r="K254" s="301">
        <v>109.55</v>
      </c>
      <c r="L254" s="301">
        <v>101.8</v>
      </c>
      <c r="M254" s="301">
        <v>32.697420000000001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117.65</v>
      </c>
      <c r="D255" s="302">
        <v>115.71666666666665</v>
      </c>
      <c r="E255" s="302">
        <v>112.43333333333331</v>
      </c>
      <c r="F255" s="302">
        <v>107.21666666666665</v>
      </c>
      <c r="G255" s="302">
        <v>103.93333333333331</v>
      </c>
      <c r="H255" s="302">
        <v>120.93333333333331</v>
      </c>
      <c r="I255" s="302">
        <v>124.21666666666664</v>
      </c>
      <c r="J255" s="302">
        <v>129.43333333333331</v>
      </c>
      <c r="K255" s="301">
        <v>119</v>
      </c>
      <c r="L255" s="301">
        <v>110.5</v>
      </c>
      <c r="M255" s="301">
        <v>31.08689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1568.55</v>
      </c>
      <c r="D256" s="302">
        <v>1564.3500000000001</v>
      </c>
      <c r="E256" s="302">
        <v>1532.6500000000003</v>
      </c>
      <c r="F256" s="302">
        <v>1496.7500000000002</v>
      </c>
      <c r="G256" s="302">
        <v>1465.0500000000004</v>
      </c>
      <c r="H256" s="302">
        <v>1600.2500000000002</v>
      </c>
      <c r="I256" s="302">
        <v>1631.95</v>
      </c>
      <c r="J256" s="302">
        <v>1667.8500000000001</v>
      </c>
      <c r="K256" s="301">
        <v>1596.05</v>
      </c>
      <c r="L256" s="301">
        <v>1528.45</v>
      </c>
      <c r="M256" s="301">
        <v>0.45585999999999999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1580</v>
      </c>
      <c r="D257" s="302">
        <v>1592.9166666666667</v>
      </c>
      <c r="E257" s="302">
        <v>1562.8333333333335</v>
      </c>
      <c r="F257" s="302">
        <v>1545.6666666666667</v>
      </c>
      <c r="G257" s="302">
        <v>1515.5833333333335</v>
      </c>
      <c r="H257" s="302">
        <v>1610.0833333333335</v>
      </c>
      <c r="I257" s="302">
        <v>1640.166666666667</v>
      </c>
      <c r="J257" s="302">
        <v>1657.3333333333335</v>
      </c>
      <c r="K257" s="301">
        <v>1623</v>
      </c>
      <c r="L257" s="301">
        <v>1575.75</v>
      </c>
      <c r="M257" s="301">
        <v>0.14241999999999999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79.8</v>
      </c>
      <c r="D258" s="302">
        <v>79.5</v>
      </c>
      <c r="E258" s="302">
        <v>78.5</v>
      </c>
      <c r="F258" s="302">
        <v>77.2</v>
      </c>
      <c r="G258" s="302">
        <v>76.2</v>
      </c>
      <c r="H258" s="302">
        <v>80.8</v>
      </c>
      <c r="I258" s="302">
        <v>81.8</v>
      </c>
      <c r="J258" s="302">
        <v>83.1</v>
      </c>
      <c r="K258" s="301">
        <v>80.5</v>
      </c>
      <c r="L258" s="301">
        <v>78.2</v>
      </c>
      <c r="M258" s="301">
        <v>6.90191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333.05</v>
      </c>
      <c r="D259" s="302">
        <v>329.46666666666664</v>
      </c>
      <c r="E259" s="302">
        <v>324.68333333333328</v>
      </c>
      <c r="F259" s="302">
        <v>316.31666666666666</v>
      </c>
      <c r="G259" s="302">
        <v>311.5333333333333</v>
      </c>
      <c r="H259" s="302">
        <v>337.83333333333326</v>
      </c>
      <c r="I259" s="302">
        <v>342.61666666666667</v>
      </c>
      <c r="J259" s="302">
        <v>350.98333333333323</v>
      </c>
      <c r="K259" s="301">
        <v>334.25</v>
      </c>
      <c r="L259" s="301">
        <v>321.10000000000002</v>
      </c>
      <c r="M259" s="301">
        <v>52.770009999999999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2100</v>
      </c>
      <c r="D260" s="302">
        <v>2084.2000000000003</v>
      </c>
      <c r="E260" s="302">
        <v>2055.9500000000007</v>
      </c>
      <c r="F260" s="302">
        <v>2011.9000000000005</v>
      </c>
      <c r="G260" s="302">
        <v>1983.650000000001</v>
      </c>
      <c r="H260" s="302">
        <v>2128.2500000000005</v>
      </c>
      <c r="I260" s="302">
        <v>2156.4999999999995</v>
      </c>
      <c r="J260" s="302">
        <v>2200.5500000000002</v>
      </c>
      <c r="K260" s="301">
        <v>2112.4499999999998</v>
      </c>
      <c r="L260" s="301">
        <v>2040.15</v>
      </c>
      <c r="M260" s="301">
        <v>2.1465900000000002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416.15</v>
      </c>
      <c r="D261" s="302">
        <v>417.66666666666669</v>
      </c>
      <c r="E261" s="302">
        <v>404.53333333333336</v>
      </c>
      <c r="F261" s="302">
        <v>392.91666666666669</v>
      </c>
      <c r="G261" s="302">
        <v>379.78333333333336</v>
      </c>
      <c r="H261" s="302">
        <v>429.28333333333336</v>
      </c>
      <c r="I261" s="302">
        <v>442.41666666666669</v>
      </c>
      <c r="J261" s="302">
        <v>454.03333333333336</v>
      </c>
      <c r="K261" s="301">
        <v>430.8</v>
      </c>
      <c r="L261" s="301">
        <v>406.05</v>
      </c>
      <c r="M261" s="301">
        <v>2.2158899999999999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307.95</v>
      </c>
      <c r="D262" s="302">
        <v>301.5</v>
      </c>
      <c r="E262" s="302">
        <v>293.55</v>
      </c>
      <c r="F262" s="302">
        <v>279.15000000000003</v>
      </c>
      <c r="G262" s="302">
        <v>271.20000000000005</v>
      </c>
      <c r="H262" s="302">
        <v>315.89999999999998</v>
      </c>
      <c r="I262" s="302">
        <v>323.85000000000002</v>
      </c>
      <c r="J262" s="302">
        <v>338.24999999999994</v>
      </c>
      <c r="K262" s="301">
        <v>309.45</v>
      </c>
      <c r="L262" s="301">
        <v>287.10000000000002</v>
      </c>
      <c r="M262" s="301">
        <v>26.082699999999999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103.45</v>
      </c>
      <c r="D263" s="302">
        <v>102.86666666666667</v>
      </c>
      <c r="E263" s="302">
        <v>101.73333333333335</v>
      </c>
      <c r="F263" s="302">
        <v>100.01666666666668</v>
      </c>
      <c r="G263" s="302">
        <v>98.883333333333354</v>
      </c>
      <c r="H263" s="302">
        <v>104.58333333333334</v>
      </c>
      <c r="I263" s="302">
        <v>105.71666666666667</v>
      </c>
      <c r="J263" s="302">
        <v>107.43333333333334</v>
      </c>
      <c r="K263" s="301">
        <v>104</v>
      </c>
      <c r="L263" s="301">
        <v>101.15</v>
      </c>
      <c r="M263" s="301">
        <v>4.5594299999999999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60.15</v>
      </c>
      <c r="D264" s="302">
        <v>59.783333333333339</v>
      </c>
      <c r="E264" s="302">
        <v>59.066666666666677</v>
      </c>
      <c r="F264" s="302">
        <v>57.983333333333341</v>
      </c>
      <c r="G264" s="302">
        <v>57.26666666666668</v>
      </c>
      <c r="H264" s="302">
        <v>60.866666666666674</v>
      </c>
      <c r="I264" s="302">
        <v>61.583333333333329</v>
      </c>
      <c r="J264" s="302">
        <v>62.666666666666671</v>
      </c>
      <c r="K264" s="301">
        <v>60.5</v>
      </c>
      <c r="L264" s="301">
        <v>58.7</v>
      </c>
      <c r="M264" s="301">
        <v>1.4412400000000001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99.45</v>
      </c>
      <c r="D265" s="302">
        <v>99.716666666666654</v>
      </c>
      <c r="E265" s="302">
        <v>98.433333333333309</v>
      </c>
      <c r="F265" s="302">
        <v>97.416666666666657</v>
      </c>
      <c r="G265" s="302">
        <v>96.133333333333312</v>
      </c>
      <c r="H265" s="302">
        <v>100.73333333333331</v>
      </c>
      <c r="I265" s="302">
        <v>102.01666666666664</v>
      </c>
      <c r="J265" s="302">
        <v>103.0333333333333</v>
      </c>
      <c r="K265" s="301">
        <v>101</v>
      </c>
      <c r="L265" s="301">
        <v>98.7</v>
      </c>
      <c r="M265" s="301">
        <v>9.5423899999999993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201.05</v>
      </c>
      <c r="D266" s="302">
        <v>201.29999999999998</v>
      </c>
      <c r="E266" s="302">
        <v>199.89999999999998</v>
      </c>
      <c r="F266" s="302">
        <v>198.75</v>
      </c>
      <c r="G266" s="302">
        <v>197.35</v>
      </c>
      <c r="H266" s="302">
        <v>202.44999999999996</v>
      </c>
      <c r="I266" s="302">
        <v>203.85</v>
      </c>
      <c r="J266" s="302">
        <v>204.99999999999994</v>
      </c>
      <c r="K266" s="301">
        <v>202.7</v>
      </c>
      <c r="L266" s="301">
        <v>200.15</v>
      </c>
      <c r="M266" s="301">
        <v>0.82979999999999998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219.45</v>
      </c>
      <c r="D267" s="302">
        <v>218.75</v>
      </c>
      <c r="E267" s="302">
        <v>212.5</v>
      </c>
      <c r="F267" s="302">
        <v>205.55</v>
      </c>
      <c r="G267" s="302">
        <v>199.3</v>
      </c>
      <c r="H267" s="302">
        <v>225.7</v>
      </c>
      <c r="I267" s="302">
        <v>231.95</v>
      </c>
      <c r="J267" s="302">
        <v>238.89999999999998</v>
      </c>
      <c r="K267" s="301">
        <v>225</v>
      </c>
      <c r="L267" s="301">
        <v>211.8</v>
      </c>
      <c r="M267" s="301">
        <v>8.9278399999999998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578.4</v>
      </c>
      <c r="D268" s="302">
        <v>575.65</v>
      </c>
      <c r="E268" s="302">
        <v>570.75</v>
      </c>
      <c r="F268" s="302">
        <v>563.1</v>
      </c>
      <c r="G268" s="302">
        <v>558.20000000000005</v>
      </c>
      <c r="H268" s="302">
        <v>583.29999999999995</v>
      </c>
      <c r="I268" s="302">
        <v>588.19999999999982</v>
      </c>
      <c r="J268" s="302">
        <v>595.84999999999991</v>
      </c>
      <c r="K268" s="301">
        <v>580.54999999999995</v>
      </c>
      <c r="L268" s="301">
        <v>568</v>
      </c>
      <c r="M268" s="301">
        <v>42.8536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535.54999999999995</v>
      </c>
      <c r="D269" s="302">
        <v>532.85</v>
      </c>
      <c r="E269" s="302">
        <v>525.90000000000009</v>
      </c>
      <c r="F269" s="302">
        <v>516.25000000000011</v>
      </c>
      <c r="G269" s="302">
        <v>509.30000000000018</v>
      </c>
      <c r="H269" s="302">
        <v>542.5</v>
      </c>
      <c r="I269" s="302">
        <v>549.45000000000005</v>
      </c>
      <c r="J269" s="302">
        <v>559.09999999999991</v>
      </c>
      <c r="K269" s="301">
        <v>539.79999999999995</v>
      </c>
      <c r="L269" s="301">
        <v>523.20000000000005</v>
      </c>
      <c r="M269" s="301">
        <v>23.911549999999998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497.1</v>
      </c>
      <c r="D270" s="302">
        <v>497.25</v>
      </c>
      <c r="E270" s="302">
        <v>489.95</v>
      </c>
      <c r="F270" s="302">
        <v>482.8</v>
      </c>
      <c r="G270" s="302">
        <v>475.5</v>
      </c>
      <c r="H270" s="302">
        <v>504.4</v>
      </c>
      <c r="I270" s="302">
        <v>511.69999999999993</v>
      </c>
      <c r="J270" s="302">
        <v>518.84999999999991</v>
      </c>
      <c r="K270" s="301">
        <v>504.55</v>
      </c>
      <c r="L270" s="301">
        <v>490.1</v>
      </c>
      <c r="M270" s="301">
        <v>2.18133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347</v>
      </c>
      <c r="D271" s="302">
        <v>347.43333333333334</v>
      </c>
      <c r="E271" s="302">
        <v>343.86666666666667</v>
      </c>
      <c r="F271" s="302">
        <v>340.73333333333335</v>
      </c>
      <c r="G271" s="302">
        <v>337.16666666666669</v>
      </c>
      <c r="H271" s="302">
        <v>350.56666666666666</v>
      </c>
      <c r="I271" s="302">
        <v>354.13333333333338</v>
      </c>
      <c r="J271" s="302">
        <v>357.26666666666665</v>
      </c>
      <c r="K271" s="301">
        <v>351</v>
      </c>
      <c r="L271" s="301">
        <v>344.3</v>
      </c>
      <c r="M271" s="301">
        <v>0.2863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568.25</v>
      </c>
      <c r="D272" s="302">
        <v>568.68333333333328</v>
      </c>
      <c r="E272" s="302">
        <v>553.06666666666661</v>
      </c>
      <c r="F272" s="302">
        <v>537.88333333333333</v>
      </c>
      <c r="G272" s="302">
        <v>522.26666666666665</v>
      </c>
      <c r="H272" s="302">
        <v>583.86666666666656</v>
      </c>
      <c r="I272" s="302">
        <v>599.48333333333312</v>
      </c>
      <c r="J272" s="302">
        <v>614.66666666666652</v>
      </c>
      <c r="K272" s="301">
        <v>584.29999999999995</v>
      </c>
      <c r="L272" s="301">
        <v>553.5</v>
      </c>
      <c r="M272" s="301">
        <v>4.8193900000000003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154.55000000000001</v>
      </c>
      <c r="D273" s="302">
        <v>155.51666666666668</v>
      </c>
      <c r="E273" s="302">
        <v>153.03333333333336</v>
      </c>
      <c r="F273" s="302">
        <v>151.51666666666668</v>
      </c>
      <c r="G273" s="302">
        <v>149.03333333333336</v>
      </c>
      <c r="H273" s="302">
        <v>157.03333333333336</v>
      </c>
      <c r="I273" s="302">
        <v>159.51666666666665</v>
      </c>
      <c r="J273" s="302">
        <v>161.03333333333336</v>
      </c>
      <c r="K273" s="301">
        <v>158</v>
      </c>
      <c r="L273" s="301">
        <v>154</v>
      </c>
      <c r="M273" s="301">
        <v>1.26901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931.15</v>
      </c>
      <c r="D274" s="302">
        <v>928.08333333333337</v>
      </c>
      <c r="E274" s="302">
        <v>918.16666666666674</v>
      </c>
      <c r="F274" s="302">
        <v>905.18333333333339</v>
      </c>
      <c r="G274" s="302">
        <v>895.26666666666677</v>
      </c>
      <c r="H274" s="302">
        <v>941.06666666666672</v>
      </c>
      <c r="I274" s="302">
        <v>950.98333333333346</v>
      </c>
      <c r="J274" s="302">
        <v>963.9666666666667</v>
      </c>
      <c r="K274" s="301">
        <v>938</v>
      </c>
      <c r="L274" s="301">
        <v>915.1</v>
      </c>
      <c r="M274" s="301">
        <v>0.85562000000000005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361</v>
      </c>
      <c r="D275" s="302">
        <v>361.7</v>
      </c>
      <c r="E275" s="302">
        <v>358.4</v>
      </c>
      <c r="F275" s="302">
        <v>355.8</v>
      </c>
      <c r="G275" s="302">
        <v>352.5</v>
      </c>
      <c r="H275" s="302">
        <v>364.29999999999995</v>
      </c>
      <c r="I275" s="302">
        <v>367.6</v>
      </c>
      <c r="J275" s="302">
        <v>370.19999999999993</v>
      </c>
      <c r="K275" s="301">
        <v>365</v>
      </c>
      <c r="L275" s="301">
        <v>359.1</v>
      </c>
      <c r="M275" s="301">
        <v>3.6383000000000001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60.45</v>
      </c>
      <c r="D276" s="302">
        <v>59.816666666666663</v>
      </c>
      <c r="E276" s="302">
        <v>58.633333333333326</v>
      </c>
      <c r="F276" s="302">
        <v>56.816666666666663</v>
      </c>
      <c r="G276" s="302">
        <v>55.633333333333326</v>
      </c>
      <c r="H276" s="302">
        <v>61.633333333333326</v>
      </c>
      <c r="I276" s="302">
        <v>62.816666666666663</v>
      </c>
      <c r="J276" s="302">
        <v>64.633333333333326</v>
      </c>
      <c r="K276" s="301">
        <v>61</v>
      </c>
      <c r="L276" s="301">
        <v>58</v>
      </c>
      <c r="M276" s="301">
        <v>6.6498600000000003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376.2</v>
      </c>
      <c r="D277" s="302">
        <v>376</v>
      </c>
      <c r="E277" s="302">
        <v>372.2</v>
      </c>
      <c r="F277" s="302">
        <v>368.2</v>
      </c>
      <c r="G277" s="302">
        <v>364.4</v>
      </c>
      <c r="H277" s="302">
        <v>380</v>
      </c>
      <c r="I277" s="302">
        <v>383.79999999999995</v>
      </c>
      <c r="J277" s="302">
        <v>387.8</v>
      </c>
      <c r="K277" s="301">
        <v>379.8</v>
      </c>
      <c r="L277" s="301">
        <v>372</v>
      </c>
      <c r="M277" s="301">
        <v>0.34065000000000001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45.55</v>
      </c>
      <c r="D278" s="302">
        <v>45.5</v>
      </c>
      <c r="E278" s="302">
        <v>45.25</v>
      </c>
      <c r="F278" s="302">
        <v>44.95</v>
      </c>
      <c r="G278" s="302">
        <v>44.7</v>
      </c>
      <c r="H278" s="302">
        <v>45.8</v>
      </c>
      <c r="I278" s="302">
        <v>46.05</v>
      </c>
      <c r="J278" s="302">
        <v>46.349999999999994</v>
      </c>
      <c r="K278" s="301">
        <v>45.75</v>
      </c>
      <c r="L278" s="301">
        <v>45.2</v>
      </c>
      <c r="M278" s="301">
        <v>4.65909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414.85</v>
      </c>
      <c r="D279" s="302">
        <v>416.7</v>
      </c>
      <c r="E279" s="302">
        <v>408.4</v>
      </c>
      <c r="F279" s="302">
        <v>401.95</v>
      </c>
      <c r="G279" s="302">
        <v>393.65</v>
      </c>
      <c r="H279" s="302">
        <v>423.15</v>
      </c>
      <c r="I279" s="302">
        <v>431.45000000000005</v>
      </c>
      <c r="J279" s="302">
        <v>437.9</v>
      </c>
      <c r="K279" s="301">
        <v>425</v>
      </c>
      <c r="L279" s="301">
        <v>410.25</v>
      </c>
      <c r="M279" s="301">
        <v>4.53287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1172.2</v>
      </c>
      <c r="D280" s="302">
        <v>1179.9000000000001</v>
      </c>
      <c r="E280" s="302">
        <v>1155.9500000000003</v>
      </c>
      <c r="F280" s="302">
        <v>1139.7000000000003</v>
      </c>
      <c r="G280" s="302">
        <v>1115.7500000000005</v>
      </c>
      <c r="H280" s="302">
        <v>1196.1500000000001</v>
      </c>
      <c r="I280" s="302">
        <v>1220.0999999999999</v>
      </c>
      <c r="J280" s="302">
        <v>1236.3499999999999</v>
      </c>
      <c r="K280" s="301">
        <v>1203.8499999999999</v>
      </c>
      <c r="L280" s="301">
        <v>1163.6500000000001</v>
      </c>
      <c r="M280" s="301">
        <v>1.1914499999999999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235.15</v>
      </c>
      <c r="D281" s="302">
        <v>233.25</v>
      </c>
      <c r="E281" s="302">
        <v>230</v>
      </c>
      <c r="F281" s="302">
        <v>224.85</v>
      </c>
      <c r="G281" s="302">
        <v>221.6</v>
      </c>
      <c r="H281" s="302">
        <v>238.4</v>
      </c>
      <c r="I281" s="302">
        <v>241.65</v>
      </c>
      <c r="J281" s="302">
        <v>246.8</v>
      </c>
      <c r="K281" s="301">
        <v>236.5</v>
      </c>
      <c r="L281" s="301">
        <v>228.1</v>
      </c>
      <c r="M281" s="301">
        <v>2.2041900000000001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1668.8</v>
      </c>
      <c r="D282" s="302">
        <v>1675.2833333333331</v>
      </c>
      <c r="E282" s="302">
        <v>1658.2166666666662</v>
      </c>
      <c r="F282" s="302">
        <v>1647.6333333333332</v>
      </c>
      <c r="G282" s="302">
        <v>1630.5666666666664</v>
      </c>
      <c r="H282" s="302">
        <v>1685.8666666666661</v>
      </c>
      <c r="I282" s="302">
        <v>1702.9333333333332</v>
      </c>
      <c r="J282" s="302">
        <v>1713.516666666666</v>
      </c>
      <c r="K282" s="301">
        <v>1692.35</v>
      </c>
      <c r="L282" s="301">
        <v>1664.7</v>
      </c>
      <c r="M282" s="301">
        <v>27.994430000000001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516.29999999999995</v>
      </c>
      <c r="D283" s="302">
        <v>510.98333333333329</v>
      </c>
      <c r="E283" s="302">
        <v>502.31666666666661</v>
      </c>
      <c r="F283" s="302">
        <v>488.33333333333331</v>
      </c>
      <c r="G283" s="302">
        <v>479.66666666666663</v>
      </c>
      <c r="H283" s="302">
        <v>524.96666666666658</v>
      </c>
      <c r="I283" s="302">
        <v>533.63333333333321</v>
      </c>
      <c r="J283" s="302">
        <v>547.61666666666656</v>
      </c>
      <c r="K283" s="301">
        <v>519.65</v>
      </c>
      <c r="L283" s="301">
        <v>497</v>
      </c>
      <c r="M283" s="301">
        <v>9.5784599999999998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514.20000000000005</v>
      </c>
      <c r="D284" s="302">
        <v>515.91666666666663</v>
      </c>
      <c r="E284" s="302">
        <v>509.93333333333328</v>
      </c>
      <c r="F284" s="302">
        <v>505.66666666666663</v>
      </c>
      <c r="G284" s="302">
        <v>499.68333333333328</v>
      </c>
      <c r="H284" s="302">
        <v>520.18333333333328</v>
      </c>
      <c r="I284" s="302">
        <v>526.16666666666663</v>
      </c>
      <c r="J284" s="302">
        <v>530.43333333333328</v>
      </c>
      <c r="K284" s="301">
        <v>521.9</v>
      </c>
      <c r="L284" s="301">
        <v>511.65</v>
      </c>
      <c r="M284" s="301">
        <v>1.27478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222.65</v>
      </c>
      <c r="D285" s="302">
        <v>221.73333333333335</v>
      </c>
      <c r="E285" s="302">
        <v>217.9666666666667</v>
      </c>
      <c r="F285" s="302">
        <v>213.28333333333336</v>
      </c>
      <c r="G285" s="302">
        <v>209.51666666666671</v>
      </c>
      <c r="H285" s="302">
        <v>226.41666666666669</v>
      </c>
      <c r="I285" s="302">
        <v>230.18333333333334</v>
      </c>
      <c r="J285" s="302">
        <v>234.86666666666667</v>
      </c>
      <c r="K285" s="301">
        <v>225.5</v>
      </c>
      <c r="L285" s="301">
        <v>217.05</v>
      </c>
      <c r="M285" s="301">
        <v>1.04236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1469.85</v>
      </c>
      <c r="D286" s="302">
        <v>1453.5666666666666</v>
      </c>
      <c r="E286" s="302">
        <v>1413.4833333333331</v>
      </c>
      <c r="F286" s="302">
        <v>1357.1166666666666</v>
      </c>
      <c r="G286" s="302">
        <v>1317.0333333333331</v>
      </c>
      <c r="H286" s="302">
        <v>1509.9333333333332</v>
      </c>
      <c r="I286" s="302">
        <v>1550.0166666666667</v>
      </c>
      <c r="J286" s="302">
        <v>1606.3833333333332</v>
      </c>
      <c r="K286" s="301">
        <v>1493.65</v>
      </c>
      <c r="L286" s="301">
        <v>1397.2</v>
      </c>
      <c r="M286" s="301">
        <v>0.63885999999999998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493.4</v>
      </c>
      <c r="D287" s="302">
        <v>493.55</v>
      </c>
      <c r="E287" s="302">
        <v>488.1</v>
      </c>
      <c r="F287" s="302">
        <v>482.8</v>
      </c>
      <c r="G287" s="302">
        <v>477.35</v>
      </c>
      <c r="H287" s="302">
        <v>498.85</v>
      </c>
      <c r="I287" s="302">
        <v>504.29999999999995</v>
      </c>
      <c r="J287" s="302">
        <v>509.6</v>
      </c>
      <c r="K287" s="301">
        <v>499</v>
      </c>
      <c r="L287" s="301">
        <v>488.25</v>
      </c>
      <c r="M287" s="301">
        <v>0.70755999999999997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70.2</v>
      </c>
      <c r="D288" s="302">
        <v>70.083333333333329</v>
      </c>
      <c r="E288" s="302">
        <v>69.216666666666654</v>
      </c>
      <c r="F288" s="302">
        <v>68.23333333333332</v>
      </c>
      <c r="G288" s="302">
        <v>67.366666666666646</v>
      </c>
      <c r="H288" s="302">
        <v>71.066666666666663</v>
      </c>
      <c r="I288" s="302">
        <v>71.933333333333337</v>
      </c>
      <c r="J288" s="302">
        <v>72.916666666666671</v>
      </c>
      <c r="K288" s="301">
        <v>70.95</v>
      </c>
      <c r="L288" s="301">
        <v>69.099999999999994</v>
      </c>
      <c r="M288" s="301">
        <v>46.478929999999998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2170.5500000000002</v>
      </c>
      <c r="D289" s="302">
        <v>2138.5166666666669</v>
      </c>
      <c r="E289" s="302">
        <v>2092.0333333333338</v>
      </c>
      <c r="F289" s="302">
        <v>2013.5166666666669</v>
      </c>
      <c r="G289" s="302">
        <v>1967.0333333333338</v>
      </c>
      <c r="H289" s="302">
        <v>2217.0333333333338</v>
      </c>
      <c r="I289" s="302">
        <v>2263.5166666666664</v>
      </c>
      <c r="J289" s="302">
        <v>2342.0333333333338</v>
      </c>
      <c r="K289" s="301">
        <v>2185</v>
      </c>
      <c r="L289" s="301">
        <v>2060</v>
      </c>
      <c r="M289" s="301">
        <v>2.7963900000000002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266.14999999999998</v>
      </c>
      <c r="D290" s="302">
        <v>266.46666666666664</v>
      </c>
      <c r="E290" s="302">
        <v>258.83333333333326</v>
      </c>
      <c r="F290" s="302">
        <v>251.51666666666659</v>
      </c>
      <c r="G290" s="302">
        <v>243.88333333333321</v>
      </c>
      <c r="H290" s="302">
        <v>273.7833333333333</v>
      </c>
      <c r="I290" s="302">
        <v>281.41666666666663</v>
      </c>
      <c r="J290" s="302">
        <v>288.73333333333335</v>
      </c>
      <c r="K290" s="301">
        <v>274.10000000000002</v>
      </c>
      <c r="L290" s="301">
        <v>259.14999999999998</v>
      </c>
      <c r="M290" s="301">
        <v>1.3268200000000001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468.6</v>
      </c>
      <c r="D291" s="302">
        <v>465.58333333333331</v>
      </c>
      <c r="E291" s="302">
        <v>461.16666666666663</v>
      </c>
      <c r="F291" s="302">
        <v>453.73333333333329</v>
      </c>
      <c r="G291" s="302">
        <v>449.31666666666661</v>
      </c>
      <c r="H291" s="302">
        <v>473.01666666666665</v>
      </c>
      <c r="I291" s="302">
        <v>477.43333333333328</v>
      </c>
      <c r="J291" s="302">
        <v>484.86666666666667</v>
      </c>
      <c r="K291" s="301">
        <v>470</v>
      </c>
      <c r="L291" s="301">
        <v>458.15</v>
      </c>
      <c r="M291" s="301">
        <v>6.5725199999999999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8934.65</v>
      </c>
      <c r="D292" s="302">
        <v>8947.0333333333347</v>
      </c>
      <c r="E292" s="302">
        <v>8874.0666666666693</v>
      </c>
      <c r="F292" s="302">
        <v>8813.4833333333354</v>
      </c>
      <c r="G292" s="302">
        <v>8740.5166666666701</v>
      </c>
      <c r="H292" s="302">
        <v>9007.6166666666686</v>
      </c>
      <c r="I292" s="302">
        <v>9080.5833333333321</v>
      </c>
      <c r="J292" s="302">
        <v>9141.1666666666679</v>
      </c>
      <c r="K292" s="301">
        <v>9020</v>
      </c>
      <c r="L292" s="301">
        <v>8886.4500000000007</v>
      </c>
      <c r="M292" s="301">
        <v>1.6619999999999999E-2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61.15</v>
      </c>
      <c r="D293" s="302">
        <v>61.35</v>
      </c>
      <c r="E293" s="302">
        <v>60.300000000000004</v>
      </c>
      <c r="F293" s="302">
        <v>59.45</v>
      </c>
      <c r="G293" s="302">
        <v>58.400000000000006</v>
      </c>
      <c r="H293" s="302">
        <v>62.2</v>
      </c>
      <c r="I293" s="302">
        <v>63.25</v>
      </c>
      <c r="J293" s="302">
        <v>64.099999999999994</v>
      </c>
      <c r="K293" s="301">
        <v>62.4</v>
      </c>
      <c r="L293" s="301">
        <v>60.5</v>
      </c>
      <c r="M293" s="301">
        <v>22.15626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329.65</v>
      </c>
      <c r="D294" s="302">
        <v>328.46666666666664</v>
      </c>
      <c r="E294" s="302">
        <v>326.48333333333329</v>
      </c>
      <c r="F294" s="302">
        <v>323.31666666666666</v>
      </c>
      <c r="G294" s="302">
        <v>321.33333333333331</v>
      </c>
      <c r="H294" s="302">
        <v>331.63333333333327</v>
      </c>
      <c r="I294" s="302">
        <v>333.61666666666662</v>
      </c>
      <c r="J294" s="302">
        <v>336.78333333333325</v>
      </c>
      <c r="K294" s="301">
        <v>330.45</v>
      </c>
      <c r="L294" s="301">
        <v>325.3</v>
      </c>
      <c r="M294" s="301">
        <v>19.17099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3227.9</v>
      </c>
      <c r="D295" s="302">
        <v>3201.4666666666667</v>
      </c>
      <c r="E295" s="302">
        <v>3077.9333333333334</v>
      </c>
      <c r="F295" s="302">
        <v>2927.9666666666667</v>
      </c>
      <c r="G295" s="302">
        <v>2804.4333333333334</v>
      </c>
      <c r="H295" s="302">
        <v>3351.4333333333334</v>
      </c>
      <c r="I295" s="302">
        <v>3474.9666666666672</v>
      </c>
      <c r="J295" s="302">
        <v>3624.9333333333334</v>
      </c>
      <c r="K295" s="301">
        <v>3325</v>
      </c>
      <c r="L295" s="301">
        <v>3051.5</v>
      </c>
      <c r="M295" s="301">
        <v>2.5438800000000001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1028.25</v>
      </c>
      <c r="D296" s="302">
        <v>1024.4333333333334</v>
      </c>
      <c r="E296" s="302">
        <v>993.86666666666679</v>
      </c>
      <c r="F296" s="302">
        <v>959.48333333333335</v>
      </c>
      <c r="G296" s="302">
        <v>928.91666666666674</v>
      </c>
      <c r="H296" s="302">
        <v>1058.8166666666668</v>
      </c>
      <c r="I296" s="302">
        <v>1089.3833333333334</v>
      </c>
      <c r="J296" s="302">
        <v>1123.7666666666669</v>
      </c>
      <c r="K296" s="301">
        <v>1055</v>
      </c>
      <c r="L296" s="301">
        <v>990.05</v>
      </c>
      <c r="M296" s="301">
        <v>2.98996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1551.5</v>
      </c>
      <c r="D297" s="302">
        <v>1544.3666666666668</v>
      </c>
      <c r="E297" s="302">
        <v>1531.2333333333336</v>
      </c>
      <c r="F297" s="302">
        <v>1510.9666666666667</v>
      </c>
      <c r="G297" s="302">
        <v>1497.8333333333335</v>
      </c>
      <c r="H297" s="302">
        <v>1564.6333333333337</v>
      </c>
      <c r="I297" s="302">
        <v>1577.7666666666669</v>
      </c>
      <c r="J297" s="302">
        <v>1598.0333333333338</v>
      </c>
      <c r="K297" s="301">
        <v>1557.5</v>
      </c>
      <c r="L297" s="301">
        <v>1524.1</v>
      </c>
      <c r="M297" s="301">
        <v>20.724049999999998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4222.6000000000004</v>
      </c>
      <c r="D298" s="302">
        <v>4177.8499999999995</v>
      </c>
      <c r="E298" s="302">
        <v>4120.7499999999991</v>
      </c>
      <c r="F298" s="302">
        <v>4018.8999999999996</v>
      </c>
      <c r="G298" s="302">
        <v>3961.7999999999993</v>
      </c>
      <c r="H298" s="302">
        <v>4279.6999999999989</v>
      </c>
      <c r="I298" s="302">
        <v>4336.7999999999993</v>
      </c>
      <c r="J298" s="302">
        <v>4438.6499999999987</v>
      </c>
      <c r="K298" s="301">
        <v>4234.95</v>
      </c>
      <c r="L298" s="301">
        <v>4076</v>
      </c>
      <c r="M298" s="301">
        <v>2.9998399999999998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3158.05</v>
      </c>
      <c r="D299" s="302">
        <v>3125.7666666666664</v>
      </c>
      <c r="E299" s="302">
        <v>3086.5333333333328</v>
      </c>
      <c r="F299" s="302">
        <v>3015.0166666666664</v>
      </c>
      <c r="G299" s="302">
        <v>2975.7833333333328</v>
      </c>
      <c r="H299" s="302">
        <v>3197.2833333333328</v>
      </c>
      <c r="I299" s="302">
        <v>3236.5166666666664</v>
      </c>
      <c r="J299" s="302">
        <v>3308.0333333333328</v>
      </c>
      <c r="K299" s="301">
        <v>3165</v>
      </c>
      <c r="L299" s="301">
        <v>3054.25</v>
      </c>
      <c r="M299" s="301">
        <v>3.2136900000000002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633.45000000000005</v>
      </c>
      <c r="D300" s="302">
        <v>630.1</v>
      </c>
      <c r="E300" s="302">
        <v>624.85</v>
      </c>
      <c r="F300" s="302">
        <v>616.25</v>
      </c>
      <c r="G300" s="302">
        <v>611</v>
      </c>
      <c r="H300" s="302">
        <v>638.70000000000005</v>
      </c>
      <c r="I300" s="302">
        <v>643.95000000000005</v>
      </c>
      <c r="J300" s="302">
        <v>652.55000000000007</v>
      </c>
      <c r="K300" s="301">
        <v>635.35</v>
      </c>
      <c r="L300" s="301">
        <v>621.5</v>
      </c>
      <c r="M300" s="301">
        <v>5.0307899999999997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1819.15</v>
      </c>
      <c r="D301" s="302">
        <v>1813.3833333333332</v>
      </c>
      <c r="E301" s="302">
        <v>1792.7666666666664</v>
      </c>
      <c r="F301" s="302">
        <v>1766.3833333333332</v>
      </c>
      <c r="G301" s="302">
        <v>1745.7666666666664</v>
      </c>
      <c r="H301" s="302">
        <v>1839.7666666666664</v>
      </c>
      <c r="I301" s="302">
        <v>1860.3833333333332</v>
      </c>
      <c r="J301" s="302">
        <v>1886.7666666666664</v>
      </c>
      <c r="K301" s="301">
        <v>1834</v>
      </c>
      <c r="L301" s="301">
        <v>1787</v>
      </c>
      <c r="M301" s="301">
        <v>0.56352999999999998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292.55</v>
      </c>
      <c r="D302" s="302">
        <v>294.41666666666669</v>
      </c>
      <c r="E302" s="302">
        <v>289.83333333333337</v>
      </c>
      <c r="F302" s="302">
        <v>287.11666666666667</v>
      </c>
      <c r="G302" s="302">
        <v>282.53333333333336</v>
      </c>
      <c r="H302" s="302">
        <v>297.13333333333338</v>
      </c>
      <c r="I302" s="302">
        <v>301.71666666666675</v>
      </c>
      <c r="J302" s="302">
        <v>304.43333333333339</v>
      </c>
      <c r="K302" s="301">
        <v>299</v>
      </c>
      <c r="L302" s="301">
        <v>291.7</v>
      </c>
      <c r="M302" s="301">
        <v>4.1237899999999996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1112</v>
      </c>
      <c r="D303" s="302">
        <v>1104.3</v>
      </c>
      <c r="E303" s="302">
        <v>1087.1499999999999</v>
      </c>
      <c r="F303" s="302">
        <v>1062.3</v>
      </c>
      <c r="G303" s="302">
        <v>1045.1499999999999</v>
      </c>
      <c r="H303" s="302">
        <v>1129.1499999999999</v>
      </c>
      <c r="I303" s="302">
        <v>1146.3</v>
      </c>
      <c r="J303" s="302">
        <v>1171.1499999999999</v>
      </c>
      <c r="K303" s="301">
        <v>1121.45</v>
      </c>
      <c r="L303" s="301">
        <v>1079.45</v>
      </c>
      <c r="M303" s="301">
        <v>110.20641000000001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180.25</v>
      </c>
      <c r="D304" s="302">
        <v>178.95000000000002</v>
      </c>
      <c r="E304" s="302">
        <v>177.10000000000002</v>
      </c>
      <c r="F304" s="302">
        <v>173.95000000000002</v>
      </c>
      <c r="G304" s="302">
        <v>172.10000000000002</v>
      </c>
      <c r="H304" s="302">
        <v>182.10000000000002</v>
      </c>
      <c r="I304" s="302">
        <v>183.95</v>
      </c>
      <c r="J304" s="302">
        <v>187.10000000000002</v>
      </c>
      <c r="K304" s="301">
        <v>180.8</v>
      </c>
      <c r="L304" s="301">
        <v>175.8</v>
      </c>
      <c r="M304" s="301">
        <v>24.86665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15.8</v>
      </c>
      <c r="D305" s="302">
        <v>15.950000000000003</v>
      </c>
      <c r="E305" s="302">
        <v>15.550000000000004</v>
      </c>
      <c r="F305" s="302">
        <v>15.3</v>
      </c>
      <c r="G305" s="302">
        <v>14.900000000000002</v>
      </c>
      <c r="H305" s="302">
        <v>16.200000000000006</v>
      </c>
      <c r="I305" s="302">
        <v>16.600000000000005</v>
      </c>
      <c r="J305" s="302">
        <v>16.850000000000009</v>
      </c>
      <c r="K305" s="301">
        <v>16.350000000000001</v>
      </c>
      <c r="L305" s="301">
        <v>15.7</v>
      </c>
      <c r="M305" s="301">
        <v>29.025839999999999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241.9</v>
      </c>
      <c r="D306" s="302">
        <v>234.5</v>
      </c>
      <c r="E306" s="302">
        <v>224.7</v>
      </c>
      <c r="F306" s="302">
        <v>207.5</v>
      </c>
      <c r="G306" s="302">
        <v>197.7</v>
      </c>
      <c r="H306" s="302">
        <v>251.7</v>
      </c>
      <c r="I306" s="302">
        <v>261.5</v>
      </c>
      <c r="J306" s="302">
        <v>278.7</v>
      </c>
      <c r="K306" s="301">
        <v>244.3</v>
      </c>
      <c r="L306" s="301">
        <v>217.3</v>
      </c>
      <c r="M306" s="301">
        <v>29.686520000000002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466.8</v>
      </c>
      <c r="D307" s="302">
        <v>464.56666666666666</v>
      </c>
      <c r="E307" s="302">
        <v>450.18333333333334</v>
      </c>
      <c r="F307" s="302">
        <v>433.56666666666666</v>
      </c>
      <c r="G307" s="302">
        <v>419.18333333333334</v>
      </c>
      <c r="H307" s="302">
        <v>481.18333333333334</v>
      </c>
      <c r="I307" s="302">
        <v>495.56666666666666</v>
      </c>
      <c r="J307" s="302">
        <v>512.18333333333339</v>
      </c>
      <c r="K307" s="301">
        <v>478.95</v>
      </c>
      <c r="L307" s="301">
        <v>447.95</v>
      </c>
      <c r="M307" s="301">
        <v>3.1777700000000002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87.5</v>
      </c>
      <c r="D308" s="302">
        <v>87.966666666666654</v>
      </c>
      <c r="E308" s="302">
        <v>86.633333333333312</v>
      </c>
      <c r="F308" s="302">
        <v>85.766666666666652</v>
      </c>
      <c r="G308" s="302">
        <v>84.433333333333309</v>
      </c>
      <c r="H308" s="302">
        <v>88.833333333333314</v>
      </c>
      <c r="I308" s="302">
        <v>90.166666666666657</v>
      </c>
      <c r="J308" s="302">
        <v>91.033333333333317</v>
      </c>
      <c r="K308" s="301">
        <v>89.3</v>
      </c>
      <c r="L308" s="301">
        <v>87.1</v>
      </c>
      <c r="M308" s="301">
        <v>32.691929999999999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488.6</v>
      </c>
      <c r="D309" s="302">
        <v>485.51666666666671</v>
      </c>
      <c r="E309" s="302">
        <v>480.23333333333341</v>
      </c>
      <c r="F309" s="302">
        <v>471.86666666666667</v>
      </c>
      <c r="G309" s="302">
        <v>466.58333333333337</v>
      </c>
      <c r="H309" s="302">
        <v>493.88333333333344</v>
      </c>
      <c r="I309" s="302">
        <v>499.16666666666674</v>
      </c>
      <c r="J309" s="302">
        <v>507.53333333333347</v>
      </c>
      <c r="K309" s="301">
        <v>490.8</v>
      </c>
      <c r="L309" s="301">
        <v>477.15</v>
      </c>
      <c r="M309" s="301">
        <v>12.30006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8489.7000000000007</v>
      </c>
      <c r="D310" s="302">
        <v>8470.2166666666653</v>
      </c>
      <c r="E310" s="302">
        <v>8400.533333333331</v>
      </c>
      <c r="F310" s="302">
        <v>8311.366666666665</v>
      </c>
      <c r="G310" s="302">
        <v>8241.6833333333307</v>
      </c>
      <c r="H310" s="302">
        <v>8559.3833333333314</v>
      </c>
      <c r="I310" s="302">
        <v>8629.0666666666657</v>
      </c>
      <c r="J310" s="302">
        <v>8718.2333333333318</v>
      </c>
      <c r="K310" s="301">
        <v>8539.9</v>
      </c>
      <c r="L310" s="301">
        <v>8381.0499999999993</v>
      </c>
      <c r="M310" s="301">
        <v>6.91242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2126.4</v>
      </c>
      <c r="D311" s="302">
        <v>2112.5833333333335</v>
      </c>
      <c r="E311" s="302">
        <v>2093.916666666667</v>
      </c>
      <c r="F311" s="302">
        <v>2061.4333333333334</v>
      </c>
      <c r="G311" s="302">
        <v>2042.7666666666669</v>
      </c>
      <c r="H311" s="302">
        <v>2145.0666666666671</v>
      </c>
      <c r="I311" s="302">
        <v>2163.733333333334</v>
      </c>
      <c r="J311" s="302">
        <v>2196.2166666666672</v>
      </c>
      <c r="K311" s="301">
        <v>2131.25</v>
      </c>
      <c r="L311" s="301">
        <v>2080.1</v>
      </c>
      <c r="M311" s="301">
        <v>0.50261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370.55</v>
      </c>
      <c r="D312" s="302">
        <v>369.86666666666662</v>
      </c>
      <c r="E312" s="302">
        <v>365.68333333333322</v>
      </c>
      <c r="F312" s="302">
        <v>360.81666666666661</v>
      </c>
      <c r="G312" s="302">
        <v>356.63333333333321</v>
      </c>
      <c r="H312" s="302">
        <v>374.73333333333323</v>
      </c>
      <c r="I312" s="302">
        <v>378.91666666666663</v>
      </c>
      <c r="J312" s="302">
        <v>383.78333333333325</v>
      </c>
      <c r="K312" s="301">
        <v>374.05</v>
      </c>
      <c r="L312" s="301">
        <v>365</v>
      </c>
      <c r="M312" s="301">
        <v>2.1627999999999998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255.35</v>
      </c>
      <c r="D313" s="302">
        <v>253.11666666666667</v>
      </c>
      <c r="E313" s="302">
        <v>249.33333333333337</v>
      </c>
      <c r="F313" s="302">
        <v>243.31666666666669</v>
      </c>
      <c r="G313" s="302">
        <v>239.53333333333339</v>
      </c>
      <c r="H313" s="302">
        <v>259.13333333333333</v>
      </c>
      <c r="I313" s="302">
        <v>262.91666666666663</v>
      </c>
      <c r="J313" s="302">
        <v>268.93333333333334</v>
      </c>
      <c r="K313" s="301">
        <v>256.89999999999998</v>
      </c>
      <c r="L313" s="301">
        <v>247.1</v>
      </c>
      <c r="M313" s="301">
        <v>2.4290400000000001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772.35</v>
      </c>
      <c r="D314" s="302">
        <v>766.44999999999993</v>
      </c>
      <c r="E314" s="302">
        <v>758.39999999999986</v>
      </c>
      <c r="F314" s="302">
        <v>744.44999999999993</v>
      </c>
      <c r="G314" s="302">
        <v>736.39999999999986</v>
      </c>
      <c r="H314" s="302">
        <v>780.39999999999986</v>
      </c>
      <c r="I314" s="302">
        <v>788.44999999999982</v>
      </c>
      <c r="J314" s="302">
        <v>802.39999999999986</v>
      </c>
      <c r="K314" s="301">
        <v>774.5</v>
      </c>
      <c r="L314" s="301">
        <v>752.5</v>
      </c>
      <c r="M314" s="301">
        <v>10.00883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1273.75</v>
      </c>
      <c r="D315" s="302">
        <v>1266.6833333333334</v>
      </c>
      <c r="E315" s="302">
        <v>1254.3666666666668</v>
      </c>
      <c r="F315" s="302">
        <v>1234.9833333333333</v>
      </c>
      <c r="G315" s="302">
        <v>1222.6666666666667</v>
      </c>
      <c r="H315" s="302">
        <v>1286.0666666666668</v>
      </c>
      <c r="I315" s="302">
        <v>1298.3833333333334</v>
      </c>
      <c r="J315" s="302">
        <v>1317.7666666666669</v>
      </c>
      <c r="K315" s="301">
        <v>1279</v>
      </c>
      <c r="L315" s="301">
        <v>1247.3</v>
      </c>
      <c r="M315" s="301">
        <v>1.77586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1438.1</v>
      </c>
      <c r="D316" s="302">
        <v>1429.3666666666668</v>
      </c>
      <c r="E316" s="302">
        <v>1408.7333333333336</v>
      </c>
      <c r="F316" s="302">
        <v>1379.3666666666668</v>
      </c>
      <c r="G316" s="302">
        <v>1358.7333333333336</v>
      </c>
      <c r="H316" s="302">
        <v>1458.7333333333336</v>
      </c>
      <c r="I316" s="302">
        <v>1479.3666666666668</v>
      </c>
      <c r="J316" s="302">
        <v>1508.7333333333336</v>
      </c>
      <c r="K316" s="301">
        <v>1450</v>
      </c>
      <c r="L316" s="301">
        <v>1400</v>
      </c>
      <c r="M316" s="301">
        <v>2.28573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815.55</v>
      </c>
      <c r="D317" s="302">
        <v>814.6</v>
      </c>
      <c r="E317" s="302">
        <v>804.7</v>
      </c>
      <c r="F317" s="302">
        <v>793.85</v>
      </c>
      <c r="G317" s="302">
        <v>783.95</v>
      </c>
      <c r="H317" s="302">
        <v>825.45</v>
      </c>
      <c r="I317" s="302">
        <v>835.34999999999991</v>
      </c>
      <c r="J317" s="302">
        <v>846.2</v>
      </c>
      <c r="K317" s="301">
        <v>824.5</v>
      </c>
      <c r="L317" s="301">
        <v>803.75</v>
      </c>
      <c r="M317" s="301">
        <v>3.81582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764.4</v>
      </c>
      <c r="D318" s="302">
        <v>761.79999999999984</v>
      </c>
      <c r="E318" s="302">
        <v>752.64999999999964</v>
      </c>
      <c r="F318" s="302">
        <v>740.89999999999975</v>
      </c>
      <c r="G318" s="302">
        <v>731.74999999999955</v>
      </c>
      <c r="H318" s="302">
        <v>773.54999999999973</v>
      </c>
      <c r="I318" s="302">
        <v>782.7</v>
      </c>
      <c r="J318" s="302">
        <v>794.44999999999982</v>
      </c>
      <c r="K318" s="301">
        <v>770.95</v>
      </c>
      <c r="L318" s="301">
        <v>750.05</v>
      </c>
      <c r="M318" s="301">
        <v>6.51004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218.85</v>
      </c>
      <c r="D319" s="302">
        <v>216.6</v>
      </c>
      <c r="E319" s="302">
        <v>213.35</v>
      </c>
      <c r="F319" s="302">
        <v>207.85</v>
      </c>
      <c r="G319" s="302">
        <v>204.6</v>
      </c>
      <c r="H319" s="302">
        <v>222.1</v>
      </c>
      <c r="I319" s="302">
        <v>225.35</v>
      </c>
      <c r="J319" s="302">
        <v>230.85</v>
      </c>
      <c r="K319" s="301">
        <v>219.85</v>
      </c>
      <c r="L319" s="301">
        <v>211.1</v>
      </c>
      <c r="M319" s="301">
        <v>1.0649999999999999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164.45</v>
      </c>
      <c r="D320" s="302">
        <v>164.81666666666666</v>
      </c>
      <c r="E320" s="302">
        <v>163.13333333333333</v>
      </c>
      <c r="F320" s="302">
        <v>161.81666666666666</v>
      </c>
      <c r="G320" s="302">
        <v>160.13333333333333</v>
      </c>
      <c r="H320" s="302">
        <v>166.13333333333333</v>
      </c>
      <c r="I320" s="302">
        <v>167.81666666666666</v>
      </c>
      <c r="J320" s="302">
        <v>169.13333333333333</v>
      </c>
      <c r="K320" s="301">
        <v>166.5</v>
      </c>
      <c r="L320" s="301">
        <v>163.5</v>
      </c>
      <c r="M320" s="301">
        <v>0.84453999999999996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189.4</v>
      </c>
      <c r="D321" s="302">
        <v>189.06666666666669</v>
      </c>
      <c r="E321" s="302">
        <v>187.83333333333337</v>
      </c>
      <c r="F321" s="302">
        <v>186.26666666666668</v>
      </c>
      <c r="G321" s="302">
        <v>185.03333333333336</v>
      </c>
      <c r="H321" s="302">
        <v>190.63333333333338</v>
      </c>
      <c r="I321" s="302">
        <v>191.86666666666667</v>
      </c>
      <c r="J321" s="302">
        <v>193.43333333333339</v>
      </c>
      <c r="K321" s="301">
        <v>190.3</v>
      </c>
      <c r="L321" s="301">
        <v>187.5</v>
      </c>
      <c r="M321" s="301">
        <v>4.89947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928.6</v>
      </c>
      <c r="D322" s="302">
        <v>928.23333333333323</v>
      </c>
      <c r="E322" s="302">
        <v>916.96666666666647</v>
      </c>
      <c r="F322" s="302">
        <v>905.33333333333326</v>
      </c>
      <c r="G322" s="302">
        <v>894.06666666666649</v>
      </c>
      <c r="H322" s="302">
        <v>939.86666666666645</v>
      </c>
      <c r="I322" s="302">
        <v>951.1333333333331</v>
      </c>
      <c r="J322" s="302">
        <v>962.76666666666642</v>
      </c>
      <c r="K322" s="301">
        <v>939.5</v>
      </c>
      <c r="L322" s="301">
        <v>916.6</v>
      </c>
      <c r="M322" s="301">
        <v>1.9299599999999999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3027.05</v>
      </c>
      <c r="D323" s="302">
        <v>2987.4</v>
      </c>
      <c r="E323" s="302">
        <v>2934.8</v>
      </c>
      <c r="F323" s="302">
        <v>2842.55</v>
      </c>
      <c r="G323" s="302">
        <v>2789.9500000000003</v>
      </c>
      <c r="H323" s="302">
        <v>3079.65</v>
      </c>
      <c r="I323" s="302">
        <v>3132.2499999999995</v>
      </c>
      <c r="J323" s="302">
        <v>3224.5</v>
      </c>
      <c r="K323" s="301">
        <v>3040</v>
      </c>
      <c r="L323" s="301">
        <v>2895.15</v>
      </c>
      <c r="M323" s="301">
        <v>6.1791600000000004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38.450000000000003</v>
      </c>
      <c r="D324" s="302">
        <v>38.616666666666667</v>
      </c>
      <c r="E324" s="302">
        <v>37.833333333333336</v>
      </c>
      <c r="F324" s="302">
        <v>37.216666666666669</v>
      </c>
      <c r="G324" s="302">
        <v>36.433333333333337</v>
      </c>
      <c r="H324" s="302">
        <v>39.233333333333334</v>
      </c>
      <c r="I324" s="302">
        <v>40.016666666666666</v>
      </c>
      <c r="J324" s="302">
        <v>40.633333333333333</v>
      </c>
      <c r="K324" s="301">
        <v>39.4</v>
      </c>
      <c r="L324" s="301">
        <v>38</v>
      </c>
      <c r="M324" s="301">
        <v>16.874089999999999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142.6</v>
      </c>
      <c r="D325" s="302">
        <v>142.6</v>
      </c>
      <c r="E325" s="302">
        <v>141.19999999999999</v>
      </c>
      <c r="F325" s="302">
        <v>139.79999999999998</v>
      </c>
      <c r="G325" s="302">
        <v>138.39999999999998</v>
      </c>
      <c r="H325" s="302">
        <v>144</v>
      </c>
      <c r="I325" s="302">
        <v>145.40000000000003</v>
      </c>
      <c r="J325" s="302">
        <v>146.80000000000001</v>
      </c>
      <c r="K325" s="301">
        <v>144</v>
      </c>
      <c r="L325" s="301">
        <v>141.19999999999999</v>
      </c>
      <c r="M325" s="301">
        <v>1.0507500000000001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726.7</v>
      </c>
      <c r="D326" s="302">
        <v>731.38333333333333</v>
      </c>
      <c r="E326" s="302">
        <v>715.81666666666661</v>
      </c>
      <c r="F326" s="302">
        <v>704.93333333333328</v>
      </c>
      <c r="G326" s="302">
        <v>689.36666666666656</v>
      </c>
      <c r="H326" s="302">
        <v>742.26666666666665</v>
      </c>
      <c r="I326" s="302">
        <v>757.83333333333348</v>
      </c>
      <c r="J326" s="302">
        <v>768.7166666666667</v>
      </c>
      <c r="K326" s="301">
        <v>746.95</v>
      </c>
      <c r="L326" s="301">
        <v>720.5</v>
      </c>
      <c r="M326" s="301">
        <v>0.34428999999999998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2370.9499999999998</v>
      </c>
      <c r="D327" s="302">
        <v>2350.1833333333329</v>
      </c>
      <c r="E327" s="302">
        <v>2320.766666666666</v>
      </c>
      <c r="F327" s="302">
        <v>2270.583333333333</v>
      </c>
      <c r="G327" s="302">
        <v>2241.1666666666661</v>
      </c>
      <c r="H327" s="302">
        <v>2400.3666666666659</v>
      </c>
      <c r="I327" s="302">
        <v>2429.7833333333328</v>
      </c>
      <c r="J327" s="302">
        <v>2479.9666666666658</v>
      </c>
      <c r="K327" s="301">
        <v>2379.6</v>
      </c>
      <c r="L327" s="301">
        <v>2300</v>
      </c>
      <c r="M327" s="301">
        <v>3.6132499999999999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72268.649999999994</v>
      </c>
      <c r="D328" s="302">
        <v>71812.033333333326</v>
      </c>
      <c r="E328" s="302">
        <v>71024.316666666651</v>
      </c>
      <c r="F328" s="302">
        <v>69779.983333333323</v>
      </c>
      <c r="G328" s="302">
        <v>68992.266666666648</v>
      </c>
      <c r="H328" s="302">
        <v>73056.366666666654</v>
      </c>
      <c r="I328" s="302">
        <v>73844.083333333328</v>
      </c>
      <c r="J328" s="302">
        <v>75088.416666666657</v>
      </c>
      <c r="K328" s="301">
        <v>72599.75</v>
      </c>
      <c r="L328" s="301">
        <v>70567.7</v>
      </c>
      <c r="M328" s="301">
        <v>0.10643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90.35</v>
      </c>
      <c r="D329" s="302">
        <v>88.066666666666663</v>
      </c>
      <c r="E329" s="302">
        <v>85.783333333333331</v>
      </c>
      <c r="F329" s="302">
        <v>81.216666666666669</v>
      </c>
      <c r="G329" s="302">
        <v>78.933333333333337</v>
      </c>
      <c r="H329" s="302">
        <v>92.633333333333326</v>
      </c>
      <c r="I329" s="302">
        <v>94.916666666666657</v>
      </c>
      <c r="J329" s="302">
        <v>99.48333333333332</v>
      </c>
      <c r="K329" s="301">
        <v>90.35</v>
      </c>
      <c r="L329" s="301">
        <v>83.5</v>
      </c>
      <c r="M329" s="301">
        <v>155.72272000000001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993.3</v>
      </c>
      <c r="D330" s="302">
        <v>990.30000000000007</v>
      </c>
      <c r="E330" s="302">
        <v>979.25000000000011</v>
      </c>
      <c r="F330" s="302">
        <v>965.2</v>
      </c>
      <c r="G330" s="302">
        <v>954.15000000000009</v>
      </c>
      <c r="H330" s="302">
        <v>1004.3500000000001</v>
      </c>
      <c r="I330" s="302">
        <v>1015.4000000000001</v>
      </c>
      <c r="J330" s="302">
        <v>1029.4500000000003</v>
      </c>
      <c r="K330" s="301">
        <v>1001.35</v>
      </c>
      <c r="L330" s="301">
        <v>976.25</v>
      </c>
      <c r="M330" s="301">
        <v>9.4234799999999996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279.7</v>
      </c>
      <c r="D331" s="302">
        <v>280.55</v>
      </c>
      <c r="E331" s="302">
        <v>276.60000000000002</v>
      </c>
      <c r="F331" s="302">
        <v>273.5</v>
      </c>
      <c r="G331" s="302">
        <v>269.55</v>
      </c>
      <c r="H331" s="302">
        <v>283.65000000000003</v>
      </c>
      <c r="I331" s="302">
        <v>287.59999999999997</v>
      </c>
      <c r="J331" s="302">
        <v>290.70000000000005</v>
      </c>
      <c r="K331" s="301">
        <v>284.5</v>
      </c>
      <c r="L331" s="301">
        <v>277.45</v>
      </c>
      <c r="M331" s="301">
        <v>3.8809200000000001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640.25</v>
      </c>
      <c r="D332" s="302">
        <v>637.2833333333333</v>
      </c>
      <c r="E332" s="302">
        <v>630.06666666666661</v>
      </c>
      <c r="F332" s="302">
        <v>619.88333333333333</v>
      </c>
      <c r="G332" s="302">
        <v>612.66666666666663</v>
      </c>
      <c r="H332" s="302">
        <v>647.46666666666658</v>
      </c>
      <c r="I332" s="302">
        <v>654.68333333333328</v>
      </c>
      <c r="J332" s="302">
        <v>664.86666666666656</v>
      </c>
      <c r="K332" s="301">
        <v>644.5</v>
      </c>
      <c r="L332" s="301">
        <v>627.1</v>
      </c>
      <c r="M332" s="301">
        <v>1.0928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72.45</v>
      </c>
      <c r="D333" s="302">
        <v>71.550000000000011</v>
      </c>
      <c r="E333" s="302">
        <v>70.450000000000017</v>
      </c>
      <c r="F333" s="302">
        <v>68.45</v>
      </c>
      <c r="G333" s="302">
        <v>67.350000000000009</v>
      </c>
      <c r="H333" s="302">
        <v>73.550000000000026</v>
      </c>
      <c r="I333" s="302">
        <v>74.65000000000002</v>
      </c>
      <c r="J333" s="302">
        <v>76.650000000000034</v>
      </c>
      <c r="K333" s="301">
        <v>72.650000000000006</v>
      </c>
      <c r="L333" s="301">
        <v>69.55</v>
      </c>
      <c r="M333" s="301">
        <v>195.77338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3912.1</v>
      </c>
      <c r="D334" s="302">
        <v>3908.7166666666667</v>
      </c>
      <c r="E334" s="302">
        <v>3857.5333333333333</v>
      </c>
      <c r="F334" s="302">
        <v>3802.9666666666667</v>
      </c>
      <c r="G334" s="302">
        <v>3751.7833333333333</v>
      </c>
      <c r="H334" s="302">
        <v>3963.2833333333333</v>
      </c>
      <c r="I334" s="302">
        <v>4014.4666666666667</v>
      </c>
      <c r="J334" s="302">
        <v>4069.0333333333333</v>
      </c>
      <c r="K334" s="301">
        <v>3959.9</v>
      </c>
      <c r="L334" s="301">
        <v>3854.15</v>
      </c>
      <c r="M334" s="301">
        <v>2.6128100000000001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3699.15</v>
      </c>
      <c r="D335" s="302">
        <v>3693.3166666666671</v>
      </c>
      <c r="E335" s="302">
        <v>3668.8833333333341</v>
      </c>
      <c r="F335" s="302">
        <v>3638.6166666666672</v>
      </c>
      <c r="G335" s="302">
        <v>3614.1833333333343</v>
      </c>
      <c r="H335" s="302">
        <v>3723.5833333333339</v>
      </c>
      <c r="I335" s="302">
        <v>3748.0166666666673</v>
      </c>
      <c r="J335" s="302">
        <v>3778.2833333333338</v>
      </c>
      <c r="K335" s="301">
        <v>3717.75</v>
      </c>
      <c r="L335" s="301">
        <v>3663.05</v>
      </c>
      <c r="M335" s="301">
        <v>0.68469000000000002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674</v>
      </c>
      <c r="D336" s="302">
        <v>659.9</v>
      </c>
      <c r="E336" s="302">
        <v>638.09999999999991</v>
      </c>
      <c r="F336" s="302">
        <v>602.19999999999993</v>
      </c>
      <c r="G336" s="302">
        <v>580.39999999999986</v>
      </c>
      <c r="H336" s="302">
        <v>695.8</v>
      </c>
      <c r="I336" s="302">
        <v>717.59999999999991</v>
      </c>
      <c r="J336" s="302">
        <v>753.5</v>
      </c>
      <c r="K336" s="301">
        <v>681.7</v>
      </c>
      <c r="L336" s="301">
        <v>624</v>
      </c>
      <c r="M336" s="301">
        <v>10.077730000000001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29.3</v>
      </c>
      <c r="D337" s="302">
        <v>29.133333333333336</v>
      </c>
      <c r="E337" s="302">
        <v>28.866666666666674</v>
      </c>
      <c r="F337" s="302">
        <v>28.433333333333337</v>
      </c>
      <c r="G337" s="302">
        <v>28.166666666666675</v>
      </c>
      <c r="H337" s="302">
        <v>29.566666666666674</v>
      </c>
      <c r="I337" s="302">
        <v>29.833333333333332</v>
      </c>
      <c r="J337" s="302">
        <v>30.266666666666673</v>
      </c>
      <c r="K337" s="301">
        <v>29.4</v>
      </c>
      <c r="L337" s="301">
        <v>28.7</v>
      </c>
      <c r="M337" s="301">
        <v>20.662749999999999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54.75</v>
      </c>
      <c r="D338" s="302">
        <v>54.783333333333339</v>
      </c>
      <c r="E338" s="302">
        <v>54.166666666666679</v>
      </c>
      <c r="F338" s="302">
        <v>53.583333333333343</v>
      </c>
      <c r="G338" s="302">
        <v>52.966666666666683</v>
      </c>
      <c r="H338" s="302">
        <v>55.366666666666674</v>
      </c>
      <c r="I338" s="302">
        <v>55.983333333333334</v>
      </c>
      <c r="J338" s="302">
        <v>56.56666666666667</v>
      </c>
      <c r="K338" s="301">
        <v>55.4</v>
      </c>
      <c r="L338" s="301">
        <v>54.2</v>
      </c>
      <c r="M338" s="301">
        <v>10.033950000000001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549.29999999999995</v>
      </c>
      <c r="D339" s="302">
        <v>545.38333333333333</v>
      </c>
      <c r="E339" s="302">
        <v>540.51666666666665</v>
      </c>
      <c r="F339" s="302">
        <v>531.73333333333335</v>
      </c>
      <c r="G339" s="302">
        <v>526.86666666666667</v>
      </c>
      <c r="H339" s="302">
        <v>554.16666666666663</v>
      </c>
      <c r="I339" s="302">
        <v>559.03333333333319</v>
      </c>
      <c r="J339" s="302">
        <v>567.81666666666661</v>
      </c>
      <c r="K339" s="301">
        <v>550.25</v>
      </c>
      <c r="L339" s="301">
        <v>536.6</v>
      </c>
      <c r="M339" s="301">
        <v>0.21128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17403.900000000001</v>
      </c>
      <c r="D340" s="302">
        <v>17318.25</v>
      </c>
      <c r="E340" s="302">
        <v>17136.650000000001</v>
      </c>
      <c r="F340" s="302">
        <v>16869.400000000001</v>
      </c>
      <c r="G340" s="302">
        <v>16687.800000000003</v>
      </c>
      <c r="H340" s="302">
        <v>17585.5</v>
      </c>
      <c r="I340" s="302">
        <v>17767.099999999999</v>
      </c>
      <c r="J340" s="302">
        <v>18034.349999999999</v>
      </c>
      <c r="K340" s="301">
        <v>17499.849999999999</v>
      </c>
      <c r="L340" s="301">
        <v>17051</v>
      </c>
      <c r="M340" s="301">
        <v>0.52224000000000004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67.8</v>
      </c>
      <c r="D341" s="302">
        <v>67.100000000000009</v>
      </c>
      <c r="E341" s="302">
        <v>62.700000000000017</v>
      </c>
      <c r="F341" s="302">
        <v>57.600000000000009</v>
      </c>
      <c r="G341" s="302">
        <v>53.200000000000017</v>
      </c>
      <c r="H341" s="302">
        <v>72.200000000000017</v>
      </c>
      <c r="I341" s="302">
        <v>76.600000000000023</v>
      </c>
      <c r="J341" s="302">
        <v>81.700000000000017</v>
      </c>
      <c r="K341" s="301">
        <v>71.5</v>
      </c>
      <c r="L341" s="301">
        <v>62</v>
      </c>
      <c r="M341" s="301">
        <v>135.06771000000001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41.55</v>
      </c>
      <c r="D342" s="302">
        <v>41.4</v>
      </c>
      <c r="E342" s="302">
        <v>41.05</v>
      </c>
      <c r="F342" s="302">
        <v>40.549999999999997</v>
      </c>
      <c r="G342" s="302">
        <v>40.199999999999996</v>
      </c>
      <c r="H342" s="302">
        <v>41.9</v>
      </c>
      <c r="I342" s="302">
        <v>42.250000000000007</v>
      </c>
      <c r="J342" s="302">
        <v>42.75</v>
      </c>
      <c r="K342" s="301">
        <v>41.75</v>
      </c>
      <c r="L342" s="301">
        <v>40.9</v>
      </c>
      <c r="M342" s="301">
        <v>5.4513600000000002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640.15</v>
      </c>
      <c r="D343" s="302">
        <v>637.91666666666663</v>
      </c>
      <c r="E343" s="302">
        <v>632.73333333333323</v>
      </c>
      <c r="F343" s="302">
        <v>625.31666666666661</v>
      </c>
      <c r="G343" s="302">
        <v>620.13333333333321</v>
      </c>
      <c r="H343" s="302">
        <v>645.33333333333326</v>
      </c>
      <c r="I343" s="302">
        <v>650.51666666666665</v>
      </c>
      <c r="J343" s="302">
        <v>657.93333333333328</v>
      </c>
      <c r="K343" s="301">
        <v>643.1</v>
      </c>
      <c r="L343" s="301">
        <v>630.5</v>
      </c>
      <c r="M343" s="301">
        <v>0.66683999999999999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32.5</v>
      </c>
      <c r="D344" s="302">
        <v>32.333333333333336</v>
      </c>
      <c r="E344" s="302">
        <v>31.966666666666669</v>
      </c>
      <c r="F344" s="302">
        <v>31.433333333333334</v>
      </c>
      <c r="G344" s="302">
        <v>31.066666666666666</v>
      </c>
      <c r="H344" s="302">
        <v>32.866666666666674</v>
      </c>
      <c r="I344" s="302">
        <v>33.233333333333334</v>
      </c>
      <c r="J344" s="302">
        <v>33.766666666666673</v>
      </c>
      <c r="K344" s="301">
        <v>32.700000000000003</v>
      </c>
      <c r="L344" s="301">
        <v>31.8</v>
      </c>
      <c r="M344" s="301">
        <v>144.75762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81.45</v>
      </c>
      <c r="D345" s="302">
        <v>81.116666666666674</v>
      </c>
      <c r="E345" s="302">
        <v>80.333333333333343</v>
      </c>
      <c r="F345" s="302">
        <v>79.216666666666669</v>
      </c>
      <c r="G345" s="302">
        <v>78.433333333333337</v>
      </c>
      <c r="H345" s="302">
        <v>82.233333333333348</v>
      </c>
      <c r="I345" s="302">
        <v>83.01666666666668</v>
      </c>
      <c r="J345" s="302">
        <v>84.133333333333354</v>
      </c>
      <c r="K345" s="301">
        <v>81.900000000000006</v>
      </c>
      <c r="L345" s="301">
        <v>80</v>
      </c>
      <c r="M345" s="301">
        <v>2.86334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1908</v>
      </c>
      <c r="D346" s="302">
        <v>1865.3</v>
      </c>
      <c r="E346" s="302">
        <v>1800.6</v>
      </c>
      <c r="F346" s="302">
        <v>1693.2</v>
      </c>
      <c r="G346" s="302">
        <v>1628.5</v>
      </c>
      <c r="H346" s="302">
        <v>1972.6999999999998</v>
      </c>
      <c r="I346" s="302">
        <v>2037.4</v>
      </c>
      <c r="J346" s="302">
        <v>2144.7999999999997</v>
      </c>
      <c r="K346" s="301">
        <v>1930</v>
      </c>
      <c r="L346" s="301">
        <v>1757.9</v>
      </c>
      <c r="M346" s="301">
        <v>0.15978999999999999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65.400000000000006</v>
      </c>
      <c r="D347" s="302">
        <v>64.783333333333331</v>
      </c>
      <c r="E347" s="302">
        <v>63.766666666666666</v>
      </c>
      <c r="F347" s="302">
        <v>62.133333333333333</v>
      </c>
      <c r="G347" s="302">
        <v>61.116666666666667</v>
      </c>
      <c r="H347" s="302">
        <v>66.416666666666657</v>
      </c>
      <c r="I347" s="302">
        <v>67.433333333333309</v>
      </c>
      <c r="J347" s="302">
        <v>69.066666666666663</v>
      </c>
      <c r="K347" s="301">
        <v>65.8</v>
      </c>
      <c r="L347" s="301">
        <v>63.15</v>
      </c>
      <c r="M347" s="301">
        <v>18.12724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111.25</v>
      </c>
      <c r="D348" s="302">
        <v>110.91666666666667</v>
      </c>
      <c r="E348" s="302">
        <v>109.78333333333335</v>
      </c>
      <c r="F348" s="302">
        <v>108.31666666666668</v>
      </c>
      <c r="G348" s="302">
        <v>107.18333333333335</v>
      </c>
      <c r="H348" s="302">
        <v>112.38333333333334</v>
      </c>
      <c r="I348" s="302">
        <v>113.51666666666667</v>
      </c>
      <c r="J348" s="302">
        <v>114.98333333333333</v>
      </c>
      <c r="K348" s="301">
        <v>112.05</v>
      </c>
      <c r="L348" s="301">
        <v>109.45</v>
      </c>
      <c r="M348" s="301">
        <v>103.46469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259.25</v>
      </c>
      <c r="D349" s="302">
        <v>258.56666666666666</v>
      </c>
      <c r="E349" s="302">
        <v>256.13333333333333</v>
      </c>
      <c r="F349" s="302">
        <v>253.01666666666665</v>
      </c>
      <c r="G349" s="302">
        <v>250.58333333333331</v>
      </c>
      <c r="H349" s="302">
        <v>261.68333333333334</v>
      </c>
      <c r="I349" s="302">
        <v>264.11666666666662</v>
      </c>
      <c r="J349" s="302">
        <v>267.23333333333335</v>
      </c>
      <c r="K349" s="301">
        <v>261</v>
      </c>
      <c r="L349" s="301">
        <v>255.45</v>
      </c>
      <c r="M349" s="301">
        <v>3.45384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138.6</v>
      </c>
      <c r="D350" s="302">
        <v>138.35</v>
      </c>
      <c r="E350" s="302">
        <v>137.39999999999998</v>
      </c>
      <c r="F350" s="302">
        <v>136.19999999999999</v>
      </c>
      <c r="G350" s="302">
        <v>135.24999999999997</v>
      </c>
      <c r="H350" s="302">
        <v>139.54999999999998</v>
      </c>
      <c r="I350" s="302">
        <v>140.49999999999997</v>
      </c>
      <c r="J350" s="302">
        <v>141.69999999999999</v>
      </c>
      <c r="K350" s="301">
        <v>139.30000000000001</v>
      </c>
      <c r="L350" s="301">
        <v>137.15</v>
      </c>
      <c r="M350" s="301">
        <v>142.72044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747.6</v>
      </c>
      <c r="D351" s="302">
        <v>746.81666666666672</v>
      </c>
      <c r="E351" s="302">
        <v>738.18333333333339</v>
      </c>
      <c r="F351" s="302">
        <v>728.76666666666665</v>
      </c>
      <c r="G351" s="302">
        <v>720.13333333333333</v>
      </c>
      <c r="H351" s="302">
        <v>756.23333333333346</v>
      </c>
      <c r="I351" s="302">
        <v>764.8666666666669</v>
      </c>
      <c r="J351" s="302">
        <v>774.28333333333353</v>
      </c>
      <c r="K351" s="301">
        <v>755.45</v>
      </c>
      <c r="L351" s="301">
        <v>737.4</v>
      </c>
      <c r="M351" s="301">
        <v>6.9530799999999999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3134.55</v>
      </c>
      <c r="D352" s="302">
        <v>3132.5166666666664</v>
      </c>
      <c r="E352" s="302">
        <v>3113.083333333333</v>
      </c>
      <c r="F352" s="302">
        <v>3091.6166666666668</v>
      </c>
      <c r="G352" s="302">
        <v>3072.1833333333334</v>
      </c>
      <c r="H352" s="302">
        <v>3153.9833333333327</v>
      </c>
      <c r="I352" s="302">
        <v>3173.4166666666661</v>
      </c>
      <c r="J352" s="302">
        <v>3194.8833333333323</v>
      </c>
      <c r="K352" s="301">
        <v>3151.95</v>
      </c>
      <c r="L352" s="301">
        <v>3111.05</v>
      </c>
      <c r="M352" s="301">
        <v>1.1194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249.65</v>
      </c>
      <c r="D353" s="302">
        <v>246.41666666666666</v>
      </c>
      <c r="E353" s="302">
        <v>239.93333333333331</v>
      </c>
      <c r="F353" s="302">
        <v>230.21666666666664</v>
      </c>
      <c r="G353" s="302">
        <v>223.73333333333329</v>
      </c>
      <c r="H353" s="302">
        <v>256.13333333333333</v>
      </c>
      <c r="I353" s="302">
        <v>262.61666666666667</v>
      </c>
      <c r="J353" s="302">
        <v>272.33333333333337</v>
      </c>
      <c r="K353" s="301">
        <v>252.9</v>
      </c>
      <c r="L353" s="301">
        <v>236.7</v>
      </c>
      <c r="M353" s="301">
        <v>76.918629999999993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149.35</v>
      </c>
      <c r="D354" s="302">
        <v>147.75</v>
      </c>
      <c r="E354" s="302">
        <v>143.75</v>
      </c>
      <c r="F354" s="302">
        <v>138.15</v>
      </c>
      <c r="G354" s="302">
        <v>134.15</v>
      </c>
      <c r="H354" s="302">
        <v>153.35</v>
      </c>
      <c r="I354" s="302">
        <v>157.35</v>
      </c>
      <c r="J354" s="302">
        <v>162.94999999999999</v>
      </c>
      <c r="K354" s="301">
        <v>151.75</v>
      </c>
      <c r="L354" s="301">
        <v>142.15</v>
      </c>
      <c r="M354" s="301">
        <v>543.87675000000002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265.85000000000002</v>
      </c>
      <c r="D355" s="302">
        <v>266.98333333333335</v>
      </c>
      <c r="E355" s="302">
        <v>262.06666666666672</v>
      </c>
      <c r="F355" s="302">
        <v>258.28333333333336</v>
      </c>
      <c r="G355" s="302">
        <v>253.36666666666673</v>
      </c>
      <c r="H355" s="302">
        <v>270.76666666666671</v>
      </c>
      <c r="I355" s="302">
        <v>275.68333333333334</v>
      </c>
      <c r="J355" s="302">
        <v>279.4666666666667</v>
      </c>
      <c r="K355" s="301">
        <v>271.89999999999998</v>
      </c>
      <c r="L355" s="301">
        <v>263.2</v>
      </c>
      <c r="M355" s="301">
        <v>1.0023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40028.550000000003</v>
      </c>
      <c r="D356" s="302">
        <v>39969.216666666667</v>
      </c>
      <c r="E356" s="302">
        <v>39639.333333333336</v>
      </c>
      <c r="F356" s="302">
        <v>39250.116666666669</v>
      </c>
      <c r="G356" s="302">
        <v>38920.233333333337</v>
      </c>
      <c r="H356" s="302">
        <v>40358.433333333334</v>
      </c>
      <c r="I356" s="302">
        <v>40688.316666666666</v>
      </c>
      <c r="J356" s="302">
        <v>41077.533333333333</v>
      </c>
      <c r="K356" s="301">
        <v>40299.1</v>
      </c>
      <c r="L356" s="301">
        <v>39580</v>
      </c>
      <c r="M356" s="301">
        <v>0.11511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105.5</v>
      </c>
      <c r="D357" s="302">
        <v>104.98333333333333</v>
      </c>
      <c r="E357" s="302">
        <v>104.21666666666667</v>
      </c>
      <c r="F357" s="302">
        <v>102.93333333333334</v>
      </c>
      <c r="G357" s="302">
        <v>102.16666666666667</v>
      </c>
      <c r="H357" s="302">
        <v>106.26666666666667</v>
      </c>
      <c r="I357" s="302">
        <v>107.03333333333335</v>
      </c>
      <c r="J357" s="302">
        <v>108.31666666666666</v>
      </c>
      <c r="K357" s="301">
        <v>105.75</v>
      </c>
      <c r="L357" s="301">
        <v>103.7</v>
      </c>
      <c r="M357" s="301">
        <v>2.57951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1688.1</v>
      </c>
      <c r="D358" s="302">
        <v>1674.1666666666667</v>
      </c>
      <c r="E358" s="302">
        <v>1656.4333333333334</v>
      </c>
      <c r="F358" s="302">
        <v>1624.7666666666667</v>
      </c>
      <c r="G358" s="302">
        <v>1607.0333333333333</v>
      </c>
      <c r="H358" s="302">
        <v>1705.8333333333335</v>
      </c>
      <c r="I358" s="302">
        <v>1723.5666666666666</v>
      </c>
      <c r="J358" s="302">
        <v>1755.2333333333336</v>
      </c>
      <c r="K358" s="301">
        <v>1691.9</v>
      </c>
      <c r="L358" s="301">
        <v>1642.5</v>
      </c>
      <c r="M358" s="301">
        <v>2.5775600000000001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3523.3</v>
      </c>
      <c r="D359" s="302">
        <v>3473.7333333333336</v>
      </c>
      <c r="E359" s="302">
        <v>3412.916666666667</v>
      </c>
      <c r="F359" s="302">
        <v>3302.5333333333333</v>
      </c>
      <c r="G359" s="302">
        <v>3241.7166666666667</v>
      </c>
      <c r="H359" s="302">
        <v>3584.1166666666672</v>
      </c>
      <c r="I359" s="302">
        <v>3644.9333333333338</v>
      </c>
      <c r="J359" s="302">
        <v>3755.3166666666675</v>
      </c>
      <c r="K359" s="301">
        <v>3534.55</v>
      </c>
      <c r="L359" s="301">
        <v>3363.35</v>
      </c>
      <c r="M359" s="301">
        <v>2.65049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215.75</v>
      </c>
      <c r="D360" s="302">
        <v>212.9</v>
      </c>
      <c r="E360" s="302">
        <v>209.60000000000002</v>
      </c>
      <c r="F360" s="302">
        <v>203.45000000000002</v>
      </c>
      <c r="G360" s="302">
        <v>200.15000000000003</v>
      </c>
      <c r="H360" s="302">
        <v>219.05</v>
      </c>
      <c r="I360" s="302">
        <v>222.35000000000002</v>
      </c>
      <c r="J360" s="302">
        <v>228.5</v>
      </c>
      <c r="K360" s="301">
        <v>216.2</v>
      </c>
      <c r="L360" s="301">
        <v>206.75</v>
      </c>
      <c r="M360" s="301">
        <v>25.08896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103.95</v>
      </c>
      <c r="D361" s="302">
        <v>103.81666666666668</v>
      </c>
      <c r="E361" s="302">
        <v>103.28333333333336</v>
      </c>
      <c r="F361" s="302">
        <v>102.61666666666669</v>
      </c>
      <c r="G361" s="302">
        <v>102.08333333333337</v>
      </c>
      <c r="H361" s="302">
        <v>104.48333333333335</v>
      </c>
      <c r="I361" s="302">
        <v>105.01666666666668</v>
      </c>
      <c r="J361" s="302">
        <v>105.68333333333334</v>
      </c>
      <c r="K361" s="301">
        <v>104.35</v>
      </c>
      <c r="L361" s="301">
        <v>103.15</v>
      </c>
      <c r="M361" s="301">
        <v>20.106030000000001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4095.7</v>
      </c>
      <c r="D362" s="302">
        <v>4104.7666666666664</v>
      </c>
      <c r="E362" s="302">
        <v>4062.9333333333325</v>
      </c>
      <c r="F362" s="302">
        <v>4030.1666666666661</v>
      </c>
      <c r="G362" s="302">
        <v>3988.3333333333321</v>
      </c>
      <c r="H362" s="302">
        <v>4137.5333333333328</v>
      </c>
      <c r="I362" s="302">
        <v>4179.3666666666668</v>
      </c>
      <c r="J362" s="302">
        <v>4212.1333333333332</v>
      </c>
      <c r="K362" s="301">
        <v>4146.6000000000004</v>
      </c>
      <c r="L362" s="301">
        <v>4072</v>
      </c>
      <c r="M362" s="301">
        <v>6.0990000000000003E-2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13174.6</v>
      </c>
      <c r="D363" s="302">
        <v>13271.566666666666</v>
      </c>
      <c r="E363" s="302">
        <v>13043.133333333331</v>
      </c>
      <c r="F363" s="302">
        <v>12911.666666666666</v>
      </c>
      <c r="G363" s="302">
        <v>12683.233333333332</v>
      </c>
      <c r="H363" s="302">
        <v>13403.033333333331</v>
      </c>
      <c r="I363" s="302">
        <v>13631.466666666665</v>
      </c>
      <c r="J363" s="302">
        <v>13762.933333333331</v>
      </c>
      <c r="K363" s="301">
        <v>13500</v>
      </c>
      <c r="L363" s="301">
        <v>13140.1</v>
      </c>
      <c r="M363" s="301">
        <v>5.6239999999999998E-2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4061.35</v>
      </c>
      <c r="D364" s="302">
        <v>4064.1833333333329</v>
      </c>
      <c r="E364" s="302">
        <v>4017.2166666666662</v>
      </c>
      <c r="F364" s="302">
        <v>3973.0833333333335</v>
      </c>
      <c r="G364" s="302">
        <v>3926.1166666666668</v>
      </c>
      <c r="H364" s="302">
        <v>4108.3166666666657</v>
      </c>
      <c r="I364" s="302">
        <v>4155.2833333333319</v>
      </c>
      <c r="J364" s="302">
        <v>4199.4166666666652</v>
      </c>
      <c r="K364" s="301">
        <v>4111.1499999999996</v>
      </c>
      <c r="L364" s="301">
        <v>4020.05</v>
      </c>
      <c r="M364" s="301">
        <v>4.1799999999999997E-2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1189.3499999999999</v>
      </c>
      <c r="D365" s="302">
        <v>1171.0333333333333</v>
      </c>
      <c r="E365" s="302">
        <v>1111.1666666666665</v>
      </c>
      <c r="F365" s="302">
        <v>1032.9833333333331</v>
      </c>
      <c r="G365" s="302">
        <v>973.11666666666633</v>
      </c>
      <c r="H365" s="302">
        <v>1249.2166666666667</v>
      </c>
      <c r="I365" s="302">
        <v>1309.0833333333335</v>
      </c>
      <c r="J365" s="302">
        <v>1387.2666666666669</v>
      </c>
      <c r="K365" s="301">
        <v>1230.9000000000001</v>
      </c>
      <c r="L365" s="301">
        <v>1092.8499999999999</v>
      </c>
      <c r="M365" s="301">
        <v>4.3652499999999996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2116.1999999999998</v>
      </c>
      <c r="D366" s="302">
        <v>2118.6833333333329</v>
      </c>
      <c r="E366" s="302">
        <v>2097.516666666666</v>
      </c>
      <c r="F366" s="302">
        <v>2078.833333333333</v>
      </c>
      <c r="G366" s="302">
        <v>2057.6666666666661</v>
      </c>
      <c r="H366" s="302">
        <v>2137.3666666666659</v>
      </c>
      <c r="I366" s="302">
        <v>2158.5333333333328</v>
      </c>
      <c r="J366" s="302">
        <v>2177.2166666666658</v>
      </c>
      <c r="K366" s="301">
        <v>2139.85</v>
      </c>
      <c r="L366" s="301">
        <v>2100</v>
      </c>
      <c r="M366" s="301">
        <v>2.4586899999999998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2626.25</v>
      </c>
      <c r="D367" s="302">
        <v>2618.7666666666669</v>
      </c>
      <c r="E367" s="302">
        <v>2589.5333333333338</v>
      </c>
      <c r="F367" s="302">
        <v>2552.8166666666671</v>
      </c>
      <c r="G367" s="302">
        <v>2523.5833333333339</v>
      </c>
      <c r="H367" s="302">
        <v>2655.4833333333336</v>
      </c>
      <c r="I367" s="302">
        <v>2684.7166666666662</v>
      </c>
      <c r="J367" s="302">
        <v>2721.4333333333334</v>
      </c>
      <c r="K367" s="301">
        <v>2648</v>
      </c>
      <c r="L367" s="301">
        <v>2582.0500000000002</v>
      </c>
      <c r="M367" s="301">
        <v>1.8546499999999999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29.75</v>
      </c>
      <c r="D368" s="302">
        <v>29.683333333333334</v>
      </c>
      <c r="E368" s="302">
        <v>29.516666666666666</v>
      </c>
      <c r="F368" s="302">
        <v>29.283333333333331</v>
      </c>
      <c r="G368" s="302">
        <v>29.116666666666664</v>
      </c>
      <c r="H368" s="302">
        <v>29.916666666666668</v>
      </c>
      <c r="I368" s="302">
        <v>30.083333333333332</v>
      </c>
      <c r="J368" s="302">
        <v>30.31666666666667</v>
      </c>
      <c r="K368" s="301">
        <v>29.85</v>
      </c>
      <c r="L368" s="301">
        <v>29.45</v>
      </c>
      <c r="M368" s="301">
        <v>185.53627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331.3</v>
      </c>
      <c r="D369" s="302">
        <v>330.59999999999997</v>
      </c>
      <c r="E369" s="302">
        <v>326.69999999999993</v>
      </c>
      <c r="F369" s="302">
        <v>322.09999999999997</v>
      </c>
      <c r="G369" s="302">
        <v>318.19999999999993</v>
      </c>
      <c r="H369" s="302">
        <v>335.19999999999993</v>
      </c>
      <c r="I369" s="302">
        <v>339.09999999999991</v>
      </c>
      <c r="J369" s="302">
        <v>343.69999999999993</v>
      </c>
      <c r="K369" s="301">
        <v>334.5</v>
      </c>
      <c r="L369" s="301">
        <v>326</v>
      </c>
      <c r="M369" s="301">
        <v>0.93088000000000004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229.25</v>
      </c>
      <c r="D370" s="302">
        <v>230.04999999999998</v>
      </c>
      <c r="E370" s="302">
        <v>225.79999999999995</v>
      </c>
      <c r="F370" s="302">
        <v>222.34999999999997</v>
      </c>
      <c r="G370" s="302">
        <v>218.09999999999994</v>
      </c>
      <c r="H370" s="302">
        <v>233.49999999999997</v>
      </c>
      <c r="I370" s="302">
        <v>237.75000000000003</v>
      </c>
      <c r="J370" s="302">
        <v>241.2</v>
      </c>
      <c r="K370" s="301">
        <v>234.3</v>
      </c>
      <c r="L370" s="301">
        <v>226.6</v>
      </c>
      <c r="M370" s="301">
        <v>0.94733999999999996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2238</v>
      </c>
      <c r="D371" s="302">
        <v>2250.9333333333334</v>
      </c>
      <c r="E371" s="302">
        <v>2214.5166666666669</v>
      </c>
      <c r="F371" s="302">
        <v>2191.0333333333333</v>
      </c>
      <c r="G371" s="302">
        <v>2154.6166666666668</v>
      </c>
      <c r="H371" s="302">
        <v>2274.416666666667</v>
      </c>
      <c r="I371" s="302">
        <v>2310.833333333333</v>
      </c>
      <c r="J371" s="302">
        <v>2334.3166666666671</v>
      </c>
      <c r="K371" s="301">
        <v>2287.35</v>
      </c>
      <c r="L371" s="301">
        <v>2227.4499999999998</v>
      </c>
      <c r="M371" s="301">
        <v>2.2302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737.35</v>
      </c>
      <c r="D372" s="302">
        <v>734.20000000000016</v>
      </c>
      <c r="E372" s="302">
        <v>728.20000000000027</v>
      </c>
      <c r="F372" s="302">
        <v>719.05000000000007</v>
      </c>
      <c r="G372" s="302">
        <v>713.05000000000018</v>
      </c>
      <c r="H372" s="302">
        <v>743.35000000000036</v>
      </c>
      <c r="I372" s="302">
        <v>749.35000000000014</v>
      </c>
      <c r="J372" s="302">
        <v>758.50000000000045</v>
      </c>
      <c r="K372" s="301">
        <v>740.2</v>
      </c>
      <c r="L372" s="301">
        <v>725.05</v>
      </c>
      <c r="M372" s="301">
        <v>0.70569000000000004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2354.6</v>
      </c>
      <c r="D373" s="302">
        <v>2329.1833333333329</v>
      </c>
      <c r="E373" s="302">
        <v>2285.4166666666661</v>
      </c>
      <c r="F373" s="302">
        <v>2216.2333333333331</v>
      </c>
      <c r="G373" s="302">
        <v>2172.4666666666662</v>
      </c>
      <c r="H373" s="302">
        <v>2398.3666666666659</v>
      </c>
      <c r="I373" s="302">
        <v>2442.1333333333332</v>
      </c>
      <c r="J373" s="302">
        <v>2511.3166666666657</v>
      </c>
      <c r="K373" s="301">
        <v>2372.9499999999998</v>
      </c>
      <c r="L373" s="301">
        <v>2260</v>
      </c>
      <c r="M373" s="301">
        <v>2.5222699999999998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239</v>
      </c>
      <c r="D374" s="302">
        <v>239.15</v>
      </c>
      <c r="E374" s="302">
        <v>236.10000000000002</v>
      </c>
      <c r="F374" s="302">
        <v>233.20000000000002</v>
      </c>
      <c r="G374" s="302">
        <v>230.15000000000003</v>
      </c>
      <c r="H374" s="302">
        <v>242.05</v>
      </c>
      <c r="I374" s="302">
        <v>245.10000000000002</v>
      </c>
      <c r="J374" s="302">
        <v>248</v>
      </c>
      <c r="K374" s="301">
        <v>242.2</v>
      </c>
      <c r="L374" s="301">
        <v>236.25</v>
      </c>
      <c r="M374" s="301">
        <v>15.449249999999999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210.3</v>
      </c>
      <c r="D375" s="302">
        <v>210.06666666666669</v>
      </c>
      <c r="E375" s="302">
        <v>208.58333333333337</v>
      </c>
      <c r="F375" s="302">
        <v>206.86666666666667</v>
      </c>
      <c r="G375" s="302">
        <v>205.38333333333335</v>
      </c>
      <c r="H375" s="302">
        <v>211.78333333333339</v>
      </c>
      <c r="I375" s="302">
        <v>213.26666666666668</v>
      </c>
      <c r="J375" s="302">
        <v>214.98333333333341</v>
      </c>
      <c r="K375" s="301">
        <v>211.55</v>
      </c>
      <c r="L375" s="301">
        <v>208.35</v>
      </c>
      <c r="M375" s="301">
        <v>50.775660000000002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3150</v>
      </c>
      <c r="D376" s="302">
        <v>3149.9333333333329</v>
      </c>
      <c r="E376" s="302">
        <v>3125.0666666666657</v>
      </c>
      <c r="F376" s="302">
        <v>3100.1333333333328</v>
      </c>
      <c r="G376" s="302">
        <v>3075.2666666666655</v>
      </c>
      <c r="H376" s="302">
        <v>3174.8666666666659</v>
      </c>
      <c r="I376" s="302">
        <v>3199.7333333333336</v>
      </c>
      <c r="J376" s="302">
        <v>3224.6666666666661</v>
      </c>
      <c r="K376" s="301">
        <v>3174.8</v>
      </c>
      <c r="L376" s="301">
        <v>3125</v>
      </c>
      <c r="M376" s="301">
        <v>0.27029999999999998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357.45</v>
      </c>
      <c r="D377" s="302">
        <v>356.7</v>
      </c>
      <c r="E377" s="302">
        <v>353.7</v>
      </c>
      <c r="F377" s="302">
        <v>349.95</v>
      </c>
      <c r="G377" s="302">
        <v>346.95</v>
      </c>
      <c r="H377" s="302">
        <v>360.45</v>
      </c>
      <c r="I377" s="302">
        <v>363.45</v>
      </c>
      <c r="J377" s="302">
        <v>367.2</v>
      </c>
      <c r="K377" s="301">
        <v>359.7</v>
      </c>
      <c r="L377" s="301">
        <v>352.95</v>
      </c>
      <c r="M377" s="301">
        <v>2.4576199999999999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401.9</v>
      </c>
      <c r="D378" s="302">
        <v>401.36666666666662</v>
      </c>
      <c r="E378" s="302">
        <v>397.58333333333326</v>
      </c>
      <c r="F378" s="302">
        <v>393.26666666666665</v>
      </c>
      <c r="G378" s="302">
        <v>389.48333333333329</v>
      </c>
      <c r="H378" s="302">
        <v>405.68333333333322</v>
      </c>
      <c r="I378" s="302">
        <v>409.46666666666664</v>
      </c>
      <c r="J378" s="302">
        <v>413.78333333333319</v>
      </c>
      <c r="K378" s="301">
        <v>405.15</v>
      </c>
      <c r="L378" s="301">
        <v>397.05</v>
      </c>
      <c r="M378" s="301">
        <v>6.1695900000000004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614.29999999999995</v>
      </c>
      <c r="D379" s="302">
        <v>604.76666666666665</v>
      </c>
      <c r="E379" s="302">
        <v>589.5333333333333</v>
      </c>
      <c r="F379" s="302">
        <v>564.76666666666665</v>
      </c>
      <c r="G379" s="302">
        <v>549.5333333333333</v>
      </c>
      <c r="H379" s="302">
        <v>629.5333333333333</v>
      </c>
      <c r="I379" s="302">
        <v>644.76666666666665</v>
      </c>
      <c r="J379" s="302">
        <v>669.5333333333333</v>
      </c>
      <c r="K379" s="301">
        <v>620</v>
      </c>
      <c r="L379" s="301">
        <v>580</v>
      </c>
      <c r="M379" s="301">
        <v>2.4379599999999999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104.95</v>
      </c>
      <c r="D380" s="302">
        <v>105.23333333333333</v>
      </c>
      <c r="E380" s="302">
        <v>103.21666666666667</v>
      </c>
      <c r="F380" s="302">
        <v>101.48333333333333</v>
      </c>
      <c r="G380" s="302">
        <v>99.466666666666669</v>
      </c>
      <c r="H380" s="302">
        <v>106.96666666666667</v>
      </c>
      <c r="I380" s="302">
        <v>108.98333333333335</v>
      </c>
      <c r="J380" s="302">
        <v>110.71666666666667</v>
      </c>
      <c r="K380" s="301">
        <v>107.25</v>
      </c>
      <c r="L380" s="301">
        <v>103.5</v>
      </c>
      <c r="M380" s="301">
        <v>0.70906999999999998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1846.2</v>
      </c>
      <c r="D381" s="302">
        <v>1838.7333333333333</v>
      </c>
      <c r="E381" s="302">
        <v>1822.6666666666667</v>
      </c>
      <c r="F381" s="302">
        <v>1799.1333333333334</v>
      </c>
      <c r="G381" s="302">
        <v>1783.0666666666668</v>
      </c>
      <c r="H381" s="302">
        <v>1862.2666666666667</v>
      </c>
      <c r="I381" s="302">
        <v>1878.3333333333333</v>
      </c>
      <c r="J381" s="302">
        <v>1901.8666666666666</v>
      </c>
      <c r="K381" s="301">
        <v>1854.8</v>
      </c>
      <c r="L381" s="301">
        <v>1815.2</v>
      </c>
      <c r="M381" s="301">
        <v>3.9516300000000002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607.54999999999995</v>
      </c>
      <c r="D382" s="302">
        <v>612.71666666666658</v>
      </c>
      <c r="E382" s="302">
        <v>597.88333333333321</v>
      </c>
      <c r="F382" s="302">
        <v>588.21666666666658</v>
      </c>
      <c r="G382" s="302">
        <v>573.38333333333321</v>
      </c>
      <c r="H382" s="302">
        <v>622.38333333333321</v>
      </c>
      <c r="I382" s="302">
        <v>637.21666666666647</v>
      </c>
      <c r="J382" s="302">
        <v>646.88333333333321</v>
      </c>
      <c r="K382" s="301">
        <v>627.54999999999995</v>
      </c>
      <c r="L382" s="301">
        <v>603.04999999999995</v>
      </c>
      <c r="M382" s="301">
        <v>0.78193999999999997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834.4</v>
      </c>
      <c r="D383" s="302">
        <v>830.65</v>
      </c>
      <c r="E383" s="302">
        <v>814.8</v>
      </c>
      <c r="F383" s="302">
        <v>795.19999999999993</v>
      </c>
      <c r="G383" s="302">
        <v>779.34999999999991</v>
      </c>
      <c r="H383" s="302">
        <v>850.25</v>
      </c>
      <c r="I383" s="302">
        <v>866.10000000000014</v>
      </c>
      <c r="J383" s="302">
        <v>885.7</v>
      </c>
      <c r="K383" s="301">
        <v>846.5</v>
      </c>
      <c r="L383" s="301">
        <v>811.05</v>
      </c>
      <c r="M383" s="301">
        <v>1.8927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93</v>
      </c>
      <c r="D384" s="302">
        <v>93.133333333333326</v>
      </c>
      <c r="E384" s="302">
        <v>91.766666666666652</v>
      </c>
      <c r="F384" s="302">
        <v>90.533333333333331</v>
      </c>
      <c r="G384" s="302">
        <v>89.166666666666657</v>
      </c>
      <c r="H384" s="302">
        <v>94.366666666666646</v>
      </c>
      <c r="I384" s="302">
        <v>95.73333333333332</v>
      </c>
      <c r="J384" s="302">
        <v>96.96666666666664</v>
      </c>
      <c r="K384" s="301">
        <v>94.5</v>
      </c>
      <c r="L384" s="301">
        <v>91.9</v>
      </c>
      <c r="M384" s="301">
        <v>4.3796499999999998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147.30000000000001</v>
      </c>
      <c r="D385" s="302">
        <v>145.88333333333333</v>
      </c>
      <c r="E385" s="302">
        <v>142.91666666666666</v>
      </c>
      <c r="F385" s="302">
        <v>138.53333333333333</v>
      </c>
      <c r="G385" s="302">
        <v>135.56666666666666</v>
      </c>
      <c r="H385" s="302">
        <v>150.26666666666665</v>
      </c>
      <c r="I385" s="302">
        <v>153.23333333333335</v>
      </c>
      <c r="J385" s="302">
        <v>157.61666666666665</v>
      </c>
      <c r="K385" s="301">
        <v>148.85</v>
      </c>
      <c r="L385" s="301">
        <v>141.5</v>
      </c>
      <c r="M385" s="301">
        <v>25.00638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589.9</v>
      </c>
      <c r="D386" s="302">
        <v>587.78333333333342</v>
      </c>
      <c r="E386" s="302">
        <v>572.56666666666683</v>
      </c>
      <c r="F386" s="302">
        <v>555.23333333333346</v>
      </c>
      <c r="G386" s="302">
        <v>540.01666666666688</v>
      </c>
      <c r="H386" s="302">
        <v>605.11666666666679</v>
      </c>
      <c r="I386" s="302">
        <v>620.33333333333326</v>
      </c>
      <c r="J386" s="302">
        <v>637.66666666666674</v>
      </c>
      <c r="K386" s="301">
        <v>603</v>
      </c>
      <c r="L386" s="301">
        <v>570.45000000000005</v>
      </c>
      <c r="M386" s="301">
        <v>1.1787099999999999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188.55</v>
      </c>
      <c r="D387" s="302">
        <v>189.6</v>
      </c>
      <c r="E387" s="302">
        <v>186.85</v>
      </c>
      <c r="F387" s="302">
        <v>185.15</v>
      </c>
      <c r="G387" s="302">
        <v>182.4</v>
      </c>
      <c r="H387" s="302">
        <v>191.29999999999998</v>
      </c>
      <c r="I387" s="302">
        <v>194.04999999999998</v>
      </c>
      <c r="J387" s="302">
        <v>195.74999999999997</v>
      </c>
      <c r="K387" s="301">
        <v>192.35</v>
      </c>
      <c r="L387" s="301">
        <v>187.9</v>
      </c>
      <c r="M387" s="301">
        <v>1.6901999999999999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627.85</v>
      </c>
      <c r="D388" s="302">
        <v>625.68333333333328</v>
      </c>
      <c r="E388" s="302">
        <v>619.36666666666656</v>
      </c>
      <c r="F388" s="302">
        <v>610.88333333333333</v>
      </c>
      <c r="G388" s="302">
        <v>604.56666666666661</v>
      </c>
      <c r="H388" s="302">
        <v>634.16666666666652</v>
      </c>
      <c r="I388" s="302">
        <v>640.48333333333335</v>
      </c>
      <c r="J388" s="302">
        <v>648.96666666666647</v>
      </c>
      <c r="K388" s="301">
        <v>632</v>
      </c>
      <c r="L388" s="301">
        <v>617.20000000000005</v>
      </c>
      <c r="M388" s="301">
        <v>3.47444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2482.85</v>
      </c>
      <c r="D389" s="302">
        <v>2498.5</v>
      </c>
      <c r="E389" s="302">
        <v>2446.6</v>
      </c>
      <c r="F389" s="302">
        <v>2410.35</v>
      </c>
      <c r="G389" s="302">
        <v>2358.4499999999998</v>
      </c>
      <c r="H389" s="302">
        <v>2534.75</v>
      </c>
      <c r="I389" s="302">
        <v>2586.6499999999996</v>
      </c>
      <c r="J389" s="302">
        <v>2622.9</v>
      </c>
      <c r="K389" s="301">
        <v>2550.4</v>
      </c>
      <c r="L389" s="301">
        <v>2462.25</v>
      </c>
      <c r="M389" s="301">
        <v>0.22067000000000001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109.35</v>
      </c>
      <c r="D390" s="302">
        <v>108.36666666666667</v>
      </c>
      <c r="E390" s="302">
        <v>106.38333333333335</v>
      </c>
      <c r="F390" s="302">
        <v>103.41666666666669</v>
      </c>
      <c r="G390" s="302">
        <v>101.43333333333337</v>
      </c>
      <c r="H390" s="302">
        <v>111.33333333333334</v>
      </c>
      <c r="I390" s="302">
        <v>113.31666666666666</v>
      </c>
      <c r="J390" s="302">
        <v>116.28333333333333</v>
      </c>
      <c r="K390" s="301">
        <v>110.35</v>
      </c>
      <c r="L390" s="301">
        <v>105.4</v>
      </c>
      <c r="M390" s="301">
        <v>6.9802600000000004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88.95</v>
      </c>
      <c r="D391" s="302">
        <v>88.833333333333329</v>
      </c>
      <c r="E391" s="302">
        <v>87.216666666666654</v>
      </c>
      <c r="F391" s="302">
        <v>85.48333333333332</v>
      </c>
      <c r="G391" s="302">
        <v>83.866666666666646</v>
      </c>
      <c r="H391" s="302">
        <v>90.566666666666663</v>
      </c>
      <c r="I391" s="302">
        <v>92.183333333333337</v>
      </c>
      <c r="J391" s="302">
        <v>93.916666666666671</v>
      </c>
      <c r="K391" s="301">
        <v>90.45</v>
      </c>
      <c r="L391" s="301">
        <v>87.1</v>
      </c>
      <c r="M391" s="301">
        <v>303.02163999999999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79.05</v>
      </c>
      <c r="D392" s="302">
        <v>79.166666666666671</v>
      </c>
      <c r="E392" s="302">
        <v>78.38333333333334</v>
      </c>
      <c r="F392" s="302">
        <v>77.716666666666669</v>
      </c>
      <c r="G392" s="302">
        <v>76.933333333333337</v>
      </c>
      <c r="H392" s="302">
        <v>79.833333333333343</v>
      </c>
      <c r="I392" s="302">
        <v>80.616666666666674</v>
      </c>
      <c r="J392" s="302">
        <v>81.283333333333346</v>
      </c>
      <c r="K392" s="301">
        <v>79.95</v>
      </c>
      <c r="L392" s="301">
        <v>78.5</v>
      </c>
      <c r="M392" s="301">
        <v>16.614619999999999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120.2</v>
      </c>
      <c r="D393" s="302">
        <v>120.01666666666667</v>
      </c>
      <c r="E393" s="302">
        <v>119.23333333333333</v>
      </c>
      <c r="F393" s="302">
        <v>118.26666666666667</v>
      </c>
      <c r="G393" s="302">
        <v>117.48333333333333</v>
      </c>
      <c r="H393" s="302">
        <v>120.98333333333333</v>
      </c>
      <c r="I393" s="302">
        <v>121.76666666666667</v>
      </c>
      <c r="J393" s="302">
        <v>122.73333333333333</v>
      </c>
      <c r="K393" s="301">
        <v>120.8</v>
      </c>
      <c r="L393" s="301">
        <v>119.05</v>
      </c>
      <c r="M393" s="301">
        <v>37.237070000000003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129.5</v>
      </c>
      <c r="D394" s="302">
        <v>128.70000000000002</v>
      </c>
      <c r="E394" s="302">
        <v>126.80000000000004</v>
      </c>
      <c r="F394" s="302">
        <v>124.10000000000002</v>
      </c>
      <c r="G394" s="302">
        <v>122.20000000000005</v>
      </c>
      <c r="H394" s="302">
        <v>131.40000000000003</v>
      </c>
      <c r="I394" s="302">
        <v>133.30000000000001</v>
      </c>
      <c r="J394" s="302">
        <v>136.00000000000003</v>
      </c>
      <c r="K394" s="301">
        <v>130.6</v>
      </c>
      <c r="L394" s="301">
        <v>126</v>
      </c>
      <c r="M394" s="301">
        <v>18.64359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965.05</v>
      </c>
      <c r="D395" s="302">
        <v>969.9</v>
      </c>
      <c r="E395" s="302">
        <v>955.25</v>
      </c>
      <c r="F395" s="302">
        <v>945.45</v>
      </c>
      <c r="G395" s="302">
        <v>930.80000000000007</v>
      </c>
      <c r="H395" s="302">
        <v>979.69999999999993</v>
      </c>
      <c r="I395" s="302">
        <v>994.3499999999998</v>
      </c>
      <c r="J395" s="302">
        <v>1004.1499999999999</v>
      </c>
      <c r="K395" s="301">
        <v>984.55</v>
      </c>
      <c r="L395" s="301">
        <v>960.1</v>
      </c>
      <c r="M395" s="301">
        <v>0.71487000000000001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2527.6999999999998</v>
      </c>
      <c r="D396" s="302">
        <v>2514.5833333333335</v>
      </c>
      <c r="E396" s="302">
        <v>2495.2166666666672</v>
      </c>
      <c r="F396" s="302">
        <v>2462.7333333333336</v>
      </c>
      <c r="G396" s="302">
        <v>2443.3666666666672</v>
      </c>
      <c r="H396" s="302">
        <v>2547.0666666666671</v>
      </c>
      <c r="I396" s="302">
        <v>2566.4333333333329</v>
      </c>
      <c r="J396" s="302">
        <v>2598.916666666667</v>
      </c>
      <c r="K396" s="301">
        <v>2533.9499999999998</v>
      </c>
      <c r="L396" s="301">
        <v>2482.1</v>
      </c>
      <c r="M396" s="301">
        <v>62.638669999999998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487.8</v>
      </c>
      <c r="D397" s="302">
        <v>489.03333333333336</v>
      </c>
      <c r="E397" s="302">
        <v>481.2166666666667</v>
      </c>
      <c r="F397" s="302">
        <v>474.63333333333333</v>
      </c>
      <c r="G397" s="302">
        <v>466.81666666666666</v>
      </c>
      <c r="H397" s="302">
        <v>495.61666666666673</v>
      </c>
      <c r="I397" s="302">
        <v>503.43333333333345</v>
      </c>
      <c r="J397" s="302">
        <v>510.01666666666677</v>
      </c>
      <c r="K397" s="301">
        <v>496.85</v>
      </c>
      <c r="L397" s="301">
        <v>482.45</v>
      </c>
      <c r="M397" s="301">
        <v>0.80906999999999996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229.95</v>
      </c>
      <c r="D398" s="302">
        <v>229.45000000000002</v>
      </c>
      <c r="E398" s="302">
        <v>227.90000000000003</v>
      </c>
      <c r="F398" s="302">
        <v>225.85000000000002</v>
      </c>
      <c r="G398" s="302">
        <v>224.30000000000004</v>
      </c>
      <c r="H398" s="302">
        <v>231.50000000000003</v>
      </c>
      <c r="I398" s="302">
        <v>233.05000000000004</v>
      </c>
      <c r="J398" s="302">
        <v>235.10000000000002</v>
      </c>
      <c r="K398" s="301">
        <v>231</v>
      </c>
      <c r="L398" s="301">
        <v>227.4</v>
      </c>
      <c r="M398" s="301">
        <v>0.58269000000000004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867</v>
      </c>
      <c r="D399" s="302">
        <v>869.15</v>
      </c>
      <c r="E399" s="302">
        <v>858.9</v>
      </c>
      <c r="F399" s="302">
        <v>850.8</v>
      </c>
      <c r="G399" s="302">
        <v>840.55</v>
      </c>
      <c r="H399" s="302">
        <v>877.25</v>
      </c>
      <c r="I399" s="302">
        <v>887.5</v>
      </c>
      <c r="J399" s="302">
        <v>895.6</v>
      </c>
      <c r="K399" s="301">
        <v>879.4</v>
      </c>
      <c r="L399" s="301">
        <v>861.05</v>
      </c>
      <c r="M399" s="301">
        <v>0.21775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1327.05</v>
      </c>
      <c r="D400" s="302">
        <v>1340.9666666666667</v>
      </c>
      <c r="E400" s="302">
        <v>1302.9333333333334</v>
      </c>
      <c r="F400" s="302">
        <v>1278.8166666666666</v>
      </c>
      <c r="G400" s="302">
        <v>1240.7833333333333</v>
      </c>
      <c r="H400" s="302">
        <v>1365.0833333333335</v>
      </c>
      <c r="I400" s="302">
        <v>1403.1166666666668</v>
      </c>
      <c r="J400" s="302">
        <v>1427.2333333333336</v>
      </c>
      <c r="K400" s="301">
        <v>1379</v>
      </c>
      <c r="L400" s="301">
        <v>1316.85</v>
      </c>
      <c r="M400" s="301">
        <v>11.181559999999999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30.4</v>
      </c>
      <c r="D401" s="302">
        <v>30.383333333333336</v>
      </c>
      <c r="E401" s="302">
        <v>30.266666666666673</v>
      </c>
      <c r="F401" s="302">
        <v>30.133333333333336</v>
      </c>
      <c r="G401" s="302">
        <v>30.016666666666673</v>
      </c>
      <c r="H401" s="302">
        <v>30.516666666666673</v>
      </c>
      <c r="I401" s="302">
        <v>30.63333333333334</v>
      </c>
      <c r="J401" s="302">
        <v>30.766666666666673</v>
      </c>
      <c r="K401" s="301">
        <v>30.5</v>
      </c>
      <c r="L401" s="301">
        <v>30.25</v>
      </c>
      <c r="M401" s="301">
        <v>4.7128300000000003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71.099999999999994</v>
      </c>
      <c r="D402" s="302">
        <v>70.566666666666663</v>
      </c>
      <c r="E402" s="302">
        <v>69.73333333333332</v>
      </c>
      <c r="F402" s="302">
        <v>68.36666666666666</v>
      </c>
      <c r="G402" s="302">
        <v>67.533333333333317</v>
      </c>
      <c r="H402" s="302">
        <v>71.933333333333323</v>
      </c>
      <c r="I402" s="302">
        <v>72.766666666666666</v>
      </c>
      <c r="J402" s="302">
        <v>74.133333333333326</v>
      </c>
      <c r="K402" s="301">
        <v>71.400000000000006</v>
      </c>
      <c r="L402" s="301">
        <v>69.2</v>
      </c>
      <c r="M402" s="301">
        <v>351.59120999999999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6399.95</v>
      </c>
      <c r="D403" s="302">
        <v>6416.9666666666672</v>
      </c>
      <c r="E403" s="302">
        <v>6372.9833333333345</v>
      </c>
      <c r="F403" s="302">
        <v>6346.0166666666673</v>
      </c>
      <c r="G403" s="302">
        <v>6302.0333333333347</v>
      </c>
      <c r="H403" s="302">
        <v>6443.9333333333343</v>
      </c>
      <c r="I403" s="302">
        <v>6487.9166666666679</v>
      </c>
      <c r="J403" s="302">
        <v>6514.8833333333341</v>
      </c>
      <c r="K403" s="301">
        <v>6460.95</v>
      </c>
      <c r="L403" s="301">
        <v>6390</v>
      </c>
      <c r="M403" s="301">
        <v>7.3349999999999999E-2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775.95</v>
      </c>
      <c r="D404" s="302">
        <v>769.43333333333339</v>
      </c>
      <c r="E404" s="302">
        <v>760.01666666666677</v>
      </c>
      <c r="F404" s="302">
        <v>744.08333333333337</v>
      </c>
      <c r="G404" s="302">
        <v>734.66666666666674</v>
      </c>
      <c r="H404" s="302">
        <v>785.36666666666679</v>
      </c>
      <c r="I404" s="302">
        <v>794.7833333333333</v>
      </c>
      <c r="J404" s="302">
        <v>810.71666666666681</v>
      </c>
      <c r="K404" s="301">
        <v>778.85</v>
      </c>
      <c r="L404" s="301">
        <v>753.5</v>
      </c>
      <c r="M404" s="301">
        <v>16.573229999999999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1078.05</v>
      </c>
      <c r="D405" s="302">
        <v>1078.6833333333334</v>
      </c>
      <c r="E405" s="302">
        <v>1067.3666666666668</v>
      </c>
      <c r="F405" s="302">
        <v>1056.6833333333334</v>
      </c>
      <c r="G405" s="302">
        <v>1045.3666666666668</v>
      </c>
      <c r="H405" s="302">
        <v>1089.3666666666668</v>
      </c>
      <c r="I405" s="302">
        <v>1100.6833333333334</v>
      </c>
      <c r="J405" s="302">
        <v>1111.3666666666668</v>
      </c>
      <c r="K405" s="301">
        <v>1090</v>
      </c>
      <c r="L405" s="301">
        <v>1068</v>
      </c>
      <c r="M405" s="301">
        <v>5.7270599999999998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464.25</v>
      </c>
      <c r="D406" s="302">
        <v>462.66666666666669</v>
      </c>
      <c r="E406" s="302">
        <v>459.58333333333337</v>
      </c>
      <c r="F406" s="302">
        <v>454.91666666666669</v>
      </c>
      <c r="G406" s="302">
        <v>451.83333333333337</v>
      </c>
      <c r="H406" s="302">
        <v>467.33333333333337</v>
      </c>
      <c r="I406" s="302">
        <v>470.41666666666674</v>
      </c>
      <c r="J406" s="302">
        <v>475.08333333333337</v>
      </c>
      <c r="K406" s="301">
        <v>465.75</v>
      </c>
      <c r="L406" s="301">
        <v>458</v>
      </c>
      <c r="M406" s="301">
        <v>132.6129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2252.1999999999998</v>
      </c>
      <c r="D407" s="302">
        <v>2259.4</v>
      </c>
      <c r="E407" s="302">
        <v>2223.3500000000004</v>
      </c>
      <c r="F407" s="302">
        <v>2194.5000000000005</v>
      </c>
      <c r="G407" s="302">
        <v>2158.4500000000007</v>
      </c>
      <c r="H407" s="302">
        <v>2288.25</v>
      </c>
      <c r="I407" s="302">
        <v>2324.3000000000002</v>
      </c>
      <c r="J407" s="302">
        <v>2353.1499999999996</v>
      </c>
      <c r="K407" s="301">
        <v>2295.4499999999998</v>
      </c>
      <c r="L407" s="301">
        <v>2230.5500000000002</v>
      </c>
      <c r="M407" s="301">
        <v>0.43130000000000002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102.9</v>
      </c>
      <c r="D408" s="302">
        <v>101.83333333333333</v>
      </c>
      <c r="E408" s="302">
        <v>98.86666666666666</v>
      </c>
      <c r="F408" s="302">
        <v>94.833333333333329</v>
      </c>
      <c r="G408" s="302">
        <v>91.86666666666666</v>
      </c>
      <c r="H408" s="302">
        <v>105.86666666666666</v>
      </c>
      <c r="I408" s="302">
        <v>108.83333333333333</v>
      </c>
      <c r="J408" s="302">
        <v>112.86666666666666</v>
      </c>
      <c r="K408" s="301">
        <v>104.8</v>
      </c>
      <c r="L408" s="301">
        <v>97.8</v>
      </c>
      <c r="M408" s="301">
        <v>7.0271499999999998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98.25</v>
      </c>
      <c r="D409" s="302">
        <v>97.100000000000009</v>
      </c>
      <c r="E409" s="302">
        <v>95.200000000000017</v>
      </c>
      <c r="F409" s="302">
        <v>92.15</v>
      </c>
      <c r="G409" s="302">
        <v>90.250000000000014</v>
      </c>
      <c r="H409" s="302">
        <v>100.15000000000002</v>
      </c>
      <c r="I409" s="302">
        <v>102.05000000000003</v>
      </c>
      <c r="J409" s="302">
        <v>105.10000000000002</v>
      </c>
      <c r="K409" s="301">
        <v>99</v>
      </c>
      <c r="L409" s="301">
        <v>94.05</v>
      </c>
      <c r="M409" s="301">
        <v>12.766400000000001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97.7</v>
      </c>
      <c r="D410" s="302">
        <v>98.566666666666677</v>
      </c>
      <c r="E410" s="302">
        <v>95.733333333333348</v>
      </c>
      <c r="F410" s="302">
        <v>93.766666666666666</v>
      </c>
      <c r="G410" s="302">
        <v>90.933333333333337</v>
      </c>
      <c r="H410" s="302">
        <v>100.53333333333336</v>
      </c>
      <c r="I410" s="302">
        <v>103.3666666666667</v>
      </c>
      <c r="J410" s="302">
        <v>105.33333333333337</v>
      </c>
      <c r="K410" s="301">
        <v>101.4</v>
      </c>
      <c r="L410" s="301">
        <v>96.6</v>
      </c>
      <c r="M410" s="301">
        <v>19.43779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2678.5</v>
      </c>
      <c r="D411" s="302">
        <v>2703.6833333333334</v>
      </c>
      <c r="E411" s="302">
        <v>2617.3666666666668</v>
      </c>
      <c r="F411" s="302">
        <v>2556.2333333333336</v>
      </c>
      <c r="G411" s="302">
        <v>2469.916666666667</v>
      </c>
      <c r="H411" s="302">
        <v>2764.8166666666666</v>
      </c>
      <c r="I411" s="302">
        <v>2851.1333333333332</v>
      </c>
      <c r="J411" s="302">
        <v>2912.2666666666664</v>
      </c>
      <c r="K411" s="301">
        <v>2790</v>
      </c>
      <c r="L411" s="301">
        <v>2642.55</v>
      </c>
      <c r="M411" s="301">
        <v>9.4329999999999997E-2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617.15</v>
      </c>
      <c r="D412" s="302">
        <v>617.6</v>
      </c>
      <c r="E412" s="302">
        <v>607.6</v>
      </c>
      <c r="F412" s="302">
        <v>598.04999999999995</v>
      </c>
      <c r="G412" s="302">
        <v>588.04999999999995</v>
      </c>
      <c r="H412" s="302">
        <v>627.15000000000009</v>
      </c>
      <c r="I412" s="302">
        <v>637.15000000000009</v>
      </c>
      <c r="J412" s="302">
        <v>646.70000000000016</v>
      </c>
      <c r="K412" s="301">
        <v>627.6</v>
      </c>
      <c r="L412" s="301">
        <v>608.04999999999995</v>
      </c>
      <c r="M412" s="301">
        <v>1.9381200000000001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393</v>
      </c>
      <c r="D413" s="302">
        <v>394.31666666666666</v>
      </c>
      <c r="E413" s="302">
        <v>389.68333333333334</v>
      </c>
      <c r="F413" s="302">
        <v>386.36666666666667</v>
      </c>
      <c r="G413" s="302">
        <v>381.73333333333335</v>
      </c>
      <c r="H413" s="302">
        <v>397.63333333333333</v>
      </c>
      <c r="I413" s="302">
        <v>402.26666666666665</v>
      </c>
      <c r="J413" s="302">
        <v>405.58333333333331</v>
      </c>
      <c r="K413" s="301">
        <v>398.95</v>
      </c>
      <c r="L413" s="301">
        <v>391</v>
      </c>
      <c r="M413" s="301">
        <v>0.52686999999999995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19236.900000000001</v>
      </c>
      <c r="D414" s="302">
        <v>19134.633333333335</v>
      </c>
      <c r="E414" s="302">
        <v>18917.26666666667</v>
      </c>
      <c r="F414" s="302">
        <v>18597.633333333335</v>
      </c>
      <c r="G414" s="302">
        <v>18380.26666666667</v>
      </c>
      <c r="H414" s="302">
        <v>19454.26666666667</v>
      </c>
      <c r="I414" s="302">
        <v>19671.633333333331</v>
      </c>
      <c r="J414" s="302">
        <v>19991.26666666667</v>
      </c>
      <c r="K414" s="301">
        <v>19352</v>
      </c>
      <c r="L414" s="301">
        <v>18815</v>
      </c>
      <c r="M414" s="301">
        <v>0.37398999999999999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1738.4</v>
      </c>
      <c r="D415" s="302">
        <v>1722.6333333333332</v>
      </c>
      <c r="E415" s="302">
        <v>1701.8666666666663</v>
      </c>
      <c r="F415" s="302">
        <v>1665.333333333333</v>
      </c>
      <c r="G415" s="302">
        <v>1644.5666666666662</v>
      </c>
      <c r="H415" s="302">
        <v>1759.1666666666665</v>
      </c>
      <c r="I415" s="302">
        <v>1779.9333333333334</v>
      </c>
      <c r="J415" s="302">
        <v>1816.4666666666667</v>
      </c>
      <c r="K415" s="301">
        <v>1743.4</v>
      </c>
      <c r="L415" s="301">
        <v>1686.1</v>
      </c>
      <c r="M415" s="301">
        <v>0.48275000000000001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2380.6</v>
      </c>
      <c r="D416" s="302">
        <v>2369.8666666666668</v>
      </c>
      <c r="E416" s="302">
        <v>2354.5833333333335</v>
      </c>
      <c r="F416" s="302">
        <v>2328.5666666666666</v>
      </c>
      <c r="G416" s="302">
        <v>2313.2833333333333</v>
      </c>
      <c r="H416" s="302">
        <v>2395.8833333333337</v>
      </c>
      <c r="I416" s="302">
        <v>2411.1666666666665</v>
      </c>
      <c r="J416" s="302">
        <v>2437.1833333333338</v>
      </c>
      <c r="K416" s="301">
        <v>2385.15</v>
      </c>
      <c r="L416" s="301">
        <v>2343.85</v>
      </c>
      <c r="M416" s="301">
        <v>2.2551199999999998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458</v>
      </c>
      <c r="D417" s="302">
        <v>455.34999999999997</v>
      </c>
      <c r="E417" s="302">
        <v>449.69999999999993</v>
      </c>
      <c r="F417" s="302">
        <v>441.4</v>
      </c>
      <c r="G417" s="302">
        <v>435.74999999999994</v>
      </c>
      <c r="H417" s="302">
        <v>463.64999999999992</v>
      </c>
      <c r="I417" s="302">
        <v>469.2999999999999</v>
      </c>
      <c r="J417" s="302">
        <v>477.59999999999991</v>
      </c>
      <c r="K417" s="301">
        <v>461</v>
      </c>
      <c r="L417" s="301">
        <v>447.05</v>
      </c>
      <c r="M417" s="301">
        <v>0.94833999999999996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27</v>
      </c>
      <c r="D418" s="302">
        <v>26.733333333333331</v>
      </c>
      <c r="E418" s="302">
        <v>26.416666666666661</v>
      </c>
      <c r="F418" s="302">
        <v>25.833333333333329</v>
      </c>
      <c r="G418" s="302">
        <v>25.516666666666659</v>
      </c>
      <c r="H418" s="302">
        <v>27.316666666666663</v>
      </c>
      <c r="I418" s="302">
        <v>27.633333333333333</v>
      </c>
      <c r="J418" s="302">
        <v>28.216666666666665</v>
      </c>
      <c r="K418" s="301">
        <v>27.05</v>
      </c>
      <c r="L418" s="301">
        <v>26.15</v>
      </c>
      <c r="M418" s="301">
        <v>11.49258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3546.65</v>
      </c>
      <c r="D419" s="302">
        <v>3515.8833333333332</v>
      </c>
      <c r="E419" s="302">
        <v>3403.7666666666664</v>
      </c>
      <c r="F419" s="302">
        <v>3260.8833333333332</v>
      </c>
      <c r="G419" s="302">
        <v>3148.7666666666664</v>
      </c>
      <c r="H419" s="302">
        <v>3658.7666666666664</v>
      </c>
      <c r="I419" s="302">
        <v>3770.8833333333332</v>
      </c>
      <c r="J419" s="302">
        <v>3913.7666666666664</v>
      </c>
      <c r="K419" s="301">
        <v>3628</v>
      </c>
      <c r="L419" s="301">
        <v>3373</v>
      </c>
      <c r="M419" s="301">
        <v>0.69769999999999999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534.45000000000005</v>
      </c>
      <c r="D420" s="302">
        <v>534.11666666666667</v>
      </c>
      <c r="E420" s="302">
        <v>528.5333333333333</v>
      </c>
      <c r="F420" s="302">
        <v>522.61666666666667</v>
      </c>
      <c r="G420" s="302">
        <v>517.0333333333333</v>
      </c>
      <c r="H420" s="302">
        <v>540.0333333333333</v>
      </c>
      <c r="I420" s="302">
        <v>545.61666666666656</v>
      </c>
      <c r="J420" s="302">
        <v>551.5333333333333</v>
      </c>
      <c r="K420" s="301">
        <v>539.70000000000005</v>
      </c>
      <c r="L420" s="301">
        <v>528.20000000000005</v>
      </c>
      <c r="M420" s="301">
        <v>0.85994000000000004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369.5</v>
      </c>
      <c r="D421" s="302">
        <v>372.09999999999997</v>
      </c>
      <c r="E421" s="302">
        <v>357.79999999999995</v>
      </c>
      <c r="F421" s="302">
        <v>346.09999999999997</v>
      </c>
      <c r="G421" s="302">
        <v>331.79999999999995</v>
      </c>
      <c r="H421" s="302">
        <v>383.79999999999995</v>
      </c>
      <c r="I421" s="302">
        <v>398.1</v>
      </c>
      <c r="J421" s="302">
        <v>409.79999999999995</v>
      </c>
      <c r="K421" s="301">
        <v>386.4</v>
      </c>
      <c r="L421" s="301">
        <v>360.4</v>
      </c>
      <c r="M421" s="301">
        <v>0.98816999999999999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2753</v>
      </c>
      <c r="D422" s="302">
        <v>2738.65</v>
      </c>
      <c r="E422" s="302">
        <v>2717.3500000000004</v>
      </c>
      <c r="F422" s="302">
        <v>2681.7000000000003</v>
      </c>
      <c r="G422" s="302">
        <v>2660.4000000000005</v>
      </c>
      <c r="H422" s="302">
        <v>2774.3</v>
      </c>
      <c r="I422" s="302">
        <v>2795.6000000000004</v>
      </c>
      <c r="J422" s="302">
        <v>2831.25</v>
      </c>
      <c r="K422" s="301">
        <v>2759.95</v>
      </c>
      <c r="L422" s="301">
        <v>2703</v>
      </c>
      <c r="M422" s="301">
        <v>0.13944999999999999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568.25</v>
      </c>
      <c r="D423" s="302">
        <v>572.08333333333337</v>
      </c>
      <c r="E423" s="302">
        <v>561.36666666666679</v>
      </c>
      <c r="F423" s="302">
        <v>554.48333333333346</v>
      </c>
      <c r="G423" s="302">
        <v>543.76666666666688</v>
      </c>
      <c r="H423" s="302">
        <v>578.9666666666667</v>
      </c>
      <c r="I423" s="302">
        <v>589.68333333333317</v>
      </c>
      <c r="J423" s="302">
        <v>596.56666666666661</v>
      </c>
      <c r="K423" s="301">
        <v>582.79999999999995</v>
      </c>
      <c r="L423" s="301">
        <v>565.20000000000005</v>
      </c>
      <c r="M423" s="301">
        <v>4.5102500000000001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681.05</v>
      </c>
      <c r="D424" s="302">
        <v>683.36666666666667</v>
      </c>
      <c r="E424" s="302">
        <v>675.73333333333335</v>
      </c>
      <c r="F424" s="302">
        <v>670.41666666666663</v>
      </c>
      <c r="G424" s="302">
        <v>662.7833333333333</v>
      </c>
      <c r="H424" s="302">
        <v>688.68333333333339</v>
      </c>
      <c r="I424" s="302">
        <v>696.31666666666683</v>
      </c>
      <c r="J424" s="302">
        <v>701.63333333333344</v>
      </c>
      <c r="K424" s="301">
        <v>691</v>
      </c>
      <c r="L424" s="301">
        <v>678.05</v>
      </c>
      <c r="M424" s="301">
        <v>0.46887000000000001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415.35</v>
      </c>
      <c r="D425" s="302">
        <v>420.81666666666666</v>
      </c>
      <c r="E425" s="302">
        <v>405.5333333333333</v>
      </c>
      <c r="F425" s="302">
        <v>395.71666666666664</v>
      </c>
      <c r="G425" s="302">
        <v>380.43333333333328</v>
      </c>
      <c r="H425" s="302">
        <v>430.63333333333333</v>
      </c>
      <c r="I425" s="302">
        <v>445.91666666666674</v>
      </c>
      <c r="J425" s="302">
        <v>455.73333333333335</v>
      </c>
      <c r="K425" s="301">
        <v>436.1</v>
      </c>
      <c r="L425" s="301">
        <v>411</v>
      </c>
      <c r="M425" s="301">
        <v>2.7004600000000001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209.9</v>
      </c>
      <c r="D426" s="302">
        <v>209.66666666666666</v>
      </c>
      <c r="E426" s="302">
        <v>204.23333333333332</v>
      </c>
      <c r="F426" s="302">
        <v>198.56666666666666</v>
      </c>
      <c r="G426" s="302">
        <v>193.13333333333333</v>
      </c>
      <c r="H426" s="302">
        <v>215.33333333333331</v>
      </c>
      <c r="I426" s="302">
        <v>220.76666666666665</v>
      </c>
      <c r="J426" s="302">
        <v>226.43333333333331</v>
      </c>
      <c r="K426" s="301">
        <v>215.1</v>
      </c>
      <c r="L426" s="301">
        <v>204</v>
      </c>
      <c r="M426" s="301">
        <v>3.9672299999999998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37.799999999999997</v>
      </c>
      <c r="D427" s="302">
        <v>37.85</v>
      </c>
      <c r="E427" s="302">
        <v>37.6</v>
      </c>
      <c r="F427" s="302">
        <v>37.4</v>
      </c>
      <c r="G427" s="302">
        <v>37.15</v>
      </c>
      <c r="H427" s="302">
        <v>38.050000000000004</v>
      </c>
      <c r="I427" s="302">
        <v>38.300000000000004</v>
      </c>
      <c r="J427" s="302">
        <v>38.500000000000007</v>
      </c>
      <c r="K427" s="301">
        <v>38.1</v>
      </c>
      <c r="L427" s="301">
        <v>37.65</v>
      </c>
      <c r="M427" s="301">
        <v>6.7996699999999999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2298.5</v>
      </c>
      <c r="D428" s="302">
        <v>2294.4499999999998</v>
      </c>
      <c r="E428" s="302">
        <v>2277.7499999999995</v>
      </c>
      <c r="F428" s="302">
        <v>2256.9999999999995</v>
      </c>
      <c r="G428" s="302">
        <v>2240.2999999999993</v>
      </c>
      <c r="H428" s="302">
        <v>2315.1999999999998</v>
      </c>
      <c r="I428" s="302">
        <v>2331.9000000000005</v>
      </c>
      <c r="J428" s="302">
        <v>2352.65</v>
      </c>
      <c r="K428" s="301">
        <v>2311.15</v>
      </c>
      <c r="L428" s="301">
        <v>2273.6999999999998</v>
      </c>
      <c r="M428" s="301">
        <v>2.5633699999999999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1251.05</v>
      </c>
      <c r="D429" s="302">
        <v>1251.2666666666667</v>
      </c>
      <c r="E429" s="302">
        <v>1239.0833333333333</v>
      </c>
      <c r="F429" s="302">
        <v>1227.1166666666666</v>
      </c>
      <c r="G429" s="302">
        <v>1214.9333333333332</v>
      </c>
      <c r="H429" s="302">
        <v>1263.2333333333333</v>
      </c>
      <c r="I429" s="302">
        <v>1275.4166666666667</v>
      </c>
      <c r="J429" s="302">
        <v>1287.3833333333334</v>
      </c>
      <c r="K429" s="301">
        <v>1263.45</v>
      </c>
      <c r="L429" s="301">
        <v>1239.3</v>
      </c>
      <c r="M429" s="301">
        <v>7.0542699999999998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351.3</v>
      </c>
      <c r="D430" s="302">
        <v>347.13333333333338</v>
      </c>
      <c r="E430" s="302">
        <v>336.06666666666678</v>
      </c>
      <c r="F430" s="302">
        <v>320.83333333333337</v>
      </c>
      <c r="G430" s="302">
        <v>309.76666666666677</v>
      </c>
      <c r="H430" s="302">
        <v>362.36666666666679</v>
      </c>
      <c r="I430" s="302">
        <v>373.43333333333339</v>
      </c>
      <c r="J430" s="302">
        <v>388.6666666666668</v>
      </c>
      <c r="K430" s="301">
        <v>358.2</v>
      </c>
      <c r="L430" s="301">
        <v>331.9</v>
      </c>
      <c r="M430" s="301">
        <v>58.219459999999998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84.65</v>
      </c>
      <c r="D431" s="302">
        <v>84.983333333333334</v>
      </c>
      <c r="E431" s="302">
        <v>83.166666666666671</v>
      </c>
      <c r="F431" s="302">
        <v>81.683333333333337</v>
      </c>
      <c r="G431" s="302">
        <v>79.866666666666674</v>
      </c>
      <c r="H431" s="302">
        <v>86.466666666666669</v>
      </c>
      <c r="I431" s="302">
        <v>88.283333333333331</v>
      </c>
      <c r="J431" s="302">
        <v>89.766666666666666</v>
      </c>
      <c r="K431" s="301">
        <v>86.8</v>
      </c>
      <c r="L431" s="301">
        <v>83.5</v>
      </c>
      <c r="M431" s="301">
        <v>0.50375000000000003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148.94999999999999</v>
      </c>
      <c r="D432" s="302">
        <v>149.48333333333335</v>
      </c>
      <c r="E432" s="302">
        <v>147.06666666666669</v>
      </c>
      <c r="F432" s="302">
        <v>145.18333333333334</v>
      </c>
      <c r="G432" s="302">
        <v>142.76666666666668</v>
      </c>
      <c r="H432" s="302">
        <v>151.3666666666667</v>
      </c>
      <c r="I432" s="302">
        <v>153.78333333333333</v>
      </c>
      <c r="J432" s="302">
        <v>155.66666666666671</v>
      </c>
      <c r="K432" s="301">
        <v>151.9</v>
      </c>
      <c r="L432" s="301">
        <v>147.6</v>
      </c>
      <c r="M432" s="301">
        <v>4.99404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424.95</v>
      </c>
      <c r="D433" s="302">
        <v>428.98333333333335</v>
      </c>
      <c r="E433" s="302">
        <v>419.9666666666667</v>
      </c>
      <c r="F433" s="302">
        <v>414.98333333333335</v>
      </c>
      <c r="G433" s="302">
        <v>405.9666666666667</v>
      </c>
      <c r="H433" s="302">
        <v>433.9666666666667</v>
      </c>
      <c r="I433" s="302">
        <v>442.98333333333335</v>
      </c>
      <c r="J433" s="302">
        <v>447.9666666666667</v>
      </c>
      <c r="K433" s="301">
        <v>438</v>
      </c>
      <c r="L433" s="301">
        <v>424</v>
      </c>
      <c r="M433" s="301">
        <v>0.50839999999999996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419.6</v>
      </c>
      <c r="D434" s="302">
        <v>420</v>
      </c>
      <c r="E434" s="302">
        <v>416</v>
      </c>
      <c r="F434" s="302">
        <v>412.4</v>
      </c>
      <c r="G434" s="302">
        <v>408.4</v>
      </c>
      <c r="H434" s="302">
        <v>423.6</v>
      </c>
      <c r="I434" s="302">
        <v>427.6</v>
      </c>
      <c r="J434" s="302">
        <v>431.20000000000005</v>
      </c>
      <c r="K434" s="301">
        <v>424</v>
      </c>
      <c r="L434" s="301">
        <v>416.4</v>
      </c>
      <c r="M434" s="301">
        <v>1.3082100000000001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1777.15</v>
      </c>
      <c r="D435" s="302">
        <v>1776.5333333333335</v>
      </c>
      <c r="E435" s="302">
        <v>1764.3166666666671</v>
      </c>
      <c r="F435" s="302">
        <v>1751.4833333333336</v>
      </c>
      <c r="G435" s="302">
        <v>1739.2666666666671</v>
      </c>
      <c r="H435" s="302">
        <v>1789.366666666667</v>
      </c>
      <c r="I435" s="302">
        <v>1801.5833333333337</v>
      </c>
      <c r="J435" s="302">
        <v>1814.416666666667</v>
      </c>
      <c r="K435" s="301">
        <v>1788.75</v>
      </c>
      <c r="L435" s="301">
        <v>1763.7</v>
      </c>
      <c r="M435" s="301">
        <v>0.78596999999999995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719.2</v>
      </c>
      <c r="D436" s="302">
        <v>715.41666666666663</v>
      </c>
      <c r="E436" s="302">
        <v>706.83333333333326</v>
      </c>
      <c r="F436" s="302">
        <v>694.46666666666658</v>
      </c>
      <c r="G436" s="302">
        <v>685.88333333333321</v>
      </c>
      <c r="H436" s="302">
        <v>727.7833333333333</v>
      </c>
      <c r="I436" s="302">
        <v>736.36666666666656</v>
      </c>
      <c r="J436" s="302">
        <v>748.73333333333335</v>
      </c>
      <c r="K436" s="301">
        <v>724</v>
      </c>
      <c r="L436" s="301">
        <v>703.05</v>
      </c>
      <c r="M436" s="301">
        <v>0.55371999999999999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828.6</v>
      </c>
      <c r="D437" s="302">
        <v>830.38333333333321</v>
      </c>
      <c r="E437" s="302">
        <v>823.26666666666642</v>
      </c>
      <c r="F437" s="302">
        <v>817.93333333333317</v>
      </c>
      <c r="G437" s="302">
        <v>810.81666666666638</v>
      </c>
      <c r="H437" s="302">
        <v>835.71666666666647</v>
      </c>
      <c r="I437" s="302">
        <v>842.83333333333326</v>
      </c>
      <c r="J437" s="302">
        <v>848.16666666666652</v>
      </c>
      <c r="K437" s="301">
        <v>837.5</v>
      </c>
      <c r="L437" s="301">
        <v>825.05</v>
      </c>
      <c r="M437" s="301">
        <v>28.236910000000002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493.35</v>
      </c>
      <c r="D438" s="302">
        <v>497.25</v>
      </c>
      <c r="E438" s="302">
        <v>486.1</v>
      </c>
      <c r="F438" s="302">
        <v>478.85</v>
      </c>
      <c r="G438" s="302">
        <v>467.70000000000005</v>
      </c>
      <c r="H438" s="302">
        <v>504.5</v>
      </c>
      <c r="I438" s="302">
        <v>515.65</v>
      </c>
      <c r="J438" s="302">
        <v>522.9</v>
      </c>
      <c r="K438" s="301">
        <v>508.4</v>
      </c>
      <c r="L438" s="301">
        <v>490</v>
      </c>
      <c r="M438" s="301">
        <v>9.4312699999999996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418.25</v>
      </c>
      <c r="D439" s="302">
        <v>417.31666666666661</v>
      </c>
      <c r="E439" s="302">
        <v>413.3333333333332</v>
      </c>
      <c r="F439" s="302">
        <v>408.41666666666657</v>
      </c>
      <c r="G439" s="302">
        <v>404.43333333333317</v>
      </c>
      <c r="H439" s="302">
        <v>422.23333333333323</v>
      </c>
      <c r="I439" s="302">
        <v>426.21666666666658</v>
      </c>
      <c r="J439" s="302">
        <v>431.13333333333327</v>
      </c>
      <c r="K439" s="301">
        <v>421.3</v>
      </c>
      <c r="L439" s="301">
        <v>412.4</v>
      </c>
      <c r="M439" s="301">
        <v>7.2090500000000004</v>
      </c>
      <c r="N439" s="1"/>
      <c r="O439" s="1"/>
    </row>
    <row r="440" spans="1:15" ht="12.75" customHeight="1">
      <c r="A440" s="30">
        <v>430</v>
      </c>
      <c r="B440" s="311" t="s">
        <v>518</v>
      </c>
      <c r="C440" s="301">
        <v>323.5</v>
      </c>
      <c r="D440" s="302">
        <v>323.63333333333333</v>
      </c>
      <c r="E440" s="302">
        <v>315.96666666666664</v>
      </c>
      <c r="F440" s="302">
        <v>308.43333333333334</v>
      </c>
      <c r="G440" s="302">
        <v>300.76666666666665</v>
      </c>
      <c r="H440" s="302">
        <v>331.16666666666663</v>
      </c>
      <c r="I440" s="302">
        <v>338.83333333333337</v>
      </c>
      <c r="J440" s="302">
        <v>346.36666666666662</v>
      </c>
      <c r="K440" s="301">
        <v>331.3</v>
      </c>
      <c r="L440" s="301">
        <v>316.10000000000002</v>
      </c>
      <c r="M440" s="301">
        <v>2.9893999999999998</v>
      </c>
      <c r="N440" s="1"/>
      <c r="O440" s="1"/>
    </row>
    <row r="441" spans="1:15" ht="12.75" customHeight="1">
      <c r="A441" s="30">
        <v>431</v>
      </c>
      <c r="B441" s="311" t="s">
        <v>519</v>
      </c>
      <c r="C441" s="301">
        <v>1715.9</v>
      </c>
      <c r="D441" s="302">
        <v>1715.5</v>
      </c>
      <c r="E441" s="302">
        <v>1698</v>
      </c>
      <c r="F441" s="302">
        <v>1680.1</v>
      </c>
      <c r="G441" s="302">
        <v>1662.6</v>
      </c>
      <c r="H441" s="302">
        <v>1733.4</v>
      </c>
      <c r="I441" s="302">
        <v>1750.9</v>
      </c>
      <c r="J441" s="302">
        <v>1768.8000000000002</v>
      </c>
      <c r="K441" s="301">
        <v>1733</v>
      </c>
      <c r="L441" s="301">
        <v>1697.6</v>
      </c>
      <c r="M441" s="301">
        <v>0.57632000000000005</v>
      </c>
      <c r="N441" s="1"/>
      <c r="O441" s="1"/>
    </row>
    <row r="442" spans="1:15" ht="12.75" customHeight="1">
      <c r="A442" s="30">
        <v>432</v>
      </c>
      <c r="B442" s="311" t="s">
        <v>520</v>
      </c>
      <c r="C442" s="301">
        <v>464.5</v>
      </c>
      <c r="D442" s="302">
        <v>466.16666666666669</v>
      </c>
      <c r="E442" s="302">
        <v>459.43333333333339</v>
      </c>
      <c r="F442" s="302">
        <v>454.36666666666673</v>
      </c>
      <c r="G442" s="302">
        <v>447.63333333333344</v>
      </c>
      <c r="H442" s="302">
        <v>471.23333333333335</v>
      </c>
      <c r="I442" s="302">
        <v>477.96666666666658</v>
      </c>
      <c r="J442" s="302">
        <v>483.0333333333333</v>
      </c>
      <c r="K442" s="301">
        <v>472.9</v>
      </c>
      <c r="L442" s="301">
        <v>461.1</v>
      </c>
      <c r="M442" s="301">
        <v>0.45754</v>
      </c>
      <c r="N442" s="1"/>
      <c r="O442" s="1"/>
    </row>
    <row r="443" spans="1:15" ht="12.75" customHeight="1">
      <c r="A443" s="30">
        <v>433</v>
      </c>
      <c r="B443" s="311" t="s">
        <v>521</v>
      </c>
      <c r="C443" s="301">
        <v>7.05</v>
      </c>
      <c r="D443" s="302">
        <v>7.1166666666666671</v>
      </c>
      <c r="E443" s="302">
        <v>6.9333333333333345</v>
      </c>
      <c r="F443" s="302">
        <v>6.8166666666666673</v>
      </c>
      <c r="G443" s="302">
        <v>6.6333333333333346</v>
      </c>
      <c r="H443" s="302">
        <v>7.2333333333333343</v>
      </c>
      <c r="I443" s="302">
        <v>7.4166666666666679</v>
      </c>
      <c r="J443" s="302">
        <v>7.5333333333333341</v>
      </c>
      <c r="K443" s="301">
        <v>7.3</v>
      </c>
      <c r="L443" s="301">
        <v>7</v>
      </c>
      <c r="M443" s="301">
        <v>371.70884000000001</v>
      </c>
      <c r="N443" s="1"/>
      <c r="O443" s="1"/>
    </row>
    <row r="444" spans="1:15" ht="12.75" customHeight="1">
      <c r="A444" s="30">
        <v>434</v>
      </c>
      <c r="B444" s="311" t="s">
        <v>509</v>
      </c>
      <c r="C444" s="301">
        <v>298</v>
      </c>
      <c r="D444" s="302">
        <v>296.31666666666666</v>
      </c>
      <c r="E444" s="302">
        <v>291.68333333333334</v>
      </c>
      <c r="F444" s="302">
        <v>285.36666666666667</v>
      </c>
      <c r="G444" s="302">
        <v>280.73333333333335</v>
      </c>
      <c r="H444" s="302">
        <v>302.63333333333333</v>
      </c>
      <c r="I444" s="302">
        <v>307.26666666666665</v>
      </c>
      <c r="J444" s="302">
        <v>313.58333333333331</v>
      </c>
      <c r="K444" s="301">
        <v>300.95</v>
      </c>
      <c r="L444" s="301">
        <v>290</v>
      </c>
      <c r="M444" s="301">
        <v>1.49359</v>
      </c>
      <c r="N444" s="1"/>
      <c r="O444" s="1"/>
    </row>
    <row r="445" spans="1:15" ht="12.75" customHeight="1">
      <c r="A445" s="30">
        <v>435</v>
      </c>
      <c r="B445" s="311" t="s">
        <v>522</v>
      </c>
      <c r="C445" s="301">
        <v>860.95</v>
      </c>
      <c r="D445" s="302">
        <v>857.01666666666677</v>
      </c>
      <c r="E445" s="302">
        <v>849.03333333333353</v>
      </c>
      <c r="F445" s="302">
        <v>837.11666666666679</v>
      </c>
      <c r="G445" s="302">
        <v>829.13333333333355</v>
      </c>
      <c r="H445" s="302">
        <v>868.93333333333351</v>
      </c>
      <c r="I445" s="302">
        <v>876.91666666666686</v>
      </c>
      <c r="J445" s="302">
        <v>888.83333333333348</v>
      </c>
      <c r="K445" s="301">
        <v>865</v>
      </c>
      <c r="L445" s="301">
        <v>845.1</v>
      </c>
      <c r="M445" s="301">
        <v>0.15057999999999999</v>
      </c>
      <c r="N445" s="1"/>
      <c r="O445" s="1"/>
    </row>
    <row r="446" spans="1:15" ht="12.75" customHeight="1">
      <c r="A446" s="30">
        <v>436</v>
      </c>
      <c r="B446" s="311" t="s">
        <v>275</v>
      </c>
      <c r="C446" s="301">
        <v>567.9</v>
      </c>
      <c r="D446" s="302">
        <v>566.08333333333337</v>
      </c>
      <c r="E446" s="302">
        <v>557.16666666666674</v>
      </c>
      <c r="F446" s="302">
        <v>546.43333333333339</v>
      </c>
      <c r="G446" s="302">
        <v>537.51666666666677</v>
      </c>
      <c r="H446" s="302">
        <v>576.81666666666672</v>
      </c>
      <c r="I446" s="302">
        <v>585.73333333333346</v>
      </c>
      <c r="J446" s="302">
        <v>596.4666666666667</v>
      </c>
      <c r="K446" s="301">
        <v>575</v>
      </c>
      <c r="L446" s="301">
        <v>555.35</v>
      </c>
      <c r="M446" s="301">
        <v>1.22166</v>
      </c>
      <c r="N446" s="1"/>
      <c r="O446" s="1"/>
    </row>
    <row r="447" spans="1:15" ht="12.75" customHeight="1">
      <c r="A447" s="30">
        <v>437</v>
      </c>
      <c r="B447" s="311" t="s">
        <v>527</v>
      </c>
      <c r="C447" s="301">
        <v>1018.65</v>
      </c>
      <c r="D447" s="302">
        <v>1019.0666666666666</v>
      </c>
      <c r="E447" s="302">
        <v>1006.1333333333332</v>
      </c>
      <c r="F447" s="302">
        <v>993.61666666666656</v>
      </c>
      <c r="G447" s="302">
        <v>980.68333333333317</v>
      </c>
      <c r="H447" s="302">
        <v>1031.5833333333333</v>
      </c>
      <c r="I447" s="302">
        <v>1044.5166666666667</v>
      </c>
      <c r="J447" s="302">
        <v>1057.0333333333333</v>
      </c>
      <c r="K447" s="301">
        <v>1032</v>
      </c>
      <c r="L447" s="301">
        <v>1006.55</v>
      </c>
      <c r="M447" s="301">
        <v>1.5848199999999999</v>
      </c>
      <c r="N447" s="1"/>
      <c r="O447" s="1"/>
    </row>
    <row r="448" spans="1:15" ht="12.75" customHeight="1">
      <c r="A448" s="30">
        <v>438</v>
      </c>
      <c r="B448" s="311" t="s">
        <v>528</v>
      </c>
      <c r="C448" s="301">
        <v>8696.25</v>
      </c>
      <c r="D448" s="302">
        <v>8688.7666666666664</v>
      </c>
      <c r="E448" s="302">
        <v>8583.5333333333328</v>
      </c>
      <c r="F448" s="302">
        <v>8470.8166666666657</v>
      </c>
      <c r="G448" s="302">
        <v>8365.5833333333321</v>
      </c>
      <c r="H448" s="302">
        <v>8801.4833333333336</v>
      </c>
      <c r="I448" s="302">
        <v>8906.7166666666672</v>
      </c>
      <c r="J448" s="302">
        <v>9019.4333333333343</v>
      </c>
      <c r="K448" s="301">
        <v>8794</v>
      </c>
      <c r="L448" s="301">
        <v>8576.0499999999993</v>
      </c>
      <c r="M448" s="301">
        <v>3.1099999999999999E-3</v>
      </c>
      <c r="N448" s="1"/>
      <c r="O448" s="1"/>
    </row>
    <row r="449" spans="1:15" ht="12.75" customHeight="1">
      <c r="A449" s="30">
        <v>439</v>
      </c>
      <c r="B449" s="311" t="s">
        <v>195</v>
      </c>
      <c r="C449" s="301">
        <v>814.95</v>
      </c>
      <c r="D449" s="302">
        <v>811.9666666666667</v>
      </c>
      <c r="E449" s="302">
        <v>805.98333333333335</v>
      </c>
      <c r="F449" s="302">
        <v>797.01666666666665</v>
      </c>
      <c r="G449" s="302">
        <v>791.0333333333333</v>
      </c>
      <c r="H449" s="302">
        <v>820.93333333333339</v>
      </c>
      <c r="I449" s="302">
        <v>826.91666666666674</v>
      </c>
      <c r="J449" s="302">
        <v>835.88333333333344</v>
      </c>
      <c r="K449" s="301">
        <v>817.95</v>
      </c>
      <c r="L449" s="301">
        <v>803</v>
      </c>
      <c r="M449" s="301">
        <v>6.5413699999999997</v>
      </c>
      <c r="N449" s="1"/>
      <c r="O449" s="1"/>
    </row>
    <row r="450" spans="1:15" ht="12.75" customHeight="1">
      <c r="A450" s="30">
        <v>440</v>
      </c>
      <c r="B450" s="311" t="s">
        <v>529</v>
      </c>
      <c r="C450" s="301">
        <v>201.45</v>
      </c>
      <c r="D450" s="302">
        <v>200.31666666666669</v>
      </c>
      <c r="E450" s="302">
        <v>198.73333333333338</v>
      </c>
      <c r="F450" s="302">
        <v>196.01666666666668</v>
      </c>
      <c r="G450" s="302">
        <v>194.43333333333337</v>
      </c>
      <c r="H450" s="302">
        <v>203.03333333333339</v>
      </c>
      <c r="I450" s="302">
        <v>204.6166666666667</v>
      </c>
      <c r="J450" s="302">
        <v>207.3333333333334</v>
      </c>
      <c r="K450" s="301">
        <v>201.9</v>
      </c>
      <c r="L450" s="301">
        <v>197.6</v>
      </c>
      <c r="M450" s="301">
        <v>10.165089999999999</v>
      </c>
      <c r="N450" s="1"/>
      <c r="O450" s="1"/>
    </row>
    <row r="451" spans="1:15" ht="12.75" customHeight="1">
      <c r="A451" s="30">
        <v>441</v>
      </c>
      <c r="B451" s="311" t="s">
        <v>530</v>
      </c>
      <c r="C451" s="301">
        <v>925.85</v>
      </c>
      <c r="D451" s="302">
        <v>922.86666666666667</v>
      </c>
      <c r="E451" s="302">
        <v>912.73333333333335</v>
      </c>
      <c r="F451" s="302">
        <v>899.61666666666667</v>
      </c>
      <c r="G451" s="302">
        <v>889.48333333333335</v>
      </c>
      <c r="H451" s="302">
        <v>935.98333333333335</v>
      </c>
      <c r="I451" s="302">
        <v>946.11666666666679</v>
      </c>
      <c r="J451" s="302">
        <v>959.23333333333335</v>
      </c>
      <c r="K451" s="301">
        <v>933</v>
      </c>
      <c r="L451" s="301">
        <v>909.75</v>
      </c>
      <c r="M451" s="301">
        <v>3.28037</v>
      </c>
      <c r="N451" s="1"/>
      <c r="O451" s="1"/>
    </row>
    <row r="452" spans="1:15" ht="12.75" customHeight="1">
      <c r="A452" s="30">
        <v>442</v>
      </c>
      <c r="B452" s="311" t="s">
        <v>196</v>
      </c>
      <c r="C452" s="301">
        <v>736.85</v>
      </c>
      <c r="D452" s="302">
        <v>732.98333333333323</v>
      </c>
      <c r="E452" s="302">
        <v>725.96666666666647</v>
      </c>
      <c r="F452" s="302">
        <v>715.08333333333326</v>
      </c>
      <c r="G452" s="302">
        <v>708.06666666666649</v>
      </c>
      <c r="H452" s="302">
        <v>743.86666666666645</v>
      </c>
      <c r="I452" s="302">
        <v>750.8833333333331</v>
      </c>
      <c r="J452" s="302">
        <v>761.76666666666642</v>
      </c>
      <c r="K452" s="301">
        <v>740</v>
      </c>
      <c r="L452" s="301">
        <v>722.1</v>
      </c>
      <c r="M452" s="301">
        <v>8.7829999999999995</v>
      </c>
      <c r="N452" s="1"/>
      <c r="O452" s="1"/>
    </row>
    <row r="453" spans="1:15" ht="12.75" customHeight="1">
      <c r="A453" s="30">
        <v>443</v>
      </c>
      <c r="B453" s="311" t="s">
        <v>276</v>
      </c>
      <c r="C453" s="301">
        <v>8036.7</v>
      </c>
      <c r="D453" s="302">
        <v>8003.9000000000005</v>
      </c>
      <c r="E453" s="302">
        <v>7947.8000000000011</v>
      </c>
      <c r="F453" s="302">
        <v>7858.9000000000005</v>
      </c>
      <c r="G453" s="302">
        <v>7802.8000000000011</v>
      </c>
      <c r="H453" s="302">
        <v>8092.8000000000011</v>
      </c>
      <c r="I453" s="302">
        <v>8148.9000000000015</v>
      </c>
      <c r="J453" s="302">
        <v>8237.8000000000011</v>
      </c>
      <c r="K453" s="301">
        <v>8060</v>
      </c>
      <c r="L453" s="301">
        <v>7915</v>
      </c>
      <c r="M453" s="301">
        <v>2.73264</v>
      </c>
      <c r="N453" s="1"/>
      <c r="O453" s="1"/>
    </row>
    <row r="454" spans="1:15" ht="12.75" customHeight="1">
      <c r="A454" s="30">
        <v>444</v>
      </c>
      <c r="B454" s="311" t="s">
        <v>197</v>
      </c>
      <c r="C454" s="301">
        <v>417.1</v>
      </c>
      <c r="D454" s="302">
        <v>414.81666666666661</v>
      </c>
      <c r="E454" s="302">
        <v>411.43333333333322</v>
      </c>
      <c r="F454" s="302">
        <v>405.76666666666659</v>
      </c>
      <c r="G454" s="302">
        <v>402.38333333333321</v>
      </c>
      <c r="H454" s="302">
        <v>420.48333333333323</v>
      </c>
      <c r="I454" s="302">
        <v>423.86666666666667</v>
      </c>
      <c r="J454" s="302">
        <v>429.53333333333325</v>
      </c>
      <c r="K454" s="301">
        <v>418.2</v>
      </c>
      <c r="L454" s="301">
        <v>409.15</v>
      </c>
      <c r="M454" s="301">
        <v>132.38338999999999</v>
      </c>
      <c r="N454" s="1"/>
      <c r="O454" s="1"/>
    </row>
    <row r="455" spans="1:15" ht="12.75" customHeight="1">
      <c r="A455" s="30">
        <v>445</v>
      </c>
      <c r="B455" s="311" t="s">
        <v>531</v>
      </c>
      <c r="C455" s="301">
        <v>202.65</v>
      </c>
      <c r="D455" s="302">
        <v>200.65</v>
      </c>
      <c r="E455" s="302">
        <v>198.3</v>
      </c>
      <c r="F455" s="302">
        <v>193.95000000000002</v>
      </c>
      <c r="G455" s="302">
        <v>191.60000000000002</v>
      </c>
      <c r="H455" s="302">
        <v>205</v>
      </c>
      <c r="I455" s="302">
        <v>207.34999999999997</v>
      </c>
      <c r="J455" s="302">
        <v>211.7</v>
      </c>
      <c r="K455" s="301">
        <v>203</v>
      </c>
      <c r="L455" s="301">
        <v>196.3</v>
      </c>
      <c r="M455" s="301">
        <v>16.392060000000001</v>
      </c>
      <c r="N455" s="1"/>
      <c r="O455" s="1"/>
    </row>
    <row r="456" spans="1:15" ht="12.75" customHeight="1">
      <c r="A456" s="30">
        <v>446</v>
      </c>
      <c r="B456" s="311" t="s">
        <v>198</v>
      </c>
      <c r="C456" s="301">
        <v>208.65</v>
      </c>
      <c r="D456" s="302">
        <v>207.56666666666669</v>
      </c>
      <c r="E456" s="302">
        <v>205.98333333333338</v>
      </c>
      <c r="F456" s="302">
        <v>203.31666666666669</v>
      </c>
      <c r="G456" s="302">
        <v>201.73333333333338</v>
      </c>
      <c r="H456" s="302">
        <v>210.23333333333338</v>
      </c>
      <c r="I456" s="302">
        <v>211.81666666666669</v>
      </c>
      <c r="J456" s="302">
        <v>214.48333333333338</v>
      </c>
      <c r="K456" s="301">
        <v>209.15</v>
      </c>
      <c r="L456" s="301">
        <v>204.9</v>
      </c>
      <c r="M456" s="301">
        <v>133.2176</v>
      </c>
      <c r="N456" s="1"/>
      <c r="O456" s="1"/>
    </row>
    <row r="457" spans="1:15" ht="12.75" customHeight="1">
      <c r="A457" s="30">
        <v>447</v>
      </c>
      <c r="B457" s="311" t="s">
        <v>199</v>
      </c>
      <c r="C457" s="301">
        <v>878.9</v>
      </c>
      <c r="D457" s="302">
        <v>874.56666666666661</v>
      </c>
      <c r="E457" s="302">
        <v>864.73333333333323</v>
      </c>
      <c r="F457" s="302">
        <v>850.56666666666661</v>
      </c>
      <c r="G457" s="302">
        <v>840.73333333333323</v>
      </c>
      <c r="H457" s="302">
        <v>888.73333333333323</v>
      </c>
      <c r="I457" s="302">
        <v>898.56666666666672</v>
      </c>
      <c r="J457" s="302">
        <v>912.73333333333323</v>
      </c>
      <c r="K457" s="301">
        <v>884.4</v>
      </c>
      <c r="L457" s="301">
        <v>860.4</v>
      </c>
      <c r="M457" s="301">
        <v>84.647329999999997</v>
      </c>
      <c r="N457" s="1"/>
      <c r="O457" s="1"/>
    </row>
    <row r="458" spans="1:15" ht="12.75" customHeight="1">
      <c r="A458" s="30">
        <v>448</v>
      </c>
      <c r="B458" s="311" t="s">
        <v>844</v>
      </c>
      <c r="C458" s="301">
        <v>601.25</v>
      </c>
      <c r="D458" s="302">
        <v>594.76666666666677</v>
      </c>
      <c r="E458" s="302">
        <v>584.83333333333348</v>
      </c>
      <c r="F458" s="302">
        <v>568.41666666666674</v>
      </c>
      <c r="G458" s="302">
        <v>558.48333333333346</v>
      </c>
      <c r="H458" s="302">
        <v>611.18333333333351</v>
      </c>
      <c r="I458" s="302">
        <v>621.11666666666667</v>
      </c>
      <c r="J458" s="302">
        <v>637.53333333333353</v>
      </c>
      <c r="K458" s="301">
        <v>604.70000000000005</v>
      </c>
      <c r="L458" s="301">
        <v>578.35</v>
      </c>
      <c r="M458" s="301">
        <v>0.64410999999999996</v>
      </c>
      <c r="N458" s="1"/>
      <c r="O458" s="1"/>
    </row>
    <row r="459" spans="1:15" ht="12.75" customHeight="1">
      <c r="A459" s="30">
        <v>449</v>
      </c>
      <c r="B459" s="311" t="s">
        <v>523</v>
      </c>
      <c r="C459" s="301">
        <v>1606.9</v>
      </c>
      <c r="D459" s="302">
        <v>1614.3500000000001</v>
      </c>
      <c r="E459" s="302">
        <v>1583.8000000000002</v>
      </c>
      <c r="F459" s="302">
        <v>1560.7</v>
      </c>
      <c r="G459" s="302">
        <v>1530.15</v>
      </c>
      <c r="H459" s="302">
        <v>1637.4500000000003</v>
      </c>
      <c r="I459" s="302">
        <v>1668</v>
      </c>
      <c r="J459" s="302">
        <v>1691.1000000000004</v>
      </c>
      <c r="K459" s="301">
        <v>1644.9</v>
      </c>
      <c r="L459" s="301">
        <v>1591.25</v>
      </c>
      <c r="M459" s="301">
        <v>0.11669</v>
      </c>
      <c r="N459" s="1"/>
      <c r="O459" s="1"/>
    </row>
    <row r="460" spans="1:15" ht="12.75" customHeight="1">
      <c r="A460" s="30">
        <v>450</v>
      </c>
      <c r="B460" s="311" t="s">
        <v>524</v>
      </c>
      <c r="C460" s="301">
        <v>519.1</v>
      </c>
      <c r="D460" s="302">
        <v>522.73333333333323</v>
      </c>
      <c r="E460" s="302">
        <v>512.46666666666647</v>
      </c>
      <c r="F460" s="302">
        <v>505.83333333333326</v>
      </c>
      <c r="G460" s="302">
        <v>495.56666666666649</v>
      </c>
      <c r="H460" s="302">
        <v>529.36666666666645</v>
      </c>
      <c r="I460" s="302">
        <v>539.6333333333331</v>
      </c>
      <c r="J460" s="302">
        <v>546.26666666666642</v>
      </c>
      <c r="K460" s="301">
        <v>533</v>
      </c>
      <c r="L460" s="301">
        <v>516.1</v>
      </c>
      <c r="M460" s="301">
        <v>0.40011999999999998</v>
      </c>
      <c r="N460" s="1"/>
      <c r="O460" s="1"/>
    </row>
    <row r="461" spans="1:15" ht="12.75" customHeight="1">
      <c r="A461" s="30">
        <v>451</v>
      </c>
      <c r="B461" s="311" t="s">
        <v>200</v>
      </c>
      <c r="C461" s="301">
        <v>3318.15</v>
      </c>
      <c r="D461" s="302">
        <v>3306.9166666666665</v>
      </c>
      <c r="E461" s="302">
        <v>3283.833333333333</v>
      </c>
      <c r="F461" s="302">
        <v>3249.5166666666664</v>
      </c>
      <c r="G461" s="302">
        <v>3226.4333333333329</v>
      </c>
      <c r="H461" s="302">
        <v>3341.2333333333331</v>
      </c>
      <c r="I461" s="302">
        <v>3364.3166666666662</v>
      </c>
      <c r="J461" s="302">
        <v>3398.6333333333332</v>
      </c>
      <c r="K461" s="301">
        <v>3330</v>
      </c>
      <c r="L461" s="301">
        <v>3272.6</v>
      </c>
      <c r="M461" s="301">
        <v>14.00046</v>
      </c>
      <c r="N461" s="1"/>
      <c r="O461" s="1"/>
    </row>
    <row r="462" spans="1:15" ht="12.75" customHeight="1">
      <c r="A462" s="30">
        <v>452</v>
      </c>
      <c r="B462" s="311" t="s">
        <v>532</v>
      </c>
      <c r="C462" s="301">
        <v>3149.7</v>
      </c>
      <c r="D462" s="302">
        <v>3139.4</v>
      </c>
      <c r="E462" s="302">
        <v>3074.8500000000004</v>
      </c>
      <c r="F462" s="302">
        <v>3000.0000000000005</v>
      </c>
      <c r="G462" s="302">
        <v>2935.4500000000007</v>
      </c>
      <c r="H462" s="302">
        <v>3214.25</v>
      </c>
      <c r="I462" s="302">
        <v>3278.8</v>
      </c>
      <c r="J462" s="302">
        <v>3353.6499999999996</v>
      </c>
      <c r="K462" s="301">
        <v>3203.95</v>
      </c>
      <c r="L462" s="301">
        <v>3064.55</v>
      </c>
      <c r="M462" s="301">
        <v>0.11962</v>
      </c>
      <c r="N462" s="1"/>
      <c r="O462" s="1"/>
    </row>
    <row r="463" spans="1:15" ht="12.75" customHeight="1">
      <c r="A463" s="30">
        <v>453</v>
      </c>
      <c r="B463" s="311" t="s">
        <v>201</v>
      </c>
      <c r="C463" s="301">
        <v>1020.7</v>
      </c>
      <c r="D463" s="302">
        <v>1011.25</v>
      </c>
      <c r="E463" s="302">
        <v>993.5</v>
      </c>
      <c r="F463" s="302">
        <v>966.3</v>
      </c>
      <c r="G463" s="302">
        <v>948.55</v>
      </c>
      <c r="H463" s="302">
        <v>1038.45</v>
      </c>
      <c r="I463" s="302">
        <v>1056.2</v>
      </c>
      <c r="J463" s="302">
        <v>1083.4000000000001</v>
      </c>
      <c r="K463" s="301">
        <v>1029</v>
      </c>
      <c r="L463" s="301">
        <v>984.05</v>
      </c>
      <c r="M463" s="301">
        <v>27.556979999999999</v>
      </c>
      <c r="N463" s="1"/>
      <c r="O463" s="1"/>
    </row>
    <row r="464" spans="1:15" ht="12.75" customHeight="1">
      <c r="A464" s="30">
        <v>454</v>
      </c>
      <c r="B464" s="311" t="s">
        <v>534</v>
      </c>
      <c r="C464" s="301">
        <v>2027.1</v>
      </c>
      <c r="D464" s="302">
        <v>2017.1333333333332</v>
      </c>
      <c r="E464" s="302">
        <v>2000.0666666666664</v>
      </c>
      <c r="F464" s="302">
        <v>1973.0333333333331</v>
      </c>
      <c r="G464" s="302">
        <v>1955.9666666666662</v>
      </c>
      <c r="H464" s="302">
        <v>2044.1666666666665</v>
      </c>
      <c r="I464" s="302">
        <v>2061.2333333333331</v>
      </c>
      <c r="J464" s="302">
        <v>2088.2666666666664</v>
      </c>
      <c r="K464" s="301">
        <v>2034.2</v>
      </c>
      <c r="L464" s="301">
        <v>1990.1</v>
      </c>
      <c r="M464" s="301">
        <v>0.29026000000000002</v>
      </c>
      <c r="N464" s="1"/>
      <c r="O464" s="1"/>
    </row>
    <row r="465" spans="1:15" ht="12.75" customHeight="1">
      <c r="A465" s="30">
        <v>455</v>
      </c>
      <c r="B465" s="311" t="s">
        <v>535</v>
      </c>
      <c r="C465" s="301">
        <v>631.4</v>
      </c>
      <c r="D465" s="302">
        <v>632.81666666666661</v>
      </c>
      <c r="E465" s="302">
        <v>627.58333333333326</v>
      </c>
      <c r="F465" s="302">
        <v>623.76666666666665</v>
      </c>
      <c r="G465" s="302">
        <v>618.5333333333333</v>
      </c>
      <c r="H465" s="302">
        <v>636.63333333333321</v>
      </c>
      <c r="I465" s="302">
        <v>641.86666666666656</v>
      </c>
      <c r="J465" s="302">
        <v>645.68333333333317</v>
      </c>
      <c r="K465" s="301">
        <v>638.04999999999995</v>
      </c>
      <c r="L465" s="301">
        <v>629</v>
      </c>
      <c r="M465" s="301">
        <v>0.53700000000000003</v>
      </c>
      <c r="N465" s="1"/>
      <c r="O465" s="1"/>
    </row>
    <row r="466" spans="1:15" ht="12.75" customHeight="1">
      <c r="A466" s="30">
        <v>456</v>
      </c>
      <c r="B466" s="311" t="s">
        <v>539</v>
      </c>
      <c r="C466" s="301">
        <v>1753.8</v>
      </c>
      <c r="D466" s="302">
        <v>1722.55</v>
      </c>
      <c r="E466" s="302">
        <v>1655.1</v>
      </c>
      <c r="F466" s="302">
        <v>1556.3999999999999</v>
      </c>
      <c r="G466" s="302">
        <v>1488.9499999999998</v>
      </c>
      <c r="H466" s="302">
        <v>1821.25</v>
      </c>
      <c r="I466" s="302">
        <v>1888.7000000000003</v>
      </c>
      <c r="J466" s="302">
        <v>1987.4</v>
      </c>
      <c r="K466" s="301">
        <v>1790</v>
      </c>
      <c r="L466" s="301">
        <v>1623.85</v>
      </c>
      <c r="M466" s="301">
        <v>1.69886</v>
      </c>
      <c r="N466" s="1"/>
      <c r="O466" s="1"/>
    </row>
    <row r="467" spans="1:15" ht="12.75" customHeight="1">
      <c r="A467" s="30">
        <v>457</v>
      </c>
      <c r="B467" s="311" t="s">
        <v>536</v>
      </c>
      <c r="C467" s="301">
        <v>2440.15</v>
      </c>
      <c r="D467" s="302">
        <v>2433.0166666666669</v>
      </c>
      <c r="E467" s="302">
        <v>2396.3333333333339</v>
      </c>
      <c r="F467" s="302">
        <v>2352.5166666666669</v>
      </c>
      <c r="G467" s="302">
        <v>2315.8333333333339</v>
      </c>
      <c r="H467" s="302">
        <v>2476.8333333333339</v>
      </c>
      <c r="I467" s="302">
        <v>2513.5166666666673</v>
      </c>
      <c r="J467" s="302">
        <v>2557.3333333333339</v>
      </c>
      <c r="K467" s="301">
        <v>2469.6999999999998</v>
      </c>
      <c r="L467" s="301">
        <v>2389.1999999999998</v>
      </c>
      <c r="M467" s="301">
        <v>1.2520100000000001</v>
      </c>
      <c r="N467" s="1"/>
      <c r="O467" s="1"/>
    </row>
    <row r="468" spans="1:15" ht="12.75" customHeight="1">
      <c r="A468" s="30">
        <v>458</v>
      </c>
      <c r="B468" s="311" t="s">
        <v>202</v>
      </c>
      <c r="C468" s="301">
        <v>1968.05</v>
      </c>
      <c r="D468" s="302">
        <v>1983.3500000000001</v>
      </c>
      <c r="E468" s="302">
        <v>1944.7000000000003</v>
      </c>
      <c r="F468" s="302">
        <v>1921.3500000000001</v>
      </c>
      <c r="G468" s="302">
        <v>1882.7000000000003</v>
      </c>
      <c r="H468" s="302">
        <v>2006.7000000000003</v>
      </c>
      <c r="I468" s="302">
        <v>2045.3500000000004</v>
      </c>
      <c r="J468" s="302">
        <v>2068.7000000000003</v>
      </c>
      <c r="K468" s="301">
        <v>2022</v>
      </c>
      <c r="L468" s="301">
        <v>1960</v>
      </c>
      <c r="M468" s="301">
        <v>33.975850000000001</v>
      </c>
      <c r="N468" s="1"/>
      <c r="O468" s="1"/>
    </row>
    <row r="469" spans="1:15" ht="12.75" customHeight="1">
      <c r="A469" s="30">
        <v>459</v>
      </c>
      <c r="B469" s="311" t="s">
        <v>203</v>
      </c>
      <c r="C469" s="301">
        <v>2883.75</v>
      </c>
      <c r="D469" s="302">
        <v>2869.85</v>
      </c>
      <c r="E469" s="302">
        <v>2844.7</v>
      </c>
      <c r="F469" s="302">
        <v>2805.65</v>
      </c>
      <c r="G469" s="302">
        <v>2780.5</v>
      </c>
      <c r="H469" s="302">
        <v>2908.8999999999996</v>
      </c>
      <c r="I469" s="302">
        <v>2934.05</v>
      </c>
      <c r="J469" s="302">
        <v>2973.0999999999995</v>
      </c>
      <c r="K469" s="301">
        <v>2895</v>
      </c>
      <c r="L469" s="301">
        <v>2830.8</v>
      </c>
      <c r="M469" s="301">
        <v>1.63863</v>
      </c>
      <c r="N469" s="1"/>
      <c r="O469" s="1"/>
    </row>
    <row r="470" spans="1:15" ht="12.75" customHeight="1">
      <c r="A470" s="30">
        <v>460</v>
      </c>
      <c r="B470" s="311" t="s">
        <v>204</v>
      </c>
      <c r="C470" s="301">
        <v>475.3</v>
      </c>
      <c r="D470" s="302">
        <v>471.10000000000008</v>
      </c>
      <c r="E470" s="302">
        <v>465.30000000000018</v>
      </c>
      <c r="F470" s="302">
        <v>455.30000000000013</v>
      </c>
      <c r="G470" s="302">
        <v>449.50000000000023</v>
      </c>
      <c r="H470" s="302">
        <v>481.10000000000014</v>
      </c>
      <c r="I470" s="302">
        <v>486.9</v>
      </c>
      <c r="J470" s="302">
        <v>496.90000000000009</v>
      </c>
      <c r="K470" s="301">
        <v>476.9</v>
      </c>
      <c r="L470" s="301">
        <v>461.1</v>
      </c>
      <c r="M470" s="301">
        <v>4.8068499999999998</v>
      </c>
      <c r="N470" s="1"/>
      <c r="O470" s="1"/>
    </row>
    <row r="471" spans="1:15" ht="12.75" customHeight="1">
      <c r="A471" s="30">
        <v>461</v>
      </c>
      <c r="B471" s="311" t="s">
        <v>205</v>
      </c>
      <c r="C471" s="301">
        <v>1068.25</v>
      </c>
      <c r="D471" s="302">
        <v>1058.0833333333333</v>
      </c>
      <c r="E471" s="302">
        <v>1040.1666666666665</v>
      </c>
      <c r="F471" s="302">
        <v>1012.0833333333333</v>
      </c>
      <c r="G471" s="302">
        <v>994.16666666666652</v>
      </c>
      <c r="H471" s="302">
        <v>1086.1666666666665</v>
      </c>
      <c r="I471" s="302">
        <v>1104.083333333333</v>
      </c>
      <c r="J471" s="302">
        <v>1132.1666666666665</v>
      </c>
      <c r="K471" s="301">
        <v>1076</v>
      </c>
      <c r="L471" s="301">
        <v>1030</v>
      </c>
      <c r="M471" s="301">
        <v>4.42089</v>
      </c>
      <c r="N471" s="1"/>
      <c r="O471" s="1"/>
    </row>
    <row r="472" spans="1:15" ht="12.75" customHeight="1">
      <c r="A472" s="30">
        <v>462</v>
      </c>
      <c r="B472" s="311" t="s">
        <v>537</v>
      </c>
      <c r="C472" s="301">
        <v>38.5</v>
      </c>
      <c r="D472" s="302">
        <v>38.366666666666667</v>
      </c>
      <c r="E472" s="302">
        <v>37.533333333333331</v>
      </c>
      <c r="F472" s="302">
        <v>36.566666666666663</v>
      </c>
      <c r="G472" s="302">
        <v>35.733333333333327</v>
      </c>
      <c r="H472" s="302">
        <v>39.333333333333336</v>
      </c>
      <c r="I472" s="302">
        <v>40.166666666666664</v>
      </c>
      <c r="J472" s="302">
        <v>41.13333333333334</v>
      </c>
      <c r="K472" s="301">
        <v>39.200000000000003</v>
      </c>
      <c r="L472" s="301">
        <v>37.4</v>
      </c>
      <c r="M472" s="301">
        <v>38.413080000000001</v>
      </c>
      <c r="N472" s="1"/>
      <c r="O472" s="1"/>
    </row>
    <row r="473" spans="1:15" ht="12.75" customHeight="1">
      <c r="A473" s="30">
        <v>463</v>
      </c>
      <c r="B473" s="311" t="s">
        <v>538</v>
      </c>
      <c r="C473" s="301">
        <v>155.75</v>
      </c>
      <c r="D473" s="302">
        <v>156.21666666666667</v>
      </c>
      <c r="E473" s="302">
        <v>154.63333333333333</v>
      </c>
      <c r="F473" s="302">
        <v>153.51666666666665</v>
      </c>
      <c r="G473" s="302">
        <v>151.93333333333331</v>
      </c>
      <c r="H473" s="302">
        <v>157.33333333333334</v>
      </c>
      <c r="I473" s="302">
        <v>158.91666666666666</v>
      </c>
      <c r="J473" s="302">
        <v>160.03333333333336</v>
      </c>
      <c r="K473" s="301">
        <v>157.80000000000001</v>
      </c>
      <c r="L473" s="301">
        <v>155.1</v>
      </c>
      <c r="M473" s="301">
        <v>1.3826400000000001</v>
      </c>
      <c r="N473" s="1"/>
      <c r="O473" s="1"/>
    </row>
    <row r="474" spans="1:15" ht="12.75" customHeight="1">
      <c r="A474" s="30">
        <v>464</v>
      </c>
      <c r="B474" s="311" t="s">
        <v>525</v>
      </c>
      <c r="C474" s="301">
        <v>829.25</v>
      </c>
      <c r="D474" s="302">
        <v>827.08333333333337</v>
      </c>
      <c r="E474" s="302">
        <v>819.16666666666674</v>
      </c>
      <c r="F474" s="302">
        <v>809.08333333333337</v>
      </c>
      <c r="G474" s="302">
        <v>801.16666666666674</v>
      </c>
      <c r="H474" s="302">
        <v>837.16666666666674</v>
      </c>
      <c r="I474" s="302">
        <v>845.08333333333348</v>
      </c>
      <c r="J474" s="302">
        <v>855.16666666666674</v>
      </c>
      <c r="K474" s="301">
        <v>835</v>
      </c>
      <c r="L474" s="301">
        <v>817</v>
      </c>
      <c r="M474" s="301">
        <v>0.37176999999999999</v>
      </c>
      <c r="N474" s="1"/>
      <c r="O474" s="1"/>
    </row>
    <row r="475" spans="1:15" ht="12.75" customHeight="1">
      <c r="A475" s="30">
        <v>465</v>
      </c>
      <c r="B475" s="311" t="s">
        <v>845</v>
      </c>
      <c r="C475" s="301">
        <v>124.3</v>
      </c>
      <c r="D475" s="302">
        <v>125.19999999999999</v>
      </c>
      <c r="E475" s="302">
        <v>122.54999999999998</v>
      </c>
      <c r="F475" s="302">
        <v>120.8</v>
      </c>
      <c r="G475" s="302">
        <v>118.14999999999999</v>
      </c>
      <c r="H475" s="302">
        <v>126.94999999999997</v>
      </c>
      <c r="I475" s="302">
        <v>129.59999999999997</v>
      </c>
      <c r="J475" s="302">
        <v>131.34999999999997</v>
      </c>
      <c r="K475" s="301">
        <v>127.85</v>
      </c>
      <c r="L475" s="301">
        <v>123.45</v>
      </c>
      <c r="M475" s="301">
        <v>39.460749999999997</v>
      </c>
      <c r="N475" s="1"/>
      <c r="O475" s="1"/>
    </row>
    <row r="476" spans="1:15" ht="12.75" customHeight="1">
      <c r="A476" s="30">
        <v>466</v>
      </c>
      <c r="B476" s="311" t="s">
        <v>526</v>
      </c>
      <c r="C476" s="301">
        <v>39.6</v>
      </c>
      <c r="D476" s="302">
        <v>39.25</v>
      </c>
      <c r="E476" s="302">
        <v>37.65</v>
      </c>
      <c r="F476" s="302">
        <v>35.699999999999996</v>
      </c>
      <c r="G476" s="302">
        <v>34.099999999999994</v>
      </c>
      <c r="H476" s="302">
        <v>41.2</v>
      </c>
      <c r="I476" s="302">
        <v>42.8</v>
      </c>
      <c r="J476" s="302">
        <v>44.750000000000007</v>
      </c>
      <c r="K476" s="301">
        <v>40.85</v>
      </c>
      <c r="L476" s="301">
        <v>37.299999999999997</v>
      </c>
      <c r="M476" s="301">
        <v>206.68983</v>
      </c>
      <c r="N476" s="1"/>
      <c r="O476" s="1"/>
    </row>
    <row r="477" spans="1:15" ht="12.75" customHeight="1">
      <c r="A477" s="30">
        <v>467</v>
      </c>
      <c r="B477" s="311" t="s">
        <v>206</v>
      </c>
      <c r="C477" s="301">
        <v>820.2</v>
      </c>
      <c r="D477" s="302">
        <v>812.30000000000007</v>
      </c>
      <c r="E477" s="302">
        <v>801.00000000000011</v>
      </c>
      <c r="F477" s="302">
        <v>781.80000000000007</v>
      </c>
      <c r="G477" s="302">
        <v>770.50000000000011</v>
      </c>
      <c r="H477" s="302">
        <v>831.50000000000011</v>
      </c>
      <c r="I477" s="302">
        <v>842.80000000000007</v>
      </c>
      <c r="J477" s="302">
        <v>862.00000000000011</v>
      </c>
      <c r="K477" s="301">
        <v>823.6</v>
      </c>
      <c r="L477" s="301">
        <v>793.1</v>
      </c>
      <c r="M477" s="301">
        <v>33.307879999999997</v>
      </c>
      <c r="N477" s="1"/>
      <c r="O477" s="1"/>
    </row>
    <row r="478" spans="1:15" ht="12.75" customHeight="1">
      <c r="A478" s="30">
        <v>468</v>
      </c>
      <c r="B478" s="311" t="s">
        <v>207</v>
      </c>
      <c r="C478" s="301">
        <v>1461.45</v>
      </c>
      <c r="D478" s="302">
        <v>1467.5666666666668</v>
      </c>
      <c r="E478" s="302">
        <v>1442.0333333333338</v>
      </c>
      <c r="F478" s="302">
        <v>1422.616666666667</v>
      </c>
      <c r="G478" s="302">
        <v>1397.0833333333339</v>
      </c>
      <c r="H478" s="302">
        <v>1486.9833333333336</v>
      </c>
      <c r="I478" s="302">
        <v>1512.5166666666669</v>
      </c>
      <c r="J478" s="302">
        <v>1531.9333333333334</v>
      </c>
      <c r="K478" s="301">
        <v>1493.1</v>
      </c>
      <c r="L478" s="301">
        <v>1448.15</v>
      </c>
      <c r="M478" s="301">
        <v>3.2172399999999999</v>
      </c>
      <c r="N478" s="1"/>
      <c r="O478" s="1"/>
    </row>
    <row r="479" spans="1:15" ht="12.75" customHeight="1">
      <c r="A479" s="30">
        <v>469</v>
      </c>
      <c r="B479" s="311" t="s">
        <v>540</v>
      </c>
      <c r="C479" s="301">
        <v>11</v>
      </c>
      <c r="D479" s="302">
        <v>11.033333333333331</v>
      </c>
      <c r="E479" s="302">
        <v>10.916666666666663</v>
      </c>
      <c r="F479" s="302">
        <v>10.83333333333333</v>
      </c>
      <c r="G479" s="302">
        <v>10.716666666666661</v>
      </c>
      <c r="H479" s="302">
        <v>11.116666666666664</v>
      </c>
      <c r="I479" s="302">
        <v>11.233333333333331</v>
      </c>
      <c r="J479" s="302">
        <v>11.316666666666665</v>
      </c>
      <c r="K479" s="301">
        <v>11.15</v>
      </c>
      <c r="L479" s="301">
        <v>10.95</v>
      </c>
      <c r="M479" s="301">
        <v>10.819850000000001</v>
      </c>
      <c r="N479" s="1"/>
      <c r="O479" s="1"/>
    </row>
    <row r="480" spans="1:15" ht="12.75" customHeight="1">
      <c r="A480" s="30">
        <v>470</v>
      </c>
      <c r="B480" s="311" t="s">
        <v>541</v>
      </c>
      <c r="C480" s="301">
        <v>591.4</v>
      </c>
      <c r="D480" s="302">
        <v>592.0333333333333</v>
      </c>
      <c r="E480" s="302">
        <v>584.36666666666656</v>
      </c>
      <c r="F480" s="302">
        <v>577.33333333333326</v>
      </c>
      <c r="G480" s="302">
        <v>569.66666666666652</v>
      </c>
      <c r="H480" s="302">
        <v>599.06666666666661</v>
      </c>
      <c r="I480" s="302">
        <v>606.73333333333335</v>
      </c>
      <c r="J480" s="302">
        <v>613.76666666666665</v>
      </c>
      <c r="K480" s="301">
        <v>599.70000000000005</v>
      </c>
      <c r="L480" s="301">
        <v>585</v>
      </c>
      <c r="M480" s="301">
        <v>0.85848999999999998</v>
      </c>
      <c r="N480" s="1"/>
      <c r="O480" s="1"/>
    </row>
    <row r="481" spans="1:15" ht="12.75" customHeight="1">
      <c r="A481" s="30">
        <v>471</v>
      </c>
      <c r="B481" s="311" t="s">
        <v>543</v>
      </c>
      <c r="C481" s="301">
        <v>131.75</v>
      </c>
      <c r="D481" s="302">
        <v>128.43333333333334</v>
      </c>
      <c r="E481" s="302">
        <v>124.06666666666666</v>
      </c>
      <c r="F481" s="302">
        <v>116.38333333333333</v>
      </c>
      <c r="G481" s="302">
        <v>112.01666666666665</v>
      </c>
      <c r="H481" s="302">
        <v>136.11666666666667</v>
      </c>
      <c r="I481" s="302">
        <v>140.48333333333335</v>
      </c>
      <c r="J481" s="302">
        <v>148.16666666666669</v>
      </c>
      <c r="K481" s="301">
        <v>132.80000000000001</v>
      </c>
      <c r="L481" s="301">
        <v>120.75</v>
      </c>
      <c r="M481" s="301">
        <v>12.20571</v>
      </c>
      <c r="N481" s="1"/>
      <c r="O481" s="1"/>
    </row>
    <row r="482" spans="1:15" ht="12.75" customHeight="1">
      <c r="A482" s="30">
        <v>472</v>
      </c>
      <c r="B482" s="311" t="s">
        <v>544</v>
      </c>
      <c r="C482" s="301">
        <v>14.75</v>
      </c>
      <c r="D482" s="302">
        <v>14.666666666666666</v>
      </c>
      <c r="E482" s="302">
        <v>14.433333333333332</v>
      </c>
      <c r="F482" s="302">
        <v>14.116666666666665</v>
      </c>
      <c r="G482" s="302">
        <v>13.883333333333331</v>
      </c>
      <c r="H482" s="302">
        <v>14.983333333333333</v>
      </c>
      <c r="I482" s="302">
        <v>15.216666666666667</v>
      </c>
      <c r="J482" s="302">
        <v>15.533333333333333</v>
      </c>
      <c r="K482" s="301">
        <v>14.9</v>
      </c>
      <c r="L482" s="301">
        <v>14.35</v>
      </c>
      <c r="M482" s="301">
        <v>10.83085</v>
      </c>
      <c r="N482" s="1"/>
      <c r="O482" s="1"/>
    </row>
    <row r="483" spans="1:15" ht="12.75" customHeight="1">
      <c r="A483" s="30">
        <v>473</v>
      </c>
      <c r="B483" s="311" t="s">
        <v>208</v>
      </c>
      <c r="C483" s="301">
        <v>5572.75</v>
      </c>
      <c r="D483" s="302">
        <v>5545.916666666667</v>
      </c>
      <c r="E483" s="302">
        <v>5506.8333333333339</v>
      </c>
      <c r="F483" s="302">
        <v>5440.916666666667</v>
      </c>
      <c r="G483" s="302">
        <v>5401.8333333333339</v>
      </c>
      <c r="H483" s="302">
        <v>5611.8333333333339</v>
      </c>
      <c r="I483" s="302">
        <v>5650.9166666666679</v>
      </c>
      <c r="J483" s="302">
        <v>5716.8333333333339</v>
      </c>
      <c r="K483" s="301">
        <v>5585</v>
      </c>
      <c r="L483" s="301">
        <v>5480</v>
      </c>
      <c r="M483" s="301">
        <v>2.7811400000000002</v>
      </c>
      <c r="N483" s="1"/>
      <c r="O483" s="1"/>
    </row>
    <row r="484" spans="1:15" ht="12.75" customHeight="1">
      <c r="A484" s="30">
        <v>474</v>
      </c>
      <c r="B484" s="311" t="s">
        <v>277</v>
      </c>
      <c r="C484" s="301">
        <v>35</v>
      </c>
      <c r="D484" s="302">
        <v>34.966666666666669</v>
      </c>
      <c r="E484" s="302">
        <v>34.733333333333334</v>
      </c>
      <c r="F484" s="302">
        <v>34.466666666666669</v>
      </c>
      <c r="G484" s="302">
        <v>34.233333333333334</v>
      </c>
      <c r="H484" s="302">
        <v>35.233333333333334</v>
      </c>
      <c r="I484" s="302">
        <v>35.466666666666669</v>
      </c>
      <c r="J484" s="302">
        <v>35.733333333333334</v>
      </c>
      <c r="K484" s="301">
        <v>35.200000000000003</v>
      </c>
      <c r="L484" s="301">
        <v>34.700000000000003</v>
      </c>
      <c r="M484" s="301">
        <v>36.812750000000001</v>
      </c>
      <c r="N484" s="1"/>
      <c r="O484" s="1"/>
    </row>
    <row r="485" spans="1:15" ht="12.75" customHeight="1">
      <c r="A485" s="30">
        <v>475</v>
      </c>
      <c r="B485" s="311" t="s">
        <v>209</v>
      </c>
      <c r="C485" s="301">
        <v>656</v>
      </c>
      <c r="D485" s="302">
        <v>656.38333333333333</v>
      </c>
      <c r="E485" s="302">
        <v>647.26666666666665</v>
      </c>
      <c r="F485" s="302">
        <v>638.5333333333333</v>
      </c>
      <c r="G485" s="302">
        <v>629.41666666666663</v>
      </c>
      <c r="H485" s="302">
        <v>665.11666666666667</v>
      </c>
      <c r="I485" s="302">
        <v>674.23333333333323</v>
      </c>
      <c r="J485" s="302">
        <v>682.9666666666667</v>
      </c>
      <c r="K485" s="301">
        <v>665.5</v>
      </c>
      <c r="L485" s="301">
        <v>647.65</v>
      </c>
      <c r="M485" s="301">
        <v>26.920349999999999</v>
      </c>
      <c r="N485" s="1"/>
      <c r="O485" s="1"/>
    </row>
    <row r="486" spans="1:15" ht="12.75" customHeight="1">
      <c r="A486" s="30">
        <v>476</v>
      </c>
      <c r="B486" s="311" t="s">
        <v>542</v>
      </c>
      <c r="C486" s="301">
        <v>645.25</v>
      </c>
      <c r="D486" s="302">
        <v>640.35</v>
      </c>
      <c r="E486" s="302">
        <v>632.95000000000005</v>
      </c>
      <c r="F486" s="302">
        <v>620.65</v>
      </c>
      <c r="G486" s="302">
        <v>613.25</v>
      </c>
      <c r="H486" s="302">
        <v>652.65000000000009</v>
      </c>
      <c r="I486" s="302">
        <v>660.05</v>
      </c>
      <c r="J486" s="302">
        <v>672.35000000000014</v>
      </c>
      <c r="K486" s="301">
        <v>647.75</v>
      </c>
      <c r="L486" s="301">
        <v>628.04999999999995</v>
      </c>
      <c r="M486" s="301">
        <v>0.44858999999999999</v>
      </c>
      <c r="N486" s="1"/>
      <c r="O486" s="1"/>
    </row>
    <row r="487" spans="1:15" ht="12.75" customHeight="1">
      <c r="A487" s="30">
        <v>477</v>
      </c>
      <c r="B487" s="311" t="s">
        <v>547</v>
      </c>
      <c r="C487" s="301">
        <v>305.05</v>
      </c>
      <c r="D487" s="302">
        <v>307.06666666666666</v>
      </c>
      <c r="E487" s="302">
        <v>301.5333333333333</v>
      </c>
      <c r="F487" s="302">
        <v>298.01666666666665</v>
      </c>
      <c r="G487" s="302">
        <v>292.48333333333329</v>
      </c>
      <c r="H487" s="302">
        <v>310.58333333333331</v>
      </c>
      <c r="I487" s="302">
        <v>316.11666666666673</v>
      </c>
      <c r="J487" s="302">
        <v>319.63333333333333</v>
      </c>
      <c r="K487" s="301">
        <v>312.60000000000002</v>
      </c>
      <c r="L487" s="301">
        <v>303.55</v>
      </c>
      <c r="M487" s="301">
        <v>1.7151700000000001</v>
      </c>
      <c r="N487" s="1"/>
      <c r="O487" s="1"/>
    </row>
    <row r="488" spans="1:15" ht="12.75" customHeight="1">
      <c r="A488" s="30">
        <v>478</v>
      </c>
      <c r="B488" s="311" t="s">
        <v>548</v>
      </c>
      <c r="C488" s="301">
        <v>26.5</v>
      </c>
      <c r="D488" s="302">
        <v>26.333333333333332</v>
      </c>
      <c r="E488" s="302">
        <v>25.566666666666663</v>
      </c>
      <c r="F488" s="302">
        <v>24.633333333333329</v>
      </c>
      <c r="G488" s="302">
        <v>23.86666666666666</v>
      </c>
      <c r="H488" s="302">
        <v>27.266666666666666</v>
      </c>
      <c r="I488" s="302">
        <v>28.033333333333339</v>
      </c>
      <c r="J488" s="302">
        <v>28.966666666666669</v>
      </c>
      <c r="K488" s="301">
        <v>27.1</v>
      </c>
      <c r="L488" s="301">
        <v>25.4</v>
      </c>
      <c r="M488" s="301">
        <v>27.90371</v>
      </c>
      <c r="N488" s="1"/>
      <c r="O488" s="1"/>
    </row>
    <row r="489" spans="1:15" ht="12.75" customHeight="1">
      <c r="A489" s="30">
        <v>479</v>
      </c>
      <c r="B489" s="311" t="s">
        <v>549</v>
      </c>
      <c r="C489" s="301">
        <v>563.9</v>
      </c>
      <c r="D489" s="302">
        <v>569.04999999999995</v>
      </c>
      <c r="E489" s="302">
        <v>555.29999999999995</v>
      </c>
      <c r="F489" s="302">
        <v>546.70000000000005</v>
      </c>
      <c r="G489" s="302">
        <v>532.95000000000005</v>
      </c>
      <c r="H489" s="302">
        <v>577.64999999999986</v>
      </c>
      <c r="I489" s="302">
        <v>591.39999999999986</v>
      </c>
      <c r="J489" s="302">
        <v>599.99999999999977</v>
      </c>
      <c r="K489" s="301">
        <v>582.79999999999995</v>
      </c>
      <c r="L489" s="301">
        <v>560.45000000000005</v>
      </c>
      <c r="M489" s="301">
        <v>1.48393</v>
      </c>
      <c r="N489" s="1"/>
      <c r="O489" s="1"/>
    </row>
    <row r="490" spans="1:15" ht="12.75" customHeight="1">
      <c r="A490" s="30">
        <v>480</v>
      </c>
      <c r="B490" s="320" t="s">
        <v>551</v>
      </c>
      <c r="C490" s="321">
        <v>304.8</v>
      </c>
      <c r="D490" s="321">
        <v>305.15000000000003</v>
      </c>
      <c r="E490" s="321">
        <v>301.85000000000008</v>
      </c>
      <c r="F490" s="321">
        <v>298.90000000000003</v>
      </c>
      <c r="G490" s="321">
        <v>295.60000000000008</v>
      </c>
      <c r="H490" s="321">
        <v>308.10000000000008</v>
      </c>
      <c r="I490" s="321">
        <v>311.40000000000003</v>
      </c>
      <c r="J490" s="320">
        <v>314.35000000000008</v>
      </c>
      <c r="K490" s="320">
        <v>308.45</v>
      </c>
      <c r="L490" s="320">
        <v>302.2</v>
      </c>
      <c r="M490" s="270">
        <v>0.85840000000000005</v>
      </c>
      <c r="N490" s="1"/>
      <c r="O490" s="1"/>
    </row>
    <row r="491" spans="1:15" ht="12.75" customHeight="1">
      <c r="A491" s="30">
        <v>481</v>
      </c>
      <c r="B491" s="320" t="s">
        <v>279</v>
      </c>
      <c r="C491" s="321">
        <v>779.95</v>
      </c>
      <c r="D491" s="321">
        <v>779.03333333333342</v>
      </c>
      <c r="E491" s="321">
        <v>769.36666666666679</v>
      </c>
      <c r="F491" s="321">
        <v>758.78333333333342</v>
      </c>
      <c r="G491" s="321">
        <v>749.11666666666679</v>
      </c>
      <c r="H491" s="321">
        <v>789.61666666666679</v>
      </c>
      <c r="I491" s="321">
        <v>799.28333333333353</v>
      </c>
      <c r="J491" s="320">
        <v>809.86666666666679</v>
      </c>
      <c r="K491" s="320">
        <v>788.7</v>
      </c>
      <c r="L491" s="320">
        <v>768.45</v>
      </c>
      <c r="M491" s="270">
        <v>6.3907800000000003</v>
      </c>
      <c r="N491" s="1"/>
      <c r="O491" s="1"/>
    </row>
    <row r="492" spans="1:15" ht="12.75" customHeight="1">
      <c r="A492" s="30">
        <v>482</v>
      </c>
      <c r="B492" s="320" t="s">
        <v>210</v>
      </c>
      <c r="C492" s="301">
        <v>234.8</v>
      </c>
      <c r="D492" s="302">
        <v>230.85</v>
      </c>
      <c r="E492" s="302">
        <v>225.95</v>
      </c>
      <c r="F492" s="302">
        <v>217.1</v>
      </c>
      <c r="G492" s="302">
        <v>212.2</v>
      </c>
      <c r="H492" s="302">
        <v>239.7</v>
      </c>
      <c r="I492" s="302">
        <v>244.60000000000002</v>
      </c>
      <c r="J492" s="302">
        <v>253.45</v>
      </c>
      <c r="K492" s="301">
        <v>235.75</v>
      </c>
      <c r="L492" s="301">
        <v>222</v>
      </c>
      <c r="M492" s="301">
        <v>232.61359999999999</v>
      </c>
      <c r="N492" s="1"/>
      <c r="O492" s="1"/>
    </row>
    <row r="493" spans="1:15" ht="12.75" customHeight="1">
      <c r="A493" s="30">
        <v>483</v>
      </c>
      <c r="B493" s="320" t="s">
        <v>552</v>
      </c>
      <c r="C493" s="321">
        <v>1899.2</v>
      </c>
      <c r="D493" s="321">
        <v>1900.1499999999999</v>
      </c>
      <c r="E493" s="321">
        <v>1885.2999999999997</v>
      </c>
      <c r="F493" s="321">
        <v>1871.3999999999999</v>
      </c>
      <c r="G493" s="321">
        <v>1856.5499999999997</v>
      </c>
      <c r="H493" s="321">
        <v>1914.0499999999997</v>
      </c>
      <c r="I493" s="321">
        <v>1928.8999999999996</v>
      </c>
      <c r="J493" s="320">
        <v>1942.7999999999997</v>
      </c>
      <c r="K493" s="320">
        <v>1915</v>
      </c>
      <c r="L493" s="320">
        <v>1886.25</v>
      </c>
      <c r="M493" s="270">
        <v>9.0880000000000002E-2</v>
      </c>
      <c r="N493" s="1"/>
      <c r="O493" s="1"/>
    </row>
    <row r="494" spans="1:15" ht="12.75" customHeight="1">
      <c r="A494" s="30">
        <v>484</v>
      </c>
      <c r="B494" s="353" t="s">
        <v>278</v>
      </c>
      <c r="C494" s="301">
        <v>215.65</v>
      </c>
      <c r="D494" s="302">
        <v>217.56666666666669</v>
      </c>
      <c r="E494" s="302">
        <v>213.28333333333339</v>
      </c>
      <c r="F494" s="302">
        <v>210.91666666666669</v>
      </c>
      <c r="G494" s="302">
        <v>206.63333333333338</v>
      </c>
      <c r="H494" s="302">
        <v>219.93333333333339</v>
      </c>
      <c r="I494" s="302">
        <v>224.2166666666667</v>
      </c>
      <c r="J494" s="302">
        <v>226.5833333333334</v>
      </c>
      <c r="K494" s="301">
        <v>221.85</v>
      </c>
      <c r="L494" s="301">
        <v>215.2</v>
      </c>
      <c r="M494" s="301">
        <v>3.9167700000000001</v>
      </c>
      <c r="N494" s="1"/>
      <c r="O494" s="1"/>
    </row>
    <row r="495" spans="1:15" ht="12.75" customHeight="1">
      <c r="A495" s="30">
        <v>485</v>
      </c>
      <c r="B495" s="355" t="s">
        <v>553</v>
      </c>
      <c r="C495" s="321">
        <v>1936.75</v>
      </c>
      <c r="D495" s="321">
        <v>1912.25</v>
      </c>
      <c r="E495" s="302">
        <v>1859.5</v>
      </c>
      <c r="F495" s="302">
        <v>1782.25</v>
      </c>
      <c r="G495" s="302">
        <v>1729.5</v>
      </c>
      <c r="H495" s="302">
        <v>1989.5</v>
      </c>
      <c r="I495" s="302">
        <v>2042.25</v>
      </c>
      <c r="J495" s="302">
        <v>2119.5</v>
      </c>
      <c r="K495" s="301">
        <v>1965</v>
      </c>
      <c r="L495" s="301">
        <v>1835</v>
      </c>
      <c r="M495" s="301">
        <v>0.41520000000000001</v>
      </c>
      <c r="N495" s="1"/>
      <c r="O495" s="1"/>
    </row>
    <row r="496" spans="1:15" ht="12.75" customHeight="1">
      <c r="A496" s="30">
        <v>486</v>
      </c>
      <c r="B496" s="281" t="s">
        <v>546</v>
      </c>
      <c r="C496" s="301">
        <v>637.1</v>
      </c>
      <c r="D496" s="302">
        <v>635.69999999999993</v>
      </c>
      <c r="E496" s="302">
        <v>626.39999999999986</v>
      </c>
      <c r="F496" s="302">
        <v>615.69999999999993</v>
      </c>
      <c r="G496" s="302">
        <v>606.39999999999986</v>
      </c>
      <c r="H496" s="302">
        <v>646.39999999999986</v>
      </c>
      <c r="I496" s="302">
        <v>655.69999999999982</v>
      </c>
      <c r="J496" s="302">
        <v>666.39999999999986</v>
      </c>
      <c r="K496" s="301">
        <v>645</v>
      </c>
      <c r="L496" s="301">
        <v>625</v>
      </c>
      <c r="M496" s="301">
        <v>2.1149499999999999</v>
      </c>
      <c r="N496" s="1"/>
      <c r="O496" s="1"/>
    </row>
    <row r="497" spans="1:15" ht="12.75" customHeight="1">
      <c r="A497" s="30">
        <v>487</v>
      </c>
      <c r="B497" s="320" t="s">
        <v>545</v>
      </c>
      <c r="C497" s="321">
        <v>2489.15</v>
      </c>
      <c r="D497" s="321">
        <v>2483.85</v>
      </c>
      <c r="E497" s="302">
        <v>2442.6999999999998</v>
      </c>
      <c r="F497" s="302">
        <v>2396.25</v>
      </c>
      <c r="G497" s="302">
        <v>2355.1</v>
      </c>
      <c r="H497" s="302">
        <v>2530.2999999999997</v>
      </c>
      <c r="I497" s="302">
        <v>2571.4500000000003</v>
      </c>
      <c r="J497" s="302">
        <v>2617.8999999999996</v>
      </c>
      <c r="K497" s="301">
        <v>2525</v>
      </c>
      <c r="L497" s="301">
        <v>2437.4</v>
      </c>
      <c r="M497" s="301">
        <v>0.25608999999999998</v>
      </c>
      <c r="N497" s="1"/>
      <c r="O497" s="1"/>
    </row>
    <row r="498" spans="1:15" ht="12.75" customHeight="1">
      <c r="A498" s="30">
        <v>488</v>
      </c>
      <c r="B498" s="270" t="s">
        <v>211</v>
      </c>
      <c r="C498" s="301">
        <v>976.15</v>
      </c>
      <c r="D498" s="302">
        <v>975.34999999999991</v>
      </c>
      <c r="E498" s="302">
        <v>960.89999999999986</v>
      </c>
      <c r="F498" s="302">
        <v>945.65</v>
      </c>
      <c r="G498" s="302">
        <v>931.19999999999993</v>
      </c>
      <c r="H498" s="302">
        <v>990.5999999999998</v>
      </c>
      <c r="I498" s="302">
        <v>1005.0499999999998</v>
      </c>
      <c r="J498" s="302">
        <v>1020.2999999999997</v>
      </c>
      <c r="K498" s="301">
        <v>989.8</v>
      </c>
      <c r="L498" s="301">
        <v>960.1</v>
      </c>
      <c r="M498" s="301">
        <v>9.9287100000000006</v>
      </c>
      <c r="N498" s="1"/>
      <c r="O498" s="1"/>
    </row>
    <row r="499" spans="1:15" ht="12.75" customHeight="1">
      <c r="A499" s="30">
        <v>489</v>
      </c>
      <c r="B499" s="354" t="s">
        <v>550</v>
      </c>
      <c r="C499" s="321">
        <v>272.3</v>
      </c>
      <c r="D499" s="321">
        <v>274.01666666666665</v>
      </c>
      <c r="E499" s="302">
        <v>266.58333333333331</v>
      </c>
      <c r="F499" s="302">
        <v>260.86666666666667</v>
      </c>
      <c r="G499" s="302">
        <v>253.43333333333334</v>
      </c>
      <c r="H499" s="302">
        <v>279.73333333333329</v>
      </c>
      <c r="I499" s="302">
        <v>287.16666666666669</v>
      </c>
      <c r="J499" s="302">
        <v>292.88333333333327</v>
      </c>
      <c r="K499" s="301">
        <v>281.45</v>
      </c>
      <c r="L499" s="301">
        <v>268.3</v>
      </c>
      <c r="M499" s="301">
        <v>6.1494900000000001</v>
      </c>
      <c r="N499" s="1"/>
      <c r="O499" s="1"/>
    </row>
    <row r="500" spans="1:15" ht="12.75" customHeight="1">
      <c r="A500" s="30">
        <v>490</v>
      </c>
      <c r="B500" s="270" t="s">
        <v>554</v>
      </c>
      <c r="C500" s="301">
        <v>227.5</v>
      </c>
      <c r="D500" s="302">
        <v>224.23333333333335</v>
      </c>
      <c r="E500" s="302">
        <v>219.4666666666667</v>
      </c>
      <c r="F500" s="302">
        <v>211.43333333333334</v>
      </c>
      <c r="G500" s="302">
        <v>206.66666666666669</v>
      </c>
      <c r="H500" s="302">
        <v>232.26666666666671</v>
      </c>
      <c r="I500" s="302">
        <v>237.03333333333336</v>
      </c>
      <c r="J500" s="302">
        <v>245.06666666666672</v>
      </c>
      <c r="K500" s="301">
        <v>229</v>
      </c>
      <c r="L500" s="301">
        <v>216.2</v>
      </c>
      <c r="M500" s="301">
        <v>17.46913</v>
      </c>
      <c r="N500" s="1"/>
      <c r="O500" s="1"/>
    </row>
    <row r="501" spans="1:15" ht="12.75" customHeight="1">
      <c r="A501" s="30">
        <v>491</v>
      </c>
      <c r="B501" s="270" t="s">
        <v>555</v>
      </c>
      <c r="C501" s="321">
        <v>72.05</v>
      </c>
      <c r="D501" s="321">
        <v>73.466666666666669</v>
      </c>
      <c r="E501" s="302">
        <v>70.183333333333337</v>
      </c>
      <c r="F501" s="302">
        <v>68.316666666666663</v>
      </c>
      <c r="G501" s="302">
        <v>65.033333333333331</v>
      </c>
      <c r="H501" s="302">
        <v>75.333333333333343</v>
      </c>
      <c r="I501" s="302">
        <v>78.616666666666674</v>
      </c>
      <c r="J501" s="302">
        <v>80.483333333333348</v>
      </c>
      <c r="K501" s="301">
        <v>76.75</v>
      </c>
      <c r="L501" s="301">
        <v>71.599999999999994</v>
      </c>
      <c r="M501" s="301">
        <v>31.60042</v>
      </c>
      <c r="N501" s="1"/>
      <c r="O501" s="1"/>
    </row>
    <row r="502" spans="1:15" ht="12.75" customHeight="1">
      <c r="A502" s="30">
        <v>492</v>
      </c>
      <c r="B502" s="270" t="s">
        <v>556</v>
      </c>
      <c r="C502" s="321">
        <v>477.4</v>
      </c>
      <c r="D502" s="321">
        <v>475.33333333333331</v>
      </c>
      <c r="E502" s="302">
        <v>469.86666666666662</v>
      </c>
      <c r="F502" s="302">
        <v>462.33333333333331</v>
      </c>
      <c r="G502" s="302">
        <v>456.86666666666662</v>
      </c>
      <c r="H502" s="302">
        <v>482.86666666666662</v>
      </c>
      <c r="I502" s="302">
        <v>488.33333333333331</v>
      </c>
      <c r="J502" s="302">
        <v>495.86666666666662</v>
      </c>
      <c r="K502" s="301">
        <v>480.8</v>
      </c>
      <c r="L502" s="301">
        <v>467.8</v>
      </c>
      <c r="M502" s="301">
        <v>0.70701999999999998</v>
      </c>
      <c r="N502" s="1"/>
      <c r="O502" s="1"/>
    </row>
    <row r="503" spans="1:15" ht="12.75" customHeight="1">
      <c r="A503" s="30">
        <v>493</v>
      </c>
      <c r="B503" s="270" t="s">
        <v>280</v>
      </c>
      <c r="C503" s="321">
        <v>1537.5</v>
      </c>
      <c r="D503" s="321">
        <v>1537.2166666666665</v>
      </c>
      <c r="E503" s="302">
        <v>1519.4333333333329</v>
      </c>
      <c r="F503" s="302">
        <v>1501.3666666666666</v>
      </c>
      <c r="G503" s="302">
        <v>1483.583333333333</v>
      </c>
      <c r="H503" s="302">
        <v>1555.2833333333328</v>
      </c>
      <c r="I503" s="302">
        <v>1573.0666666666662</v>
      </c>
      <c r="J503" s="302">
        <v>1591.1333333333328</v>
      </c>
      <c r="K503" s="301">
        <v>1555</v>
      </c>
      <c r="L503" s="301">
        <v>1519.15</v>
      </c>
      <c r="M503" s="301">
        <v>1.20156</v>
      </c>
      <c r="N503" s="1"/>
      <c r="O503" s="1"/>
    </row>
    <row r="504" spans="1:15" ht="12.75" customHeight="1">
      <c r="A504" s="30">
        <v>494</v>
      </c>
      <c r="B504" s="270" t="s">
        <v>212</v>
      </c>
      <c r="C504" s="321">
        <v>427.25</v>
      </c>
      <c r="D504" s="321">
        <v>424.01666666666665</v>
      </c>
      <c r="E504" s="302">
        <v>418.93333333333328</v>
      </c>
      <c r="F504" s="302">
        <v>410.61666666666662</v>
      </c>
      <c r="G504" s="302">
        <v>405.53333333333325</v>
      </c>
      <c r="H504" s="302">
        <v>432.33333333333331</v>
      </c>
      <c r="I504" s="302">
        <v>437.41666666666669</v>
      </c>
      <c r="J504" s="302">
        <v>445.73333333333335</v>
      </c>
      <c r="K504" s="301">
        <v>429.1</v>
      </c>
      <c r="L504" s="301">
        <v>415.7</v>
      </c>
      <c r="M504" s="301">
        <v>60.459139999999998</v>
      </c>
      <c r="N504" s="1"/>
      <c r="O504" s="1"/>
    </row>
    <row r="505" spans="1:15" ht="12.75" customHeight="1">
      <c r="A505" s="30">
        <v>495</v>
      </c>
      <c r="B505" s="270" t="s">
        <v>557</v>
      </c>
      <c r="C505" s="321">
        <v>212.65</v>
      </c>
      <c r="D505" s="321">
        <v>214.91666666666666</v>
      </c>
      <c r="E505" s="302">
        <v>208.83333333333331</v>
      </c>
      <c r="F505" s="302">
        <v>205.01666666666665</v>
      </c>
      <c r="G505" s="302">
        <v>198.93333333333331</v>
      </c>
      <c r="H505" s="302">
        <v>218.73333333333332</v>
      </c>
      <c r="I505" s="302">
        <v>224.81666666666663</v>
      </c>
      <c r="J505" s="302">
        <v>228.63333333333333</v>
      </c>
      <c r="K505" s="301">
        <v>221</v>
      </c>
      <c r="L505" s="301">
        <v>211.1</v>
      </c>
      <c r="M505" s="301">
        <v>14.355650000000001</v>
      </c>
      <c r="N505" s="1"/>
      <c r="O505" s="1"/>
    </row>
    <row r="506" spans="1:15" ht="12.75" customHeight="1">
      <c r="A506" s="30">
        <v>496</v>
      </c>
      <c r="B506" s="270" t="s">
        <v>281</v>
      </c>
      <c r="C506" s="321">
        <v>12.85</v>
      </c>
      <c r="D506" s="321">
        <v>12.799999999999999</v>
      </c>
      <c r="E506" s="302">
        <v>12.699999999999998</v>
      </c>
      <c r="F506" s="302">
        <v>12.549999999999999</v>
      </c>
      <c r="G506" s="302">
        <v>12.449999999999998</v>
      </c>
      <c r="H506" s="302">
        <v>12.949999999999998</v>
      </c>
      <c r="I506" s="302">
        <v>13.049999999999999</v>
      </c>
      <c r="J506" s="302">
        <v>13.199999999999998</v>
      </c>
      <c r="K506" s="301">
        <v>12.9</v>
      </c>
      <c r="L506" s="301">
        <v>12.65</v>
      </c>
      <c r="M506" s="301">
        <v>331.41181999999998</v>
      </c>
      <c r="N506" s="1"/>
      <c r="O506" s="1"/>
    </row>
    <row r="507" spans="1:15" ht="12.75" customHeight="1">
      <c r="A507" s="377">
        <v>497</v>
      </c>
      <c r="B507" s="270" t="s">
        <v>213</v>
      </c>
      <c r="C507" s="321">
        <v>217.25</v>
      </c>
      <c r="D507" s="321">
        <v>218.03333333333333</v>
      </c>
      <c r="E507" s="302">
        <v>214.46666666666667</v>
      </c>
      <c r="F507" s="302">
        <v>211.68333333333334</v>
      </c>
      <c r="G507" s="302">
        <v>208.11666666666667</v>
      </c>
      <c r="H507" s="302">
        <v>220.81666666666666</v>
      </c>
      <c r="I507" s="302">
        <v>224.38333333333333</v>
      </c>
      <c r="J507" s="302">
        <v>227.16666666666666</v>
      </c>
      <c r="K507" s="301">
        <v>221.6</v>
      </c>
      <c r="L507" s="301">
        <v>215.25</v>
      </c>
      <c r="M507" s="301">
        <v>69.912809999999993</v>
      </c>
      <c r="N507" s="1"/>
      <c r="O507" s="1"/>
    </row>
    <row r="508" spans="1:15" ht="12.75" customHeight="1">
      <c r="A508" s="320">
        <v>498</v>
      </c>
      <c r="B508" s="270" t="s">
        <v>558</v>
      </c>
      <c r="C508" s="270">
        <v>270.64999999999998</v>
      </c>
      <c r="D508" s="321">
        <v>271.88333333333333</v>
      </c>
      <c r="E508" s="302">
        <v>267.76666666666665</v>
      </c>
      <c r="F508" s="302">
        <v>264.88333333333333</v>
      </c>
      <c r="G508" s="302">
        <v>260.76666666666665</v>
      </c>
      <c r="H508" s="302">
        <v>274.76666666666665</v>
      </c>
      <c r="I508" s="302">
        <v>278.88333333333333</v>
      </c>
      <c r="J508" s="302">
        <v>281.76666666666665</v>
      </c>
      <c r="K508" s="301">
        <v>276</v>
      </c>
      <c r="L508" s="301">
        <v>269</v>
      </c>
      <c r="M508" s="301">
        <v>4.5697599999999996</v>
      </c>
      <c r="N508" s="1"/>
      <c r="O508" s="1"/>
    </row>
    <row r="509" spans="1:15" ht="12.75" customHeight="1">
      <c r="A509" s="320">
        <v>499</v>
      </c>
      <c r="B509" s="270" t="s">
        <v>559</v>
      </c>
      <c r="C509" s="270">
        <v>1568.7</v>
      </c>
      <c r="D509" s="270">
        <v>1564.6499999999999</v>
      </c>
      <c r="E509" s="270">
        <v>1556.3499999999997</v>
      </c>
      <c r="F509" s="270">
        <v>1543.9999999999998</v>
      </c>
      <c r="G509" s="270">
        <v>1535.6999999999996</v>
      </c>
      <c r="H509" s="270">
        <v>1576.9999999999998</v>
      </c>
      <c r="I509" s="270">
        <v>1585.3</v>
      </c>
      <c r="J509" s="270">
        <v>1597.6499999999999</v>
      </c>
      <c r="K509" s="270">
        <v>1572.95</v>
      </c>
      <c r="L509" s="270">
        <v>1552.3</v>
      </c>
      <c r="M509" s="270">
        <v>2.613E-2</v>
      </c>
      <c r="N509" s="1"/>
      <c r="O509" s="1"/>
    </row>
    <row r="510" spans="1:15" ht="12.75" customHeight="1">
      <c r="A510" s="320"/>
      <c r="N510" s="1"/>
      <c r="O510" s="1"/>
    </row>
    <row r="511" spans="1:15" ht="12.75" customHeight="1">
      <c r="A511" s="320"/>
      <c r="J511" s="1"/>
      <c r="K511" s="1"/>
      <c r="L511" s="1"/>
      <c r="M511" s="1"/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504"/>
      <c r="B5" s="505"/>
      <c r="C5" s="504"/>
      <c r="D5" s="50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506" t="s">
        <v>562</v>
      </c>
      <c r="C7" s="505"/>
      <c r="D7" s="7">
        <f>Main!B10</f>
        <v>44741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44740</v>
      </c>
      <c r="B10" s="29">
        <v>532172</v>
      </c>
      <c r="C10" s="28" t="s">
        <v>1131</v>
      </c>
      <c r="D10" s="28" t="s">
        <v>1132</v>
      </c>
      <c r="E10" s="28" t="s">
        <v>571</v>
      </c>
      <c r="F10" s="87">
        <v>117779</v>
      </c>
      <c r="G10" s="29">
        <v>16.29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44740</v>
      </c>
      <c r="B11" s="29">
        <v>532172</v>
      </c>
      <c r="C11" s="28" t="s">
        <v>1131</v>
      </c>
      <c r="D11" s="28" t="s">
        <v>1133</v>
      </c>
      <c r="E11" s="28" t="s">
        <v>571</v>
      </c>
      <c r="F11" s="87">
        <v>240417</v>
      </c>
      <c r="G11" s="29">
        <v>16.13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44740</v>
      </c>
      <c r="B12" s="29">
        <v>532172</v>
      </c>
      <c r="C12" s="28" t="s">
        <v>1131</v>
      </c>
      <c r="D12" s="28" t="s">
        <v>1132</v>
      </c>
      <c r="E12" s="28" t="s">
        <v>572</v>
      </c>
      <c r="F12" s="87">
        <v>53418</v>
      </c>
      <c r="G12" s="29">
        <v>16.18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44740</v>
      </c>
      <c r="B13" s="29">
        <v>532172</v>
      </c>
      <c r="C13" s="28" t="s">
        <v>1131</v>
      </c>
      <c r="D13" s="28" t="s">
        <v>1133</v>
      </c>
      <c r="E13" s="28" t="s">
        <v>572</v>
      </c>
      <c r="F13" s="87">
        <v>240417</v>
      </c>
      <c r="G13" s="29">
        <v>16.3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44740</v>
      </c>
      <c r="B14" s="29">
        <v>532172</v>
      </c>
      <c r="C14" s="28" t="s">
        <v>1131</v>
      </c>
      <c r="D14" s="28" t="s">
        <v>1134</v>
      </c>
      <c r="E14" s="28" t="s">
        <v>571</v>
      </c>
      <c r="F14" s="87">
        <v>180000</v>
      </c>
      <c r="G14" s="29">
        <v>16.329999999999998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44740</v>
      </c>
      <c r="B15" s="29">
        <v>532172</v>
      </c>
      <c r="C15" s="28" t="s">
        <v>1131</v>
      </c>
      <c r="D15" s="28" t="s">
        <v>1135</v>
      </c>
      <c r="E15" s="28" t="s">
        <v>572</v>
      </c>
      <c r="F15" s="87">
        <v>125000</v>
      </c>
      <c r="G15" s="29">
        <v>16.329999999999998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44740</v>
      </c>
      <c r="B16" s="29">
        <v>539621</v>
      </c>
      <c r="C16" s="28" t="s">
        <v>1136</v>
      </c>
      <c r="D16" s="28" t="s">
        <v>1137</v>
      </c>
      <c r="E16" s="28" t="s">
        <v>572</v>
      </c>
      <c r="F16" s="87">
        <v>473594</v>
      </c>
      <c r="G16" s="29">
        <v>2.38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44740</v>
      </c>
      <c r="B17" s="29">
        <v>539559</v>
      </c>
      <c r="C17" s="28" t="s">
        <v>1103</v>
      </c>
      <c r="D17" s="28" t="s">
        <v>1138</v>
      </c>
      <c r="E17" s="28" t="s">
        <v>571</v>
      </c>
      <c r="F17" s="87">
        <v>100580</v>
      </c>
      <c r="G17" s="29">
        <v>19.350000000000001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44740</v>
      </c>
      <c r="B18" s="29">
        <v>539559</v>
      </c>
      <c r="C18" s="28" t="s">
        <v>1103</v>
      </c>
      <c r="D18" s="28" t="s">
        <v>1139</v>
      </c>
      <c r="E18" s="28" t="s">
        <v>572</v>
      </c>
      <c r="F18" s="87">
        <v>100000</v>
      </c>
      <c r="G18" s="29">
        <v>19.350000000000001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44740</v>
      </c>
      <c r="B19" s="29">
        <v>538882</v>
      </c>
      <c r="C19" s="28" t="s">
        <v>1140</v>
      </c>
      <c r="D19" s="28" t="s">
        <v>1141</v>
      </c>
      <c r="E19" s="28" t="s">
        <v>572</v>
      </c>
      <c r="F19" s="87">
        <v>194760</v>
      </c>
      <c r="G19" s="29">
        <v>16.11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44740</v>
      </c>
      <c r="B20" s="29">
        <v>537707</v>
      </c>
      <c r="C20" s="28" t="s">
        <v>1104</v>
      </c>
      <c r="D20" s="28" t="s">
        <v>1105</v>
      </c>
      <c r="E20" s="28" t="s">
        <v>572</v>
      </c>
      <c r="F20" s="87">
        <v>100000</v>
      </c>
      <c r="G20" s="29">
        <v>35.75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44740</v>
      </c>
      <c r="B21" s="29">
        <v>537707</v>
      </c>
      <c r="C21" s="28" t="s">
        <v>1104</v>
      </c>
      <c r="D21" s="28" t="s">
        <v>1142</v>
      </c>
      <c r="E21" s="28" t="s">
        <v>571</v>
      </c>
      <c r="F21" s="87">
        <v>55000</v>
      </c>
      <c r="G21" s="29">
        <v>35.72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44740</v>
      </c>
      <c r="B22" s="29">
        <v>537707</v>
      </c>
      <c r="C22" s="28" t="s">
        <v>1104</v>
      </c>
      <c r="D22" s="28" t="s">
        <v>1143</v>
      </c>
      <c r="E22" s="28" t="s">
        <v>571</v>
      </c>
      <c r="F22" s="87">
        <v>55000</v>
      </c>
      <c r="G22" s="29">
        <v>35.75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44740</v>
      </c>
      <c r="B23" s="29">
        <v>530197</v>
      </c>
      <c r="C23" s="28" t="s">
        <v>1144</v>
      </c>
      <c r="D23" s="28" t="s">
        <v>1145</v>
      </c>
      <c r="E23" s="28" t="s">
        <v>572</v>
      </c>
      <c r="F23" s="87">
        <v>30098</v>
      </c>
      <c r="G23" s="29">
        <v>14.05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44740</v>
      </c>
      <c r="B24" s="29">
        <v>530197</v>
      </c>
      <c r="C24" s="28" t="s">
        <v>1144</v>
      </c>
      <c r="D24" s="28" t="s">
        <v>1146</v>
      </c>
      <c r="E24" s="28" t="s">
        <v>571</v>
      </c>
      <c r="F24" s="87">
        <v>21098</v>
      </c>
      <c r="G24" s="29">
        <v>14.05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44740</v>
      </c>
      <c r="B25" s="29">
        <v>543538</v>
      </c>
      <c r="C25" s="28" t="s">
        <v>1147</v>
      </c>
      <c r="D25" s="28" t="s">
        <v>1148</v>
      </c>
      <c r="E25" s="28" t="s">
        <v>571</v>
      </c>
      <c r="F25" s="87">
        <v>38400</v>
      </c>
      <c r="G25" s="29">
        <v>75.31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44740</v>
      </c>
      <c r="B26" s="29">
        <v>543538</v>
      </c>
      <c r="C26" s="28" t="s">
        <v>1147</v>
      </c>
      <c r="D26" s="28" t="s">
        <v>1148</v>
      </c>
      <c r="E26" s="28" t="s">
        <v>572</v>
      </c>
      <c r="F26" s="87">
        <v>4800</v>
      </c>
      <c r="G26" s="29">
        <v>78.75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44740</v>
      </c>
      <c r="B27" s="29">
        <v>532467</v>
      </c>
      <c r="C27" s="28" t="s">
        <v>1149</v>
      </c>
      <c r="D27" s="28" t="s">
        <v>1150</v>
      </c>
      <c r="E27" s="28" t="s">
        <v>572</v>
      </c>
      <c r="F27" s="87">
        <v>162500</v>
      </c>
      <c r="G27" s="29">
        <v>35.090000000000003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44740</v>
      </c>
      <c r="B28" s="29">
        <v>524590</v>
      </c>
      <c r="C28" s="28" t="s">
        <v>1106</v>
      </c>
      <c r="D28" s="28" t="s">
        <v>1151</v>
      </c>
      <c r="E28" s="28" t="s">
        <v>572</v>
      </c>
      <c r="F28" s="87">
        <v>20000</v>
      </c>
      <c r="G28" s="29">
        <v>46.9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44740</v>
      </c>
      <c r="B29" s="29">
        <v>543286</v>
      </c>
      <c r="C29" s="28" t="s">
        <v>1107</v>
      </c>
      <c r="D29" s="28" t="s">
        <v>1152</v>
      </c>
      <c r="E29" s="28" t="s">
        <v>571</v>
      </c>
      <c r="F29" s="87">
        <v>30000</v>
      </c>
      <c r="G29" s="29">
        <v>24.75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44740</v>
      </c>
      <c r="B30" s="29">
        <v>543286</v>
      </c>
      <c r="C30" s="28" t="s">
        <v>1107</v>
      </c>
      <c r="D30" s="28" t="s">
        <v>1153</v>
      </c>
      <c r="E30" s="28" t="s">
        <v>572</v>
      </c>
      <c r="F30" s="87">
        <v>30000</v>
      </c>
      <c r="G30" s="29">
        <v>24.75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44740</v>
      </c>
      <c r="B31" s="29">
        <v>543286</v>
      </c>
      <c r="C31" s="28" t="s">
        <v>1107</v>
      </c>
      <c r="D31" s="28" t="s">
        <v>1154</v>
      </c>
      <c r="E31" s="28" t="s">
        <v>572</v>
      </c>
      <c r="F31" s="87">
        <v>30000</v>
      </c>
      <c r="G31" s="29">
        <v>24.3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44740</v>
      </c>
      <c r="B32" s="29">
        <v>543286</v>
      </c>
      <c r="C32" s="28" t="s">
        <v>1107</v>
      </c>
      <c r="D32" s="28" t="s">
        <v>1154</v>
      </c>
      <c r="E32" s="28" t="s">
        <v>571</v>
      </c>
      <c r="F32" s="87">
        <v>30000</v>
      </c>
      <c r="G32" s="29">
        <v>24.1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44740</v>
      </c>
      <c r="B33" s="29">
        <v>543286</v>
      </c>
      <c r="C33" s="28" t="s">
        <v>1107</v>
      </c>
      <c r="D33" s="28" t="s">
        <v>1155</v>
      </c>
      <c r="E33" s="28" t="s">
        <v>571</v>
      </c>
      <c r="F33" s="87">
        <v>30000</v>
      </c>
      <c r="G33" s="29">
        <v>24.3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44740</v>
      </c>
      <c r="B34" s="29">
        <v>543286</v>
      </c>
      <c r="C34" s="28" t="s">
        <v>1107</v>
      </c>
      <c r="D34" s="28" t="s">
        <v>1108</v>
      </c>
      <c r="E34" s="28" t="s">
        <v>572</v>
      </c>
      <c r="F34" s="87">
        <v>54000</v>
      </c>
      <c r="G34" s="29">
        <v>23.99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44740</v>
      </c>
      <c r="B35" s="29">
        <v>540360</v>
      </c>
      <c r="C35" s="28" t="s">
        <v>1109</v>
      </c>
      <c r="D35" s="28" t="s">
        <v>1156</v>
      </c>
      <c r="E35" s="28" t="s">
        <v>571</v>
      </c>
      <c r="F35" s="87">
        <v>50000</v>
      </c>
      <c r="G35" s="29">
        <v>52.35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44740</v>
      </c>
      <c r="B36" s="29">
        <v>540360</v>
      </c>
      <c r="C36" s="28" t="s">
        <v>1109</v>
      </c>
      <c r="D36" s="28" t="s">
        <v>1157</v>
      </c>
      <c r="E36" s="28" t="s">
        <v>572</v>
      </c>
      <c r="F36" s="87">
        <v>50000</v>
      </c>
      <c r="G36" s="29">
        <v>52.35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44740</v>
      </c>
      <c r="B37" s="29">
        <v>540360</v>
      </c>
      <c r="C37" s="28" t="s">
        <v>1109</v>
      </c>
      <c r="D37" s="28" t="s">
        <v>1157</v>
      </c>
      <c r="E37" s="28" t="s">
        <v>571</v>
      </c>
      <c r="F37" s="87">
        <v>25000</v>
      </c>
      <c r="G37" s="29">
        <v>52.35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44740</v>
      </c>
      <c r="B38" s="29">
        <v>540730</v>
      </c>
      <c r="C38" s="28" t="s">
        <v>1158</v>
      </c>
      <c r="D38" s="28" t="s">
        <v>1159</v>
      </c>
      <c r="E38" s="28" t="s">
        <v>572</v>
      </c>
      <c r="F38" s="87">
        <v>170000</v>
      </c>
      <c r="G38" s="29">
        <v>58.75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44740</v>
      </c>
      <c r="B39" s="29">
        <v>540730</v>
      </c>
      <c r="C39" s="28" t="s">
        <v>1158</v>
      </c>
      <c r="D39" s="28" t="s">
        <v>1160</v>
      </c>
      <c r="E39" s="28" t="s">
        <v>571</v>
      </c>
      <c r="F39" s="87">
        <v>75742</v>
      </c>
      <c r="G39" s="29">
        <v>58.66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44740</v>
      </c>
      <c r="B40" s="29">
        <v>540730</v>
      </c>
      <c r="C40" s="28" t="s">
        <v>1158</v>
      </c>
      <c r="D40" s="28" t="s">
        <v>1161</v>
      </c>
      <c r="E40" s="28" t="s">
        <v>572</v>
      </c>
      <c r="F40" s="87">
        <v>90553</v>
      </c>
      <c r="G40" s="29">
        <v>58.75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44740</v>
      </c>
      <c r="B41" s="29">
        <v>539938</v>
      </c>
      <c r="C41" s="28" t="s">
        <v>1162</v>
      </c>
      <c r="D41" s="28" t="s">
        <v>1163</v>
      </c>
      <c r="E41" s="28" t="s">
        <v>572</v>
      </c>
      <c r="F41" s="87">
        <v>18000</v>
      </c>
      <c r="G41" s="29">
        <v>29.94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44740</v>
      </c>
      <c r="B42" s="29">
        <v>539199</v>
      </c>
      <c r="C42" s="28" t="s">
        <v>1164</v>
      </c>
      <c r="D42" s="28" t="s">
        <v>1165</v>
      </c>
      <c r="E42" s="28" t="s">
        <v>572</v>
      </c>
      <c r="F42" s="87">
        <v>29550</v>
      </c>
      <c r="G42" s="29">
        <v>115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44740</v>
      </c>
      <c r="B43" s="29">
        <v>543247</v>
      </c>
      <c r="C43" s="28" t="s">
        <v>1110</v>
      </c>
      <c r="D43" s="28" t="s">
        <v>1166</v>
      </c>
      <c r="E43" s="28" t="s">
        <v>572</v>
      </c>
      <c r="F43" s="87">
        <v>24000</v>
      </c>
      <c r="G43" s="29">
        <v>31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44740</v>
      </c>
      <c r="B44" s="29">
        <v>543247</v>
      </c>
      <c r="C44" s="28" t="s">
        <v>1110</v>
      </c>
      <c r="D44" s="28" t="s">
        <v>1167</v>
      </c>
      <c r="E44" s="28" t="s">
        <v>572</v>
      </c>
      <c r="F44" s="87">
        <v>52000</v>
      </c>
      <c r="G44" s="29">
        <v>31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44740</v>
      </c>
      <c r="B45" s="29">
        <v>543247</v>
      </c>
      <c r="C45" s="28" t="s">
        <v>1110</v>
      </c>
      <c r="D45" s="28" t="s">
        <v>1168</v>
      </c>
      <c r="E45" s="28" t="s">
        <v>571</v>
      </c>
      <c r="F45" s="87">
        <v>84000</v>
      </c>
      <c r="G45" s="29">
        <v>31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44740</v>
      </c>
      <c r="B46" s="29">
        <v>539291</v>
      </c>
      <c r="C46" s="28" t="s">
        <v>1169</v>
      </c>
      <c r="D46" s="28" t="s">
        <v>1170</v>
      </c>
      <c r="E46" s="28" t="s">
        <v>572</v>
      </c>
      <c r="F46" s="87">
        <v>15940</v>
      </c>
      <c r="G46" s="29">
        <v>8.7799999999999994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44740</v>
      </c>
      <c r="B47" s="29">
        <v>539291</v>
      </c>
      <c r="C47" s="28" t="s">
        <v>1169</v>
      </c>
      <c r="D47" s="28" t="s">
        <v>1170</v>
      </c>
      <c r="E47" s="28" t="s">
        <v>571</v>
      </c>
      <c r="F47" s="87">
        <v>32596</v>
      </c>
      <c r="G47" s="29">
        <v>8.48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44740</v>
      </c>
      <c r="B48" s="29">
        <v>511557</v>
      </c>
      <c r="C48" s="28" t="s">
        <v>1111</v>
      </c>
      <c r="D48" s="28" t="s">
        <v>1171</v>
      </c>
      <c r="E48" s="28" t="s">
        <v>572</v>
      </c>
      <c r="F48" s="87">
        <v>1238694</v>
      </c>
      <c r="G48" s="29">
        <v>1.93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44740</v>
      </c>
      <c r="B49" s="29">
        <v>540159</v>
      </c>
      <c r="C49" s="28" t="s">
        <v>1172</v>
      </c>
      <c r="D49" s="28" t="s">
        <v>1173</v>
      </c>
      <c r="E49" s="28" t="s">
        <v>571</v>
      </c>
      <c r="F49" s="87">
        <v>105265</v>
      </c>
      <c r="G49" s="29">
        <v>8.1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44740</v>
      </c>
      <c r="B50" s="29">
        <v>540159</v>
      </c>
      <c r="C50" s="28" t="s">
        <v>1172</v>
      </c>
      <c r="D50" s="28" t="s">
        <v>1174</v>
      </c>
      <c r="E50" s="28" t="s">
        <v>572</v>
      </c>
      <c r="F50" s="87">
        <v>45082</v>
      </c>
      <c r="G50" s="29">
        <v>8.1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44740</v>
      </c>
      <c r="B51" s="29">
        <v>540159</v>
      </c>
      <c r="C51" s="28" t="s">
        <v>1172</v>
      </c>
      <c r="D51" s="28" t="s">
        <v>1175</v>
      </c>
      <c r="E51" s="28" t="s">
        <v>572</v>
      </c>
      <c r="F51" s="87">
        <v>60183</v>
      </c>
      <c r="G51" s="29">
        <v>8.1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44740</v>
      </c>
      <c r="B52" s="29">
        <v>538452</v>
      </c>
      <c r="C52" s="28" t="s">
        <v>1112</v>
      </c>
      <c r="D52" s="28" t="s">
        <v>1176</v>
      </c>
      <c r="E52" s="28" t="s">
        <v>571</v>
      </c>
      <c r="F52" s="87">
        <v>50000</v>
      </c>
      <c r="G52" s="29">
        <v>7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44740</v>
      </c>
      <c r="B53" s="29">
        <v>538452</v>
      </c>
      <c r="C53" s="28" t="s">
        <v>1112</v>
      </c>
      <c r="D53" s="28" t="s">
        <v>1113</v>
      </c>
      <c r="E53" s="28" t="s">
        <v>572</v>
      </c>
      <c r="F53" s="87">
        <v>45012</v>
      </c>
      <c r="G53" s="29">
        <v>7</v>
      </c>
      <c r="H53" s="29" t="s">
        <v>310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44740</v>
      </c>
      <c r="B54" s="29">
        <v>531552</v>
      </c>
      <c r="C54" s="28" t="s">
        <v>1177</v>
      </c>
      <c r="D54" s="28" t="s">
        <v>1178</v>
      </c>
      <c r="E54" s="28" t="s">
        <v>572</v>
      </c>
      <c r="F54" s="87">
        <v>84000</v>
      </c>
      <c r="G54" s="29">
        <v>9.1999999999999993</v>
      </c>
      <c r="H54" s="29" t="s">
        <v>310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44740</v>
      </c>
      <c r="B55" s="29">
        <v>531552</v>
      </c>
      <c r="C55" s="28" t="s">
        <v>1177</v>
      </c>
      <c r="D55" s="28" t="s">
        <v>1179</v>
      </c>
      <c r="E55" s="28" t="s">
        <v>571</v>
      </c>
      <c r="F55" s="87">
        <v>84176</v>
      </c>
      <c r="G55" s="29">
        <v>9.2100000000000009</v>
      </c>
      <c r="H55" s="29" t="s">
        <v>310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44740</v>
      </c>
      <c r="B56" s="29">
        <v>516110</v>
      </c>
      <c r="C56" s="28" t="s">
        <v>993</v>
      </c>
      <c r="D56" s="28" t="s">
        <v>1091</v>
      </c>
      <c r="E56" s="28" t="s">
        <v>571</v>
      </c>
      <c r="F56" s="87">
        <v>192826</v>
      </c>
      <c r="G56" s="29">
        <v>47.87</v>
      </c>
      <c r="H56" s="29" t="s">
        <v>310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44740</v>
      </c>
      <c r="B57" s="29">
        <v>516110</v>
      </c>
      <c r="C57" s="28" t="s">
        <v>993</v>
      </c>
      <c r="D57" s="28" t="s">
        <v>1091</v>
      </c>
      <c r="E57" s="28" t="s">
        <v>572</v>
      </c>
      <c r="F57" s="87">
        <v>172674</v>
      </c>
      <c r="G57" s="29">
        <v>47.95</v>
      </c>
      <c r="H57" s="29" t="s">
        <v>310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44740</v>
      </c>
      <c r="B58" s="29">
        <v>516110</v>
      </c>
      <c r="C58" s="28" t="s">
        <v>993</v>
      </c>
      <c r="D58" s="28" t="s">
        <v>1180</v>
      </c>
      <c r="E58" s="28" t="s">
        <v>572</v>
      </c>
      <c r="F58" s="87">
        <v>182949</v>
      </c>
      <c r="G58" s="29">
        <v>47.95</v>
      </c>
      <c r="H58" s="29" t="s">
        <v>310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44740</v>
      </c>
      <c r="B59" s="29">
        <v>543537</v>
      </c>
      <c r="C59" s="28" t="s">
        <v>1114</v>
      </c>
      <c r="D59" s="28" t="s">
        <v>1181</v>
      </c>
      <c r="E59" s="28" t="s">
        <v>571</v>
      </c>
      <c r="F59" s="87">
        <v>20000</v>
      </c>
      <c r="G59" s="29">
        <v>58.57</v>
      </c>
      <c r="H59" s="29" t="s">
        <v>310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44740</v>
      </c>
      <c r="B60" s="29">
        <v>538875</v>
      </c>
      <c r="C60" s="28" t="s">
        <v>1062</v>
      </c>
      <c r="D60" s="28" t="s">
        <v>1182</v>
      </c>
      <c r="E60" s="28" t="s">
        <v>571</v>
      </c>
      <c r="F60" s="87">
        <v>50000</v>
      </c>
      <c r="G60" s="29">
        <v>26.15</v>
      </c>
      <c r="H60" s="29" t="s">
        <v>310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44740</v>
      </c>
      <c r="B61" s="29">
        <v>538875</v>
      </c>
      <c r="C61" s="28" t="s">
        <v>1062</v>
      </c>
      <c r="D61" s="28" t="s">
        <v>1115</v>
      </c>
      <c r="E61" s="28" t="s">
        <v>572</v>
      </c>
      <c r="F61" s="87">
        <v>219535</v>
      </c>
      <c r="G61" s="29">
        <v>26.16</v>
      </c>
      <c r="H61" s="29" t="s">
        <v>310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44740</v>
      </c>
      <c r="B62" s="29">
        <v>538875</v>
      </c>
      <c r="C62" s="28" t="s">
        <v>1062</v>
      </c>
      <c r="D62" s="28" t="s">
        <v>1183</v>
      </c>
      <c r="E62" s="28" t="s">
        <v>571</v>
      </c>
      <c r="F62" s="87">
        <v>100000</v>
      </c>
      <c r="G62" s="29">
        <v>26.08</v>
      </c>
      <c r="H62" s="29" t="s">
        <v>310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44740</v>
      </c>
      <c r="B63" s="29">
        <v>534733</v>
      </c>
      <c r="C63" s="28" t="s">
        <v>1184</v>
      </c>
      <c r="D63" s="28" t="s">
        <v>1185</v>
      </c>
      <c r="E63" s="28" t="s">
        <v>572</v>
      </c>
      <c r="F63" s="87">
        <v>1115875</v>
      </c>
      <c r="G63" s="29">
        <v>4</v>
      </c>
      <c r="H63" s="29" t="s">
        <v>310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44740</v>
      </c>
      <c r="B64" s="29">
        <v>537259</v>
      </c>
      <c r="C64" s="28" t="s">
        <v>1186</v>
      </c>
      <c r="D64" s="28" t="s">
        <v>1187</v>
      </c>
      <c r="E64" s="28" t="s">
        <v>572</v>
      </c>
      <c r="F64" s="87">
        <v>100000</v>
      </c>
      <c r="G64" s="29">
        <v>365.14</v>
      </c>
      <c r="H64" s="29" t="s">
        <v>310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44740</v>
      </c>
      <c r="B65" s="29">
        <v>537392</v>
      </c>
      <c r="C65" s="28" t="s">
        <v>1116</v>
      </c>
      <c r="D65" s="28" t="s">
        <v>1117</v>
      </c>
      <c r="E65" s="28" t="s">
        <v>572</v>
      </c>
      <c r="F65" s="87">
        <v>38000</v>
      </c>
      <c r="G65" s="29">
        <v>25</v>
      </c>
      <c r="H65" s="29" t="s">
        <v>310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44740</v>
      </c>
      <c r="B66" s="29">
        <v>532035</v>
      </c>
      <c r="C66" s="28" t="s">
        <v>1188</v>
      </c>
      <c r="D66" s="28" t="s">
        <v>1189</v>
      </c>
      <c r="E66" s="28" t="s">
        <v>571</v>
      </c>
      <c r="F66" s="87">
        <v>55000</v>
      </c>
      <c r="G66" s="29">
        <v>19.66</v>
      </c>
      <c r="H66" s="29" t="s">
        <v>310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44740</v>
      </c>
      <c r="B67" s="29">
        <v>532035</v>
      </c>
      <c r="C67" s="28" t="s">
        <v>1188</v>
      </c>
      <c r="D67" s="28" t="s">
        <v>1092</v>
      </c>
      <c r="E67" s="28" t="s">
        <v>571</v>
      </c>
      <c r="F67" s="87">
        <v>14377</v>
      </c>
      <c r="G67" s="29">
        <v>19.66</v>
      </c>
      <c r="H67" s="29" t="s">
        <v>310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44740</v>
      </c>
      <c r="B68" s="29">
        <v>532035</v>
      </c>
      <c r="C68" s="28" t="s">
        <v>1188</v>
      </c>
      <c r="D68" s="28" t="s">
        <v>1092</v>
      </c>
      <c r="E68" s="28" t="s">
        <v>572</v>
      </c>
      <c r="F68" s="87">
        <v>57926</v>
      </c>
      <c r="G68" s="29">
        <v>19.72</v>
      </c>
      <c r="H68" s="29" t="s">
        <v>310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44740</v>
      </c>
      <c r="B69" s="29">
        <v>536672</v>
      </c>
      <c r="C69" s="28" t="s">
        <v>1118</v>
      </c>
      <c r="D69" s="28" t="s">
        <v>1190</v>
      </c>
      <c r="E69" s="28" t="s">
        <v>572</v>
      </c>
      <c r="F69" s="87">
        <v>100000</v>
      </c>
      <c r="G69" s="29">
        <v>27.4</v>
      </c>
      <c r="H69" s="29" t="s">
        <v>310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44740</v>
      </c>
      <c r="B70" s="29">
        <v>536672</v>
      </c>
      <c r="C70" s="28" t="s">
        <v>1118</v>
      </c>
      <c r="D70" s="28" t="s">
        <v>1191</v>
      </c>
      <c r="E70" s="28" t="s">
        <v>572</v>
      </c>
      <c r="F70" s="87">
        <v>100000</v>
      </c>
      <c r="G70" s="29">
        <v>27.4</v>
      </c>
      <c r="H70" s="29" t="s">
        <v>310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44740</v>
      </c>
      <c r="B71" s="29">
        <v>536672</v>
      </c>
      <c r="C71" s="28" t="s">
        <v>1118</v>
      </c>
      <c r="D71" s="28" t="s">
        <v>1192</v>
      </c>
      <c r="E71" s="28" t="s">
        <v>572</v>
      </c>
      <c r="F71" s="87">
        <v>223000</v>
      </c>
      <c r="G71" s="29">
        <v>27.4</v>
      </c>
      <c r="H71" s="29" t="s">
        <v>310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44740</v>
      </c>
      <c r="B72" s="29">
        <v>536672</v>
      </c>
      <c r="C72" s="28" t="s">
        <v>1118</v>
      </c>
      <c r="D72" s="28" t="s">
        <v>1119</v>
      </c>
      <c r="E72" s="28" t="s">
        <v>571</v>
      </c>
      <c r="F72" s="87">
        <v>125000</v>
      </c>
      <c r="G72" s="29">
        <v>27.4</v>
      </c>
      <c r="H72" s="29" t="s">
        <v>310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44740</v>
      </c>
      <c r="B73" s="29" t="s">
        <v>1131</v>
      </c>
      <c r="C73" s="28" t="s">
        <v>1193</v>
      </c>
      <c r="D73" s="28" t="s">
        <v>1194</v>
      </c>
      <c r="E73" s="28" t="s">
        <v>571</v>
      </c>
      <c r="F73" s="87">
        <v>180000</v>
      </c>
      <c r="G73" s="29">
        <v>16.149999999999999</v>
      </c>
      <c r="H73" s="29" t="s">
        <v>850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44740</v>
      </c>
      <c r="B74" s="29" t="s">
        <v>1131</v>
      </c>
      <c r="C74" s="28" t="s">
        <v>1193</v>
      </c>
      <c r="D74" s="28" t="s">
        <v>1133</v>
      </c>
      <c r="E74" s="28" t="s">
        <v>571</v>
      </c>
      <c r="F74" s="87">
        <v>200786</v>
      </c>
      <c r="G74" s="29">
        <v>15.86</v>
      </c>
      <c r="H74" s="29" t="s">
        <v>850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44740</v>
      </c>
      <c r="B75" s="29" t="s">
        <v>1131</v>
      </c>
      <c r="C75" s="28" t="s">
        <v>1193</v>
      </c>
      <c r="D75" s="28" t="s">
        <v>1195</v>
      </c>
      <c r="E75" s="28" t="s">
        <v>571</v>
      </c>
      <c r="F75" s="87">
        <v>57373</v>
      </c>
      <c r="G75" s="29">
        <v>15.26</v>
      </c>
      <c r="H75" s="29" t="s">
        <v>850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44740</v>
      </c>
      <c r="B76" s="29" t="s">
        <v>1196</v>
      </c>
      <c r="C76" s="28" t="s">
        <v>1197</v>
      </c>
      <c r="D76" s="28" t="s">
        <v>1198</v>
      </c>
      <c r="E76" s="28" t="s">
        <v>571</v>
      </c>
      <c r="F76" s="87">
        <v>54000</v>
      </c>
      <c r="G76" s="29">
        <v>109.2</v>
      </c>
      <c r="H76" s="29" t="s">
        <v>850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44740</v>
      </c>
      <c r="B77" s="29" t="s">
        <v>1196</v>
      </c>
      <c r="C77" s="28" t="s">
        <v>1197</v>
      </c>
      <c r="D77" s="28" t="s">
        <v>1199</v>
      </c>
      <c r="E77" s="28" t="s">
        <v>571</v>
      </c>
      <c r="F77" s="87">
        <v>50000</v>
      </c>
      <c r="G77" s="29">
        <v>109.2</v>
      </c>
      <c r="H77" s="29" t="s">
        <v>850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44740</v>
      </c>
      <c r="B78" s="29" t="s">
        <v>1120</v>
      </c>
      <c r="C78" s="28" t="s">
        <v>1121</v>
      </c>
      <c r="D78" s="28" t="s">
        <v>1122</v>
      </c>
      <c r="E78" s="28" t="s">
        <v>571</v>
      </c>
      <c r="F78" s="87">
        <v>523760</v>
      </c>
      <c r="G78" s="29">
        <v>23.25</v>
      </c>
      <c r="H78" s="29" t="s">
        <v>850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44740</v>
      </c>
      <c r="B79" s="29" t="s">
        <v>1200</v>
      </c>
      <c r="C79" s="28" t="s">
        <v>1201</v>
      </c>
      <c r="D79" s="28" t="s">
        <v>1202</v>
      </c>
      <c r="E79" s="28" t="s">
        <v>571</v>
      </c>
      <c r="F79" s="87">
        <v>475080</v>
      </c>
      <c r="G79" s="29">
        <v>89.77</v>
      </c>
      <c r="H79" s="29" t="s">
        <v>850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44740</v>
      </c>
      <c r="B80" s="29" t="s">
        <v>363</v>
      </c>
      <c r="C80" s="28" t="s">
        <v>1203</v>
      </c>
      <c r="D80" s="28" t="s">
        <v>1133</v>
      </c>
      <c r="E80" s="28" t="s">
        <v>571</v>
      </c>
      <c r="F80" s="87">
        <v>2512735</v>
      </c>
      <c r="G80" s="29">
        <v>6.55</v>
      </c>
      <c r="H80" s="29" t="s">
        <v>850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44740</v>
      </c>
      <c r="B81" s="29" t="s">
        <v>1204</v>
      </c>
      <c r="C81" s="28" t="s">
        <v>1205</v>
      </c>
      <c r="D81" s="28" t="s">
        <v>1206</v>
      </c>
      <c r="E81" s="28" t="s">
        <v>571</v>
      </c>
      <c r="F81" s="87">
        <v>67500</v>
      </c>
      <c r="G81" s="29">
        <v>75.59</v>
      </c>
      <c r="H81" s="29" t="s">
        <v>850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44740</v>
      </c>
      <c r="B82" s="29" t="s">
        <v>1207</v>
      </c>
      <c r="C82" s="28" t="s">
        <v>1208</v>
      </c>
      <c r="D82" s="28" t="s">
        <v>1122</v>
      </c>
      <c r="E82" s="28" t="s">
        <v>571</v>
      </c>
      <c r="F82" s="87">
        <v>3229336</v>
      </c>
      <c r="G82" s="29">
        <v>3.74</v>
      </c>
      <c r="H82" s="29" t="s">
        <v>850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44740</v>
      </c>
      <c r="B83" s="29" t="s">
        <v>1207</v>
      </c>
      <c r="C83" s="28" t="s">
        <v>1208</v>
      </c>
      <c r="D83" s="28" t="s">
        <v>1090</v>
      </c>
      <c r="E83" s="28" t="s">
        <v>571</v>
      </c>
      <c r="F83" s="87">
        <v>3501919</v>
      </c>
      <c r="G83" s="29">
        <v>3.64</v>
      </c>
      <c r="H83" s="29" t="s">
        <v>850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44740</v>
      </c>
      <c r="B84" s="29" t="s">
        <v>1209</v>
      </c>
      <c r="C84" s="28" t="s">
        <v>1210</v>
      </c>
      <c r="D84" s="28" t="s">
        <v>1211</v>
      </c>
      <c r="E84" s="28" t="s">
        <v>571</v>
      </c>
      <c r="F84" s="87">
        <v>190408</v>
      </c>
      <c r="G84" s="29">
        <v>44.88</v>
      </c>
      <c r="H84" s="29" t="s">
        <v>850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44740</v>
      </c>
      <c r="B85" s="29" t="s">
        <v>1209</v>
      </c>
      <c r="C85" s="28" t="s">
        <v>1210</v>
      </c>
      <c r="D85" s="28" t="s">
        <v>1212</v>
      </c>
      <c r="E85" s="28" t="s">
        <v>571</v>
      </c>
      <c r="F85" s="87">
        <v>150000</v>
      </c>
      <c r="G85" s="29">
        <v>44.14</v>
      </c>
      <c r="H85" s="29" t="s">
        <v>850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44740</v>
      </c>
      <c r="B86" s="29" t="s">
        <v>1213</v>
      </c>
      <c r="C86" s="28" t="s">
        <v>1214</v>
      </c>
      <c r="D86" s="28" t="s">
        <v>1215</v>
      </c>
      <c r="E86" s="28" t="s">
        <v>571</v>
      </c>
      <c r="F86" s="87">
        <v>150000</v>
      </c>
      <c r="G86" s="29">
        <v>433.55</v>
      </c>
      <c r="H86" s="29" t="s">
        <v>850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44740</v>
      </c>
      <c r="B87" s="29" t="s">
        <v>1131</v>
      </c>
      <c r="C87" s="28" t="s">
        <v>1193</v>
      </c>
      <c r="D87" s="28" t="s">
        <v>1195</v>
      </c>
      <c r="E87" s="28" t="s">
        <v>572</v>
      </c>
      <c r="F87" s="87">
        <v>132504</v>
      </c>
      <c r="G87" s="29">
        <v>15.79</v>
      </c>
      <c r="H87" s="29" t="s">
        <v>850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44740</v>
      </c>
      <c r="B88" s="29" t="s">
        <v>1131</v>
      </c>
      <c r="C88" s="28" t="s">
        <v>1193</v>
      </c>
      <c r="D88" s="28" t="s">
        <v>1133</v>
      </c>
      <c r="E88" s="28" t="s">
        <v>572</v>
      </c>
      <c r="F88" s="87">
        <v>200786</v>
      </c>
      <c r="G88" s="29">
        <v>16.149999999999999</v>
      </c>
      <c r="H88" s="29" t="s">
        <v>850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44740</v>
      </c>
      <c r="B89" s="29" t="s">
        <v>1196</v>
      </c>
      <c r="C89" s="28" t="s">
        <v>1197</v>
      </c>
      <c r="D89" s="28" t="s">
        <v>1216</v>
      </c>
      <c r="E89" s="28" t="s">
        <v>572</v>
      </c>
      <c r="F89" s="87">
        <v>104000</v>
      </c>
      <c r="G89" s="29">
        <v>109.2</v>
      </c>
      <c r="H89" s="29" t="s">
        <v>850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44740</v>
      </c>
      <c r="B90" s="29" t="s">
        <v>1120</v>
      </c>
      <c r="C90" s="28" t="s">
        <v>1121</v>
      </c>
      <c r="D90" s="28" t="s">
        <v>1122</v>
      </c>
      <c r="E90" s="28" t="s">
        <v>572</v>
      </c>
      <c r="F90" s="87">
        <v>527536</v>
      </c>
      <c r="G90" s="29">
        <v>22.87</v>
      </c>
      <c r="H90" s="29" t="s">
        <v>850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44740</v>
      </c>
      <c r="B91" s="29" t="s">
        <v>1120</v>
      </c>
      <c r="C91" s="28" t="s">
        <v>1121</v>
      </c>
      <c r="D91" s="28" t="s">
        <v>1123</v>
      </c>
      <c r="E91" s="28" t="s">
        <v>572</v>
      </c>
      <c r="F91" s="87">
        <v>500000</v>
      </c>
      <c r="G91" s="29">
        <v>22.93</v>
      </c>
      <c r="H91" s="29" t="s">
        <v>850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44740</v>
      </c>
      <c r="B92" s="29" t="s">
        <v>1200</v>
      </c>
      <c r="C92" s="28" t="s">
        <v>1201</v>
      </c>
      <c r="D92" s="28" t="s">
        <v>1202</v>
      </c>
      <c r="E92" s="28" t="s">
        <v>572</v>
      </c>
      <c r="F92" s="87">
        <v>469840</v>
      </c>
      <c r="G92" s="29">
        <v>90.36</v>
      </c>
      <c r="H92" s="29" t="s">
        <v>850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44740</v>
      </c>
      <c r="B93" s="29" t="s">
        <v>1217</v>
      </c>
      <c r="C93" s="28" t="s">
        <v>1218</v>
      </c>
      <c r="D93" s="28" t="s">
        <v>1219</v>
      </c>
      <c r="E93" s="28" t="s">
        <v>572</v>
      </c>
      <c r="F93" s="87">
        <v>90601</v>
      </c>
      <c r="G93" s="29">
        <v>92.67</v>
      </c>
      <c r="H93" s="29" t="s">
        <v>850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44740</v>
      </c>
      <c r="B94" s="29" t="s">
        <v>363</v>
      </c>
      <c r="C94" s="28" t="s">
        <v>1203</v>
      </c>
      <c r="D94" s="28" t="s">
        <v>1133</v>
      </c>
      <c r="E94" s="28" t="s">
        <v>572</v>
      </c>
      <c r="F94" s="87">
        <v>3013376</v>
      </c>
      <c r="G94" s="29">
        <v>6.6</v>
      </c>
      <c r="H94" s="29" t="s">
        <v>850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44740</v>
      </c>
      <c r="B95" s="29" t="s">
        <v>1204</v>
      </c>
      <c r="C95" s="28" t="s">
        <v>1205</v>
      </c>
      <c r="D95" s="28" t="s">
        <v>1220</v>
      </c>
      <c r="E95" s="28" t="s">
        <v>572</v>
      </c>
      <c r="F95" s="87">
        <v>60000</v>
      </c>
      <c r="G95" s="29">
        <v>76</v>
      </c>
      <c r="H95" s="29" t="s">
        <v>850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44740</v>
      </c>
      <c r="B96" s="29" t="s">
        <v>1221</v>
      </c>
      <c r="C96" s="28" t="s">
        <v>1222</v>
      </c>
      <c r="D96" s="28" t="s">
        <v>1223</v>
      </c>
      <c r="E96" s="28" t="s">
        <v>572</v>
      </c>
      <c r="F96" s="87">
        <v>1300000</v>
      </c>
      <c r="G96" s="29">
        <v>77.599999999999994</v>
      </c>
      <c r="H96" s="29" t="s">
        <v>850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44740</v>
      </c>
      <c r="B97" s="29" t="s">
        <v>1207</v>
      </c>
      <c r="C97" s="28" t="s">
        <v>1208</v>
      </c>
      <c r="D97" s="28" t="s">
        <v>1122</v>
      </c>
      <c r="E97" s="28" t="s">
        <v>572</v>
      </c>
      <c r="F97" s="87">
        <v>3229336</v>
      </c>
      <c r="G97" s="29">
        <v>3.71</v>
      </c>
      <c r="H97" s="29" t="s">
        <v>850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44740</v>
      </c>
      <c r="B98" s="29" t="s">
        <v>1207</v>
      </c>
      <c r="C98" s="28" t="s">
        <v>1208</v>
      </c>
      <c r="D98" s="28" t="s">
        <v>1090</v>
      </c>
      <c r="E98" s="28" t="s">
        <v>572</v>
      </c>
      <c r="F98" s="87">
        <v>4672493</v>
      </c>
      <c r="G98" s="29">
        <v>3.67</v>
      </c>
      <c r="H98" s="29" t="s">
        <v>850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44740</v>
      </c>
      <c r="B99" s="29" t="s">
        <v>1209</v>
      </c>
      <c r="C99" s="28" t="s">
        <v>1210</v>
      </c>
      <c r="D99" s="28" t="s">
        <v>1211</v>
      </c>
      <c r="E99" s="28" t="s">
        <v>572</v>
      </c>
      <c r="F99" s="87">
        <v>189883</v>
      </c>
      <c r="G99" s="29">
        <v>44.08</v>
      </c>
      <c r="H99" s="29" t="s">
        <v>850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44740</v>
      </c>
      <c r="B100" s="29" t="s">
        <v>1213</v>
      </c>
      <c r="C100" s="28" t="s">
        <v>1214</v>
      </c>
      <c r="D100" s="28" t="s">
        <v>1224</v>
      </c>
      <c r="E100" s="28" t="s">
        <v>572</v>
      </c>
      <c r="F100" s="87">
        <v>150000</v>
      </c>
      <c r="G100" s="29">
        <v>433.55</v>
      </c>
      <c r="H100" s="29" t="s">
        <v>850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9"/>
  <sheetViews>
    <sheetView topLeftCell="B1" zoomScale="85" zoomScaleNormal="85" workbookViewId="0">
      <selection activeCell="I20" sqref="I20:J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44741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867</v>
      </c>
      <c r="G10" s="251">
        <v>635</v>
      </c>
      <c r="H10" s="251"/>
      <c r="I10" s="318" t="s">
        <v>866</v>
      </c>
      <c r="J10" s="342" t="s">
        <v>589</v>
      </c>
      <c r="K10" s="284"/>
      <c r="L10" s="285"/>
      <c r="M10" s="286"/>
      <c r="N10" s="284"/>
      <c r="O10" s="308"/>
      <c r="P10" s="284">
        <f>VLOOKUP(D10,'MidCap Intra'!B37:C588,2,0)</f>
        <v>681.15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5">
        <v>2</v>
      </c>
      <c r="B11" s="362">
        <v>44706</v>
      </c>
      <c r="C11" s="373"/>
      <c r="D11" s="374" t="s">
        <v>145</v>
      </c>
      <c r="E11" s="375" t="s">
        <v>588</v>
      </c>
      <c r="F11" s="365">
        <v>1595</v>
      </c>
      <c r="G11" s="365">
        <v>1475</v>
      </c>
      <c r="H11" s="365">
        <v>1672.5</v>
      </c>
      <c r="I11" s="376" t="s">
        <v>870</v>
      </c>
      <c r="J11" s="322" t="s">
        <v>888</v>
      </c>
      <c r="K11" s="322">
        <f t="shared" ref="K11" si="0">H11-F11</f>
        <v>77.5</v>
      </c>
      <c r="L11" s="323">
        <f t="shared" ref="L11" si="1">(F11*-0.7)/100</f>
        <v>-11.164999999999999</v>
      </c>
      <c r="M11" s="324">
        <f t="shared" ref="M11" si="2">(K11+L11)/F11</f>
        <v>4.1589341692789973E-2</v>
      </c>
      <c r="N11" s="322" t="s">
        <v>586</v>
      </c>
      <c r="O11" s="366">
        <v>44715</v>
      </c>
      <c r="P11" s="370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54">
        <v>3</v>
      </c>
      <c r="B12" s="455">
        <v>44708</v>
      </c>
      <c r="C12" s="456"/>
      <c r="D12" s="457" t="s">
        <v>487</v>
      </c>
      <c r="E12" s="458" t="s">
        <v>588</v>
      </c>
      <c r="F12" s="454">
        <v>131</v>
      </c>
      <c r="G12" s="454">
        <v>123</v>
      </c>
      <c r="H12" s="454">
        <f>(123+136)/2</f>
        <v>129.5</v>
      </c>
      <c r="I12" s="459" t="s">
        <v>872</v>
      </c>
      <c r="J12" s="460" t="s">
        <v>983</v>
      </c>
      <c r="K12" s="460">
        <f t="shared" ref="K12:K13" si="3">H12-F12</f>
        <v>-1.5</v>
      </c>
      <c r="L12" s="461">
        <f t="shared" ref="L12:L13" si="4">(F12*-0.7)/100</f>
        <v>-0.91699999999999993</v>
      </c>
      <c r="M12" s="462">
        <f t="shared" ref="M12:M13" si="5">(K12+L12)/F12</f>
        <v>-1.8450381679389311E-2</v>
      </c>
      <c r="N12" s="330" t="s">
        <v>598</v>
      </c>
      <c r="O12" s="463">
        <v>44727</v>
      </c>
      <c r="P12" s="464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484">
        <v>4</v>
      </c>
      <c r="B13" s="485">
        <v>44719</v>
      </c>
      <c r="C13" s="486"/>
      <c r="D13" s="487" t="s">
        <v>122</v>
      </c>
      <c r="E13" s="488" t="s">
        <v>588</v>
      </c>
      <c r="F13" s="484">
        <v>2201</v>
      </c>
      <c r="G13" s="484">
        <v>2069</v>
      </c>
      <c r="H13" s="484">
        <v>2290</v>
      </c>
      <c r="I13" s="489" t="s">
        <v>904</v>
      </c>
      <c r="J13" s="326" t="s">
        <v>1084</v>
      </c>
      <c r="K13" s="326">
        <f t="shared" si="3"/>
        <v>89</v>
      </c>
      <c r="L13" s="327">
        <f t="shared" si="4"/>
        <v>-15.406999999999998</v>
      </c>
      <c r="M13" s="328">
        <f t="shared" si="5"/>
        <v>3.3436165379373016E-2</v>
      </c>
      <c r="N13" s="326" t="s">
        <v>586</v>
      </c>
      <c r="O13" s="490">
        <v>44736</v>
      </c>
      <c r="P13" s="491"/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6">
        <v>5</v>
      </c>
      <c r="B14" s="451">
        <v>44722</v>
      </c>
      <c r="C14" s="465"/>
      <c r="D14" s="466" t="s">
        <v>201</v>
      </c>
      <c r="E14" s="467" t="s">
        <v>588</v>
      </c>
      <c r="F14" s="336">
        <v>1110</v>
      </c>
      <c r="G14" s="336">
        <v>1040</v>
      </c>
      <c r="H14" s="336">
        <v>1040</v>
      </c>
      <c r="I14" s="468" t="s">
        <v>950</v>
      </c>
      <c r="J14" s="460" t="s">
        <v>984</v>
      </c>
      <c r="K14" s="460">
        <f t="shared" ref="K14" si="6">H14-F14</f>
        <v>-70</v>
      </c>
      <c r="L14" s="461">
        <f t="shared" ref="L14" si="7">(F14*-0.7)/100</f>
        <v>-7.77</v>
      </c>
      <c r="M14" s="462">
        <f t="shared" ref="M14" si="8">(K14+L14)/F14</f>
        <v>-7.0063063063063064E-2</v>
      </c>
      <c r="N14" s="330" t="s">
        <v>598</v>
      </c>
      <c r="O14" s="463">
        <v>44726</v>
      </c>
      <c r="P14" s="464"/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07">
        <v>44722</v>
      </c>
      <c r="C15" s="319"/>
      <c r="D15" s="316" t="s">
        <v>39</v>
      </c>
      <c r="E15" s="317" t="s">
        <v>588</v>
      </c>
      <c r="F15" s="251" t="s">
        <v>951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Intra'!B1:C593,2,0)</f>
        <v>715.2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65">
        <v>7</v>
      </c>
      <c r="B16" s="414">
        <v>44725</v>
      </c>
      <c r="C16" s="373"/>
      <c r="D16" s="374" t="s">
        <v>414</v>
      </c>
      <c r="E16" s="375" t="s">
        <v>588</v>
      </c>
      <c r="F16" s="365">
        <v>397.5</v>
      </c>
      <c r="G16" s="365">
        <v>365</v>
      </c>
      <c r="H16" s="365">
        <v>422</v>
      </c>
      <c r="I16" s="376" t="s">
        <v>965</v>
      </c>
      <c r="J16" s="322" t="s">
        <v>880</v>
      </c>
      <c r="K16" s="322">
        <f t="shared" ref="K16:K17" si="9">H16-F16</f>
        <v>24.5</v>
      </c>
      <c r="L16" s="323">
        <f t="shared" ref="L16:L17" si="10">(F16*-0.7)/100</f>
        <v>-2.7825000000000002</v>
      </c>
      <c r="M16" s="324">
        <f t="shared" ref="M16:M17" si="11">(K16+L16)/F16</f>
        <v>5.4635220125786164E-2</v>
      </c>
      <c r="N16" s="322" t="s">
        <v>586</v>
      </c>
      <c r="O16" s="366">
        <v>44735</v>
      </c>
      <c r="P16" s="370"/>
      <c r="Q16" s="246"/>
      <c r="R16" s="246" t="s">
        <v>587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84">
        <v>8</v>
      </c>
      <c r="B17" s="485">
        <v>44733</v>
      </c>
      <c r="C17" s="486"/>
      <c r="D17" s="487" t="s">
        <v>201</v>
      </c>
      <c r="E17" s="488" t="s">
        <v>588</v>
      </c>
      <c r="F17" s="484">
        <v>980</v>
      </c>
      <c r="G17" s="484">
        <v>898</v>
      </c>
      <c r="H17" s="484">
        <v>1020</v>
      </c>
      <c r="I17" s="489" t="s">
        <v>1046</v>
      </c>
      <c r="J17" s="326" t="s">
        <v>1102</v>
      </c>
      <c r="K17" s="326">
        <f t="shared" si="9"/>
        <v>40</v>
      </c>
      <c r="L17" s="327">
        <f t="shared" si="10"/>
        <v>-6.86</v>
      </c>
      <c r="M17" s="492">
        <f t="shared" si="11"/>
        <v>3.3816326530612242E-2</v>
      </c>
      <c r="N17" s="491" t="s">
        <v>586</v>
      </c>
      <c r="O17" s="493">
        <v>44739</v>
      </c>
      <c r="P17" s="491"/>
      <c r="Q17" s="246"/>
      <c r="R17" s="246" t="s">
        <v>587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484">
        <v>9</v>
      </c>
      <c r="B18" s="485">
        <v>44735</v>
      </c>
      <c r="C18" s="486"/>
      <c r="D18" s="487" t="s">
        <v>66</v>
      </c>
      <c r="E18" s="488" t="s">
        <v>588</v>
      </c>
      <c r="F18" s="484">
        <v>2070</v>
      </c>
      <c r="G18" s="484">
        <v>1940</v>
      </c>
      <c r="H18" s="484">
        <v>2150</v>
      </c>
      <c r="I18" s="489" t="s">
        <v>1066</v>
      </c>
      <c r="J18" s="326" t="s">
        <v>1093</v>
      </c>
      <c r="K18" s="326">
        <f t="shared" ref="K18" si="12">H18-F18</f>
        <v>80</v>
      </c>
      <c r="L18" s="327">
        <f t="shared" ref="L18" si="13">(F18*-0.7)/100</f>
        <v>-14.49</v>
      </c>
      <c r="M18" s="492">
        <f t="shared" ref="M18" si="14">(K18+L18)/F18</f>
        <v>3.1647342995169088E-2</v>
      </c>
      <c r="N18" s="491" t="s">
        <v>586</v>
      </c>
      <c r="O18" s="493">
        <v>44739</v>
      </c>
      <c r="P18" s="491"/>
      <c r="Q18" s="246"/>
      <c r="R18" s="246" t="s">
        <v>587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385">
        <v>10</v>
      </c>
      <c r="B19" s="382">
        <v>44736</v>
      </c>
      <c r="C19" s="395"/>
      <c r="D19" s="396" t="s">
        <v>1085</v>
      </c>
      <c r="E19" s="397" t="s">
        <v>588</v>
      </c>
      <c r="F19" s="385" t="s">
        <v>1086</v>
      </c>
      <c r="G19" s="385">
        <v>975</v>
      </c>
      <c r="H19" s="385"/>
      <c r="I19" s="398" t="s">
        <v>1046</v>
      </c>
      <c r="J19" s="284" t="s">
        <v>589</v>
      </c>
      <c r="K19" s="386"/>
      <c r="L19" s="387"/>
      <c r="M19" s="388"/>
      <c r="N19" s="386"/>
      <c r="O19" s="389"/>
      <c r="P19" s="386"/>
      <c r="Q19" s="246"/>
      <c r="R19" s="246" t="s">
        <v>587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385">
        <v>11</v>
      </c>
      <c r="B20" s="382">
        <v>44740</v>
      </c>
      <c r="C20" s="395"/>
      <c r="D20" s="396" t="s">
        <v>113</v>
      </c>
      <c r="E20" s="397" t="s">
        <v>588</v>
      </c>
      <c r="F20" s="385" t="s">
        <v>1125</v>
      </c>
      <c r="G20" s="385">
        <v>920</v>
      </c>
      <c r="H20" s="385"/>
      <c r="I20" s="398" t="s">
        <v>1126</v>
      </c>
      <c r="J20" s="284" t="s">
        <v>589</v>
      </c>
      <c r="K20" s="386"/>
      <c r="L20" s="387"/>
      <c r="M20" s="388"/>
      <c r="N20" s="386"/>
      <c r="O20" s="389"/>
      <c r="P20" s="386"/>
      <c r="Q20" s="246"/>
      <c r="R20" s="246" t="s">
        <v>587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ht="13.9" customHeight="1">
      <c r="A21" s="385"/>
      <c r="B21" s="382"/>
      <c r="C21" s="395"/>
      <c r="D21" s="396"/>
      <c r="E21" s="397"/>
      <c r="F21" s="385"/>
      <c r="G21" s="385"/>
      <c r="H21" s="385"/>
      <c r="I21" s="398"/>
      <c r="J21" s="399"/>
      <c r="K21" s="386"/>
      <c r="L21" s="387"/>
      <c r="M21" s="388"/>
      <c r="N21" s="386"/>
      <c r="O21" s="389"/>
      <c r="P21" s="387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07"/>
      <c r="B22" s="108"/>
      <c r="C22" s="109"/>
      <c r="D22" s="110"/>
      <c r="E22" s="111"/>
      <c r="F22" s="111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07"/>
      <c r="B23" s="108"/>
      <c r="C23" s="109"/>
      <c r="D23" s="110"/>
      <c r="E23" s="111"/>
      <c r="F23" s="111"/>
      <c r="G23" s="107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590</v>
      </c>
      <c r="B24" s="120"/>
      <c r="C24" s="121"/>
      <c r="D24" s="122"/>
      <c r="E24" s="123"/>
      <c r="F24" s="123"/>
      <c r="G24" s="123"/>
      <c r="H24" s="123"/>
      <c r="I24" s="123"/>
      <c r="J24" s="124"/>
      <c r="K24" s="123"/>
      <c r="L24" s="125"/>
      <c r="M24" s="56"/>
      <c r="N24" s="124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6" t="s">
        <v>591</v>
      </c>
      <c r="B25" s="119"/>
      <c r="C25" s="119"/>
      <c r="D25" s="119"/>
      <c r="E25" s="41"/>
      <c r="F25" s="127" t="s">
        <v>592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593</v>
      </c>
      <c r="B26" s="119"/>
      <c r="C26" s="119"/>
      <c r="D26" s="119" t="s">
        <v>849</v>
      </c>
      <c r="E26" s="6"/>
      <c r="F26" s="127" t="s">
        <v>594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/>
      <c r="B27" s="119"/>
      <c r="C27" s="119"/>
      <c r="D27" s="119"/>
      <c r="E27" s="6"/>
      <c r="F27" s="6"/>
      <c r="G27" s="6"/>
      <c r="H27" s="6"/>
      <c r="I27" s="6"/>
      <c r="J27" s="132"/>
      <c r="K27" s="129"/>
      <c r="L27" s="129"/>
      <c r="M27" s="6"/>
      <c r="N27" s="13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4" t="s">
        <v>595</v>
      </c>
      <c r="C28" s="134"/>
      <c r="D28" s="134"/>
      <c r="E28" s="134"/>
      <c r="F28" s="135"/>
      <c r="G28" s="6"/>
      <c r="H28" s="6"/>
      <c r="I28" s="136"/>
      <c r="J28" s="137"/>
      <c r="K28" s="138"/>
      <c r="L28" s="137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563</v>
      </c>
      <c r="C29" s="98"/>
      <c r="D29" s="97" t="s">
        <v>574</v>
      </c>
      <c r="E29" s="96" t="s">
        <v>575</v>
      </c>
      <c r="F29" s="96" t="s">
        <v>576</v>
      </c>
      <c r="G29" s="96" t="s">
        <v>596</v>
      </c>
      <c r="H29" s="96" t="s">
        <v>578</v>
      </c>
      <c r="I29" s="96" t="s">
        <v>579</v>
      </c>
      <c r="J29" s="96" t="s">
        <v>580</v>
      </c>
      <c r="K29" s="96" t="s">
        <v>597</v>
      </c>
      <c r="L29" s="140" t="s">
        <v>582</v>
      </c>
      <c r="M29" s="98" t="s">
        <v>583</v>
      </c>
      <c r="N29" s="95" t="s">
        <v>584</v>
      </c>
      <c r="O29" s="291" t="s">
        <v>585</v>
      </c>
      <c r="P29" s="271"/>
      <c r="Q29" s="1"/>
      <c r="R29" s="288"/>
      <c r="S29" s="288"/>
      <c r="T29" s="288"/>
      <c r="U29" s="281"/>
      <c r="V29" s="281"/>
      <c r="W29" s="281"/>
      <c r="X29" s="281"/>
      <c r="Y29" s="28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257" customFormat="1" ht="15" customHeight="1">
      <c r="A30" s="419">
        <v>1</v>
      </c>
      <c r="B30" s="334">
        <v>44709</v>
      </c>
      <c r="C30" s="420"/>
      <c r="D30" s="421" t="s">
        <v>188</v>
      </c>
      <c r="E30" s="336" t="s">
        <v>588</v>
      </c>
      <c r="F30" s="336">
        <v>469.5</v>
      </c>
      <c r="G30" s="336">
        <v>457</v>
      </c>
      <c r="H30" s="336">
        <v>457</v>
      </c>
      <c r="I30" s="336" t="s">
        <v>871</v>
      </c>
      <c r="J30" s="330" t="s">
        <v>955</v>
      </c>
      <c r="K30" s="330">
        <f t="shared" ref="K30" si="15">H30-F30</f>
        <v>-12.5</v>
      </c>
      <c r="L30" s="422">
        <f t="shared" ref="L30" si="16">(F30*-0.7)/100</f>
        <v>-3.2864999999999998</v>
      </c>
      <c r="M30" s="423">
        <f t="shared" ref="M30" si="17">(K30+L30)/F30</f>
        <v>-3.3624068157614484E-2</v>
      </c>
      <c r="N30" s="330" t="s">
        <v>598</v>
      </c>
      <c r="O30" s="424">
        <v>44725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361">
        <v>2</v>
      </c>
      <c r="B31" s="362">
        <v>44711</v>
      </c>
      <c r="C31" s="363"/>
      <c r="D31" s="364" t="s">
        <v>205</v>
      </c>
      <c r="E31" s="365" t="s">
        <v>588</v>
      </c>
      <c r="F31" s="365">
        <v>1115</v>
      </c>
      <c r="G31" s="365">
        <v>1079</v>
      </c>
      <c r="H31" s="365">
        <v>1145</v>
      </c>
      <c r="I31" s="365" t="s">
        <v>873</v>
      </c>
      <c r="J31" s="322" t="s">
        <v>601</v>
      </c>
      <c r="K31" s="322">
        <f t="shared" ref="K31" si="18">H31-F31</f>
        <v>30</v>
      </c>
      <c r="L31" s="323">
        <f t="shared" ref="L31" si="19">(F31*-0.7)/100</f>
        <v>-7.8049999999999997</v>
      </c>
      <c r="M31" s="324">
        <f t="shared" ref="M31" si="20">(K31+L31)/F31</f>
        <v>1.9905829596412555E-2</v>
      </c>
      <c r="N31" s="322" t="s">
        <v>586</v>
      </c>
      <c r="O31" s="366">
        <v>44715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1">
        <v>3</v>
      </c>
      <c r="B32" s="362">
        <v>44713</v>
      </c>
      <c r="C32" s="363"/>
      <c r="D32" s="364" t="s">
        <v>82</v>
      </c>
      <c r="E32" s="365" t="s">
        <v>588</v>
      </c>
      <c r="F32" s="365">
        <v>207</v>
      </c>
      <c r="G32" s="365">
        <v>199</v>
      </c>
      <c r="H32" s="365">
        <v>212.75</v>
      </c>
      <c r="I32" s="365" t="s">
        <v>877</v>
      </c>
      <c r="J32" s="322" t="s">
        <v>886</v>
      </c>
      <c r="K32" s="322">
        <f t="shared" ref="K32:K33" si="21">H32-F32</f>
        <v>5.75</v>
      </c>
      <c r="L32" s="323">
        <f t="shared" ref="L32:L33" si="22">(F32*-0.7)/100</f>
        <v>-1.4489999999999998</v>
      </c>
      <c r="M32" s="324">
        <f t="shared" ref="M32:M33" si="23">(K32+L32)/F32</f>
        <v>2.0777777777777777E-2</v>
      </c>
      <c r="N32" s="322" t="s">
        <v>586</v>
      </c>
      <c r="O32" s="366">
        <v>44714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419">
        <v>4</v>
      </c>
      <c r="B33" s="334">
        <v>44713</v>
      </c>
      <c r="C33" s="420"/>
      <c r="D33" s="421" t="s">
        <v>117</v>
      </c>
      <c r="E33" s="336" t="s">
        <v>588</v>
      </c>
      <c r="F33" s="336">
        <v>602</v>
      </c>
      <c r="G33" s="336">
        <v>584</v>
      </c>
      <c r="H33" s="336">
        <v>584</v>
      </c>
      <c r="I33" s="336" t="s">
        <v>854</v>
      </c>
      <c r="J33" s="330" t="s">
        <v>966</v>
      </c>
      <c r="K33" s="330">
        <f t="shared" si="21"/>
        <v>-18</v>
      </c>
      <c r="L33" s="422">
        <f t="shared" si="22"/>
        <v>-4.2139999999999995</v>
      </c>
      <c r="M33" s="423">
        <f t="shared" si="23"/>
        <v>-3.6900332225913622E-2</v>
      </c>
      <c r="N33" s="330" t="s">
        <v>598</v>
      </c>
      <c r="O33" s="424">
        <v>44726</v>
      </c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257" customFormat="1" ht="15" customHeight="1">
      <c r="A34" s="361">
        <v>5</v>
      </c>
      <c r="B34" s="362">
        <v>44714</v>
      </c>
      <c r="C34" s="363"/>
      <c r="D34" s="364" t="s">
        <v>530</v>
      </c>
      <c r="E34" s="365" t="s">
        <v>588</v>
      </c>
      <c r="F34" s="365">
        <v>962.5</v>
      </c>
      <c r="G34" s="365">
        <v>934</v>
      </c>
      <c r="H34" s="365">
        <v>994.5</v>
      </c>
      <c r="I34" s="365" t="s">
        <v>884</v>
      </c>
      <c r="J34" s="322" t="s">
        <v>889</v>
      </c>
      <c r="K34" s="322">
        <f t="shared" ref="K34:K35" si="24">H34-F34</f>
        <v>32</v>
      </c>
      <c r="L34" s="323">
        <f t="shared" ref="L34:L35" si="25">(F34*-0.7)/100</f>
        <v>-6.7374999999999998</v>
      </c>
      <c r="M34" s="324">
        <f t="shared" ref="M34:M35" si="26">(K34+L34)/F34</f>
        <v>2.6246753246753247E-2</v>
      </c>
      <c r="N34" s="322" t="s">
        <v>586</v>
      </c>
      <c r="O34" s="366">
        <v>44715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87"/>
      <c r="AJ34" s="280"/>
      <c r="AK34" s="280"/>
      <c r="AL34" s="280"/>
    </row>
    <row r="35" spans="1:38" s="257" customFormat="1" ht="15" customHeight="1">
      <c r="A35" s="419">
        <v>6</v>
      </c>
      <c r="B35" s="334">
        <v>44714</v>
      </c>
      <c r="C35" s="420"/>
      <c r="D35" s="421" t="s">
        <v>68</v>
      </c>
      <c r="E35" s="336" t="s">
        <v>588</v>
      </c>
      <c r="F35" s="336">
        <v>103.4</v>
      </c>
      <c r="G35" s="336">
        <v>100</v>
      </c>
      <c r="H35" s="336">
        <v>100</v>
      </c>
      <c r="I35" s="336" t="s">
        <v>885</v>
      </c>
      <c r="J35" s="330" t="s">
        <v>995</v>
      </c>
      <c r="K35" s="330">
        <f t="shared" si="24"/>
        <v>-3.4000000000000057</v>
      </c>
      <c r="L35" s="422">
        <f t="shared" si="25"/>
        <v>-0.7238</v>
      </c>
      <c r="M35" s="423">
        <f t="shared" si="26"/>
        <v>-3.9882011605415914E-2</v>
      </c>
      <c r="N35" s="330" t="s">
        <v>598</v>
      </c>
      <c r="O35" s="424">
        <v>44728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87"/>
      <c r="AJ35" s="280"/>
      <c r="AK35" s="280"/>
      <c r="AL35" s="280"/>
    </row>
    <row r="36" spans="1:38" s="380" customFormat="1" ht="15" customHeight="1">
      <c r="A36" s="419">
        <v>7</v>
      </c>
      <c r="B36" s="334">
        <v>44714</v>
      </c>
      <c r="C36" s="420"/>
      <c r="D36" s="421" t="s">
        <v>55</v>
      </c>
      <c r="E36" s="336" t="s">
        <v>588</v>
      </c>
      <c r="F36" s="336">
        <v>143.5</v>
      </c>
      <c r="G36" s="336">
        <v>139.69999999999999</v>
      </c>
      <c r="H36" s="336">
        <v>139.69999999999999</v>
      </c>
      <c r="I36" s="336">
        <v>150</v>
      </c>
      <c r="J36" s="330" t="s">
        <v>895</v>
      </c>
      <c r="K36" s="330">
        <f t="shared" ref="K36:K38" si="27">H36-F36</f>
        <v>-3.8000000000000114</v>
      </c>
      <c r="L36" s="422">
        <f t="shared" ref="L36:L38" si="28">(F36*-0.7)/100</f>
        <v>-1.0044999999999999</v>
      </c>
      <c r="M36" s="423">
        <f t="shared" ref="M36:M38" si="29">(K36+L36)/F36</f>
        <v>-3.3480836236933875E-2</v>
      </c>
      <c r="N36" s="330" t="s">
        <v>598</v>
      </c>
      <c r="O36" s="424">
        <v>44718</v>
      </c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78"/>
      <c r="AJ36" s="379"/>
      <c r="AK36" s="379"/>
      <c r="AL36" s="379"/>
    </row>
    <row r="37" spans="1:38" s="393" customFormat="1" ht="15" customHeight="1">
      <c r="A37" s="425">
        <v>8</v>
      </c>
      <c r="B37" s="426">
        <v>44719</v>
      </c>
      <c r="C37" s="427"/>
      <c r="D37" s="428" t="s">
        <v>404</v>
      </c>
      <c r="E37" s="429" t="s">
        <v>588</v>
      </c>
      <c r="F37" s="429">
        <v>179.5</v>
      </c>
      <c r="G37" s="429">
        <v>174</v>
      </c>
      <c r="H37" s="429">
        <v>185.5</v>
      </c>
      <c r="I37" s="429" t="s">
        <v>905</v>
      </c>
      <c r="J37" s="322" t="s">
        <v>929</v>
      </c>
      <c r="K37" s="322">
        <f t="shared" si="27"/>
        <v>6</v>
      </c>
      <c r="L37" s="323">
        <f t="shared" si="28"/>
        <v>-1.2565</v>
      </c>
      <c r="M37" s="324">
        <f t="shared" si="29"/>
        <v>2.6426183844011141E-2</v>
      </c>
      <c r="N37" s="430" t="s">
        <v>586</v>
      </c>
      <c r="O37" s="431">
        <v>44721</v>
      </c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4"/>
      <c r="AI37" s="394"/>
      <c r="AJ37" s="394"/>
      <c r="AK37" s="394"/>
      <c r="AL37" s="394"/>
    </row>
    <row r="38" spans="1:38" s="393" customFormat="1" ht="15" customHeight="1">
      <c r="A38" s="470">
        <v>9</v>
      </c>
      <c r="B38" s="471">
        <v>44719</v>
      </c>
      <c r="C38" s="472"/>
      <c r="D38" s="473" t="s">
        <v>145</v>
      </c>
      <c r="E38" s="474" t="s">
        <v>588</v>
      </c>
      <c r="F38" s="474">
        <v>1588</v>
      </c>
      <c r="G38" s="474">
        <v>1535</v>
      </c>
      <c r="H38" s="474">
        <v>1535</v>
      </c>
      <c r="I38" s="474" t="s">
        <v>906</v>
      </c>
      <c r="J38" s="330" t="s">
        <v>998</v>
      </c>
      <c r="K38" s="330">
        <f t="shared" si="27"/>
        <v>-53</v>
      </c>
      <c r="L38" s="422">
        <f t="shared" si="28"/>
        <v>-11.116</v>
      </c>
      <c r="M38" s="423">
        <f t="shared" si="29"/>
        <v>-4.0375314861460954E-2</v>
      </c>
      <c r="N38" s="330" t="s">
        <v>598</v>
      </c>
      <c r="O38" s="424">
        <v>44728</v>
      </c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4"/>
      <c r="AI38" s="394"/>
      <c r="AJ38" s="394"/>
      <c r="AK38" s="394"/>
      <c r="AL38" s="394"/>
    </row>
    <row r="39" spans="1:38" s="393" customFormat="1" ht="15" customHeight="1">
      <c r="A39" s="470">
        <v>10</v>
      </c>
      <c r="B39" s="471">
        <v>44720</v>
      </c>
      <c r="C39" s="472"/>
      <c r="D39" s="473" t="s">
        <v>520</v>
      </c>
      <c r="E39" s="474" t="s">
        <v>588</v>
      </c>
      <c r="F39" s="474">
        <v>484</v>
      </c>
      <c r="G39" s="474">
        <v>470</v>
      </c>
      <c r="H39" s="474">
        <v>470</v>
      </c>
      <c r="I39" s="474" t="s">
        <v>925</v>
      </c>
      <c r="J39" s="330" t="s">
        <v>1018</v>
      </c>
      <c r="K39" s="330">
        <f t="shared" ref="K39" si="30">H39-F39</f>
        <v>-14</v>
      </c>
      <c r="L39" s="422">
        <f t="shared" ref="L39" si="31">(F39*-0.7)/100</f>
        <v>-3.3879999999999995</v>
      </c>
      <c r="M39" s="423">
        <f t="shared" ref="M39" si="32">(K39+L39)/F39</f>
        <v>-3.5925619834710737E-2</v>
      </c>
      <c r="N39" s="330" t="s">
        <v>598</v>
      </c>
      <c r="O39" s="424">
        <v>44729</v>
      </c>
      <c r="P39" s="289"/>
      <c r="Q39" s="289"/>
      <c r="R39" s="290" t="s">
        <v>587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394"/>
      <c r="AI39" s="394"/>
      <c r="AJ39" s="394"/>
      <c r="AK39" s="394"/>
      <c r="AL39" s="394"/>
    </row>
    <row r="40" spans="1:38" s="393" customFormat="1" ht="15" customHeight="1">
      <c r="A40" s="470">
        <v>11</v>
      </c>
      <c r="B40" s="475">
        <v>44722</v>
      </c>
      <c r="C40" s="472"/>
      <c r="D40" s="473" t="s">
        <v>404</v>
      </c>
      <c r="E40" s="474" t="s">
        <v>588</v>
      </c>
      <c r="F40" s="474">
        <v>180.5</v>
      </c>
      <c r="G40" s="474">
        <v>174.5</v>
      </c>
      <c r="H40" s="474">
        <v>174.5</v>
      </c>
      <c r="I40" s="474" t="s">
        <v>949</v>
      </c>
      <c r="J40" s="330" t="s">
        <v>996</v>
      </c>
      <c r="K40" s="330">
        <f t="shared" ref="K40" si="33">H40-F40</f>
        <v>-6</v>
      </c>
      <c r="L40" s="422">
        <f t="shared" ref="L40" si="34">(F40*-0.7)/100</f>
        <v>-1.2634999999999998</v>
      </c>
      <c r="M40" s="423">
        <f t="shared" ref="M40" si="35">(K40+L40)/F40</f>
        <v>-4.0240997229916899E-2</v>
      </c>
      <c r="N40" s="330" t="s">
        <v>598</v>
      </c>
      <c r="O40" s="424">
        <v>44728</v>
      </c>
      <c r="P40" s="289"/>
      <c r="Q40" s="289"/>
      <c r="R40" s="290" t="s">
        <v>587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394"/>
      <c r="AI40" s="394"/>
      <c r="AJ40" s="394"/>
      <c r="AK40" s="394"/>
      <c r="AL40" s="394"/>
    </row>
    <row r="41" spans="1:38" s="436" customFormat="1" ht="15" customHeight="1">
      <c r="A41" s="437">
        <v>12</v>
      </c>
      <c r="B41" s="438">
        <v>44725</v>
      </c>
      <c r="C41" s="439"/>
      <c r="D41" s="440" t="s">
        <v>136</v>
      </c>
      <c r="E41" s="441" t="s">
        <v>588</v>
      </c>
      <c r="F41" s="441">
        <v>624.5</v>
      </c>
      <c r="G41" s="441">
        <v>605</v>
      </c>
      <c r="H41" s="441">
        <v>627.5</v>
      </c>
      <c r="I41" s="441" t="s">
        <v>956</v>
      </c>
      <c r="J41" s="442" t="s">
        <v>957</v>
      </c>
      <c r="K41" s="442">
        <f t="shared" ref="K41:K43" si="36">H41-F41</f>
        <v>3</v>
      </c>
      <c r="L41" s="443">
        <f>(F41*-0.07)/100</f>
        <v>-0.43715000000000004</v>
      </c>
      <c r="M41" s="444">
        <f t="shared" ref="M41:M43" si="37">(K41+L41)/F41</f>
        <v>4.1038430744595681E-3</v>
      </c>
      <c r="N41" s="445" t="s">
        <v>708</v>
      </c>
      <c r="O41" s="446">
        <v>44725</v>
      </c>
      <c r="P41" s="289"/>
      <c r="Q41" s="289"/>
      <c r="R41" s="290" t="s">
        <v>587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33"/>
      <c r="AI41" s="434"/>
      <c r="AJ41" s="435"/>
      <c r="AK41" s="435"/>
      <c r="AL41" s="435"/>
    </row>
    <row r="42" spans="1:38" s="436" customFormat="1" ht="15" customHeight="1">
      <c r="A42" s="470">
        <v>13</v>
      </c>
      <c r="B42" s="475">
        <v>44725</v>
      </c>
      <c r="C42" s="472"/>
      <c r="D42" s="473" t="s">
        <v>113</v>
      </c>
      <c r="E42" s="474" t="s">
        <v>588</v>
      </c>
      <c r="F42" s="474">
        <v>995</v>
      </c>
      <c r="G42" s="474">
        <v>968</v>
      </c>
      <c r="H42" s="474">
        <v>968</v>
      </c>
      <c r="I42" s="474" t="s">
        <v>958</v>
      </c>
      <c r="J42" s="330" t="s">
        <v>1012</v>
      </c>
      <c r="K42" s="330">
        <f t="shared" si="36"/>
        <v>-27</v>
      </c>
      <c r="L42" s="422">
        <f t="shared" ref="L42" si="38">(F42*-0.7)/100</f>
        <v>-6.9649999999999999</v>
      </c>
      <c r="M42" s="423">
        <f t="shared" si="37"/>
        <v>-3.4135678391959801E-2</v>
      </c>
      <c r="N42" s="330" t="s">
        <v>598</v>
      </c>
      <c r="O42" s="424">
        <v>44729</v>
      </c>
      <c r="P42" s="289"/>
      <c r="Q42" s="289"/>
      <c r="R42" s="290" t="s">
        <v>587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33"/>
      <c r="AI42" s="434"/>
      <c r="AJ42" s="435"/>
      <c r="AK42" s="435"/>
      <c r="AL42" s="435"/>
    </row>
    <row r="43" spans="1:38" s="436" customFormat="1" ht="15" customHeight="1">
      <c r="A43" s="470">
        <v>14</v>
      </c>
      <c r="B43" s="475">
        <v>44725</v>
      </c>
      <c r="C43" s="472"/>
      <c r="D43" s="473" t="s">
        <v>71</v>
      </c>
      <c r="E43" s="474" t="s">
        <v>588</v>
      </c>
      <c r="F43" s="474">
        <v>240</v>
      </c>
      <c r="G43" s="474">
        <v>233</v>
      </c>
      <c r="H43" s="474">
        <v>233</v>
      </c>
      <c r="I43" s="474" t="s">
        <v>959</v>
      </c>
      <c r="J43" s="330" t="s">
        <v>997</v>
      </c>
      <c r="K43" s="330">
        <f t="shared" si="36"/>
        <v>-7</v>
      </c>
      <c r="L43" s="422">
        <f>(F43*-0.7)/100</f>
        <v>-1.68</v>
      </c>
      <c r="M43" s="423">
        <f t="shared" si="37"/>
        <v>-3.6166666666666666E-2</v>
      </c>
      <c r="N43" s="330" t="s">
        <v>598</v>
      </c>
      <c r="O43" s="424">
        <v>44732</v>
      </c>
      <c r="P43" s="289"/>
      <c r="Q43" s="289"/>
      <c r="R43" s="290" t="s">
        <v>587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33"/>
      <c r="AI43" s="434"/>
      <c r="AJ43" s="435"/>
      <c r="AK43" s="435"/>
      <c r="AL43" s="435"/>
    </row>
    <row r="44" spans="1:38" s="436" customFormat="1" ht="15" customHeight="1">
      <c r="A44" s="470">
        <v>15</v>
      </c>
      <c r="B44" s="475">
        <v>44726</v>
      </c>
      <c r="C44" s="472"/>
      <c r="D44" s="473" t="s">
        <v>136</v>
      </c>
      <c r="E44" s="474" t="s">
        <v>588</v>
      </c>
      <c r="F44" s="474">
        <v>626</v>
      </c>
      <c r="G44" s="474">
        <v>605</v>
      </c>
      <c r="H44" s="474">
        <v>605</v>
      </c>
      <c r="I44" s="474" t="s">
        <v>956</v>
      </c>
      <c r="J44" s="330" t="s">
        <v>997</v>
      </c>
      <c r="K44" s="330">
        <f t="shared" ref="K44" si="39">H44-F44</f>
        <v>-21</v>
      </c>
      <c r="L44" s="422">
        <f t="shared" ref="L44" si="40">(F44*-0.7)/100</f>
        <v>-4.3819999999999997</v>
      </c>
      <c r="M44" s="423">
        <f t="shared" ref="M44" si="41">(K44+L44)/F44</f>
        <v>-4.0546325878594247E-2</v>
      </c>
      <c r="N44" s="330" t="s">
        <v>598</v>
      </c>
      <c r="O44" s="424">
        <v>44728</v>
      </c>
      <c r="P44" s="289"/>
      <c r="Q44" s="289"/>
      <c r="R44" s="290" t="s">
        <v>587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33"/>
      <c r="AI44" s="434"/>
      <c r="AJ44" s="435"/>
      <c r="AK44" s="435"/>
      <c r="AL44" s="435"/>
    </row>
    <row r="45" spans="1:38" s="436" customFormat="1" ht="15" customHeight="1">
      <c r="A45" s="425">
        <v>16</v>
      </c>
      <c r="B45" s="469">
        <v>44727</v>
      </c>
      <c r="C45" s="427"/>
      <c r="D45" s="428" t="s">
        <v>295</v>
      </c>
      <c r="E45" s="429" t="s">
        <v>588</v>
      </c>
      <c r="F45" s="429">
        <v>224</v>
      </c>
      <c r="G45" s="429">
        <v>217</v>
      </c>
      <c r="H45" s="429">
        <v>229.5</v>
      </c>
      <c r="I45" s="429" t="s">
        <v>986</v>
      </c>
      <c r="J45" s="322" t="s">
        <v>987</v>
      </c>
      <c r="K45" s="322">
        <f t="shared" ref="K45" si="42">H45-F45</f>
        <v>5.5</v>
      </c>
      <c r="L45" s="323">
        <f>(F45*-0.07)/100</f>
        <v>-0.15680000000000002</v>
      </c>
      <c r="M45" s="324">
        <f t="shared" ref="M45" si="43">(K45+L45)/F45</f>
        <v>2.3853571428571429E-2</v>
      </c>
      <c r="N45" s="430" t="s">
        <v>586</v>
      </c>
      <c r="O45" s="431">
        <v>44727</v>
      </c>
      <c r="P45" s="289"/>
      <c r="Q45" s="289"/>
      <c r="R45" s="290" t="s">
        <v>587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33"/>
      <c r="AI45" s="434"/>
      <c r="AJ45" s="435"/>
      <c r="AK45" s="435"/>
      <c r="AL45" s="435"/>
    </row>
    <row r="46" spans="1:38" s="436" customFormat="1" ht="15" customHeight="1">
      <c r="A46" s="425">
        <v>17</v>
      </c>
      <c r="B46" s="469">
        <v>44727</v>
      </c>
      <c r="C46" s="427"/>
      <c r="D46" s="428" t="s">
        <v>436</v>
      </c>
      <c r="E46" s="429" t="s">
        <v>588</v>
      </c>
      <c r="F46" s="429">
        <v>364</v>
      </c>
      <c r="G46" s="429">
        <v>353</v>
      </c>
      <c r="H46" s="429">
        <v>372.5</v>
      </c>
      <c r="I46" s="429" t="s">
        <v>988</v>
      </c>
      <c r="J46" s="322" t="s">
        <v>989</v>
      </c>
      <c r="K46" s="322">
        <f t="shared" ref="K46:K47" si="44">H46-F46</f>
        <v>8.5</v>
      </c>
      <c r="L46" s="323">
        <f>(F46*-0.07)/100</f>
        <v>-0.25480000000000003</v>
      </c>
      <c r="M46" s="324">
        <f t="shared" ref="M46:M47" si="45">(K46+L46)/F46</f>
        <v>2.2651648351648353E-2</v>
      </c>
      <c r="N46" s="430" t="s">
        <v>586</v>
      </c>
      <c r="O46" s="431">
        <v>44727</v>
      </c>
      <c r="P46" s="289"/>
      <c r="Q46" s="289"/>
      <c r="R46" s="290" t="s">
        <v>587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433"/>
      <c r="AI46" s="434"/>
      <c r="AJ46" s="435"/>
      <c r="AK46" s="435"/>
      <c r="AL46" s="435"/>
    </row>
    <row r="47" spans="1:38" s="436" customFormat="1" ht="15" customHeight="1">
      <c r="A47" s="470">
        <v>18</v>
      </c>
      <c r="B47" s="475">
        <v>44728</v>
      </c>
      <c r="C47" s="472"/>
      <c r="D47" s="473" t="s">
        <v>347</v>
      </c>
      <c r="E47" s="474" t="s">
        <v>588</v>
      </c>
      <c r="F47" s="474">
        <v>706</v>
      </c>
      <c r="G47" s="474">
        <v>685</v>
      </c>
      <c r="H47" s="474">
        <v>685</v>
      </c>
      <c r="I47" s="474" t="s">
        <v>1010</v>
      </c>
      <c r="J47" s="330" t="s">
        <v>997</v>
      </c>
      <c r="K47" s="330">
        <f t="shared" si="44"/>
        <v>-21</v>
      </c>
      <c r="L47" s="422">
        <f>(F47*-0.07)/100</f>
        <v>-0.49420000000000003</v>
      </c>
      <c r="M47" s="423">
        <f t="shared" si="45"/>
        <v>-3.0445042492917847E-2</v>
      </c>
      <c r="N47" s="330" t="s">
        <v>598</v>
      </c>
      <c r="O47" s="424">
        <v>44732</v>
      </c>
      <c r="P47" s="289"/>
      <c r="Q47" s="289"/>
      <c r="R47" s="290" t="s">
        <v>587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433"/>
      <c r="AI47" s="434"/>
      <c r="AJ47" s="435"/>
      <c r="AK47" s="435"/>
      <c r="AL47" s="435"/>
    </row>
    <row r="48" spans="1:38" s="436" customFormat="1" ht="15" customHeight="1">
      <c r="A48" s="381">
        <v>19</v>
      </c>
      <c r="B48" s="432">
        <v>44732</v>
      </c>
      <c r="C48" s="383"/>
      <c r="D48" s="384" t="s">
        <v>61</v>
      </c>
      <c r="E48" s="385" t="s">
        <v>588</v>
      </c>
      <c r="F48" s="385" t="s">
        <v>1019</v>
      </c>
      <c r="G48" s="385">
        <v>615</v>
      </c>
      <c r="H48" s="385"/>
      <c r="I48" s="385" t="s">
        <v>1020</v>
      </c>
      <c r="J48" s="386" t="s">
        <v>589</v>
      </c>
      <c r="K48" s="386"/>
      <c r="L48" s="387"/>
      <c r="M48" s="388"/>
      <c r="N48" s="386"/>
      <c r="O48" s="389"/>
      <c r="P48" s="289"/>
      <c r="Q48" s="289"/>
      <c r="R48" s="290" t="s">
        <v>587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433"/>
      <c r="AI48" s="434"/>
      <c r="AJ48" s="435"/>
      <c r="AK48" s="435"/>
      <c r="AL48" s="435"/>
    </row>
    <row r="49" spans="1:38" s="436" customFormat="1" ht="15" customHeight="1">
      <c r="A49" s="470">
        <v>20</v>
      </c>
      <c r="B49" s="475">
        <v>44732</v>
      </c>
      <c r="C49" s="472"/>
      <c r="D49" s="473" t="s">
        <v>404</v>
      </c>
      <c r="E49" s="474" t="s">
        <v>588</v>
      </c>
      <c r="F49" s="474">
        <v>172.5</v>
      </c>
      <c r="G49" s="474">
        <v>168</v>
      </c>
      <c r="H49" s="474">
        <v>168</v>
      </c>
      <c r="I49" s="474" t="s">
        <v>1021</v>
      </c>
      <c r="J49" s="330" t="s">
        <v>1023</v>
      </c>
      <c r="K49" s="330">
        <f t="shared" ref="K49" si="46">H49-F49</f>
        <v>-4.5</v>
      </c>
      <c r="L49" s="422">
        <f>(F49*-0.07)/100</f>
        <v>-0.12075000000000001</v>
      </c>
      <c r="M49" s="423">
        <f t="shared" ref="M49" si="47">(K49+L49)/F49</f>
        <v>-2.6786956521739132E-2</v>
      </c>
      <c r="N49" s="330" t="s">
        <v>598</v>
      </c>
      <c r="O49" s="424">
        <v>44732</v>
      </c>
      <c r="P49" s="289"/>
      <c r="Q49" s="289"/>
      <c r="R49" s="290" t="s">
        <v>587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433"/>
      <c r="AI49" s="434"/>
      <c r="AJ49" s="435"/>
      <c r="AK49" s="435"/>
      <c r="AL49" s="435"/>
    </row>
    <row r="50" spans="1:38" s="436" customFormat="1" ht="15" customHeight="1">
      <c r="A50" s="425">
        <v>21</v>
      </c>
      <c r="B50" s="469">
        <v>44732</v>
      </c>
      <c r="C50" s="427"/>
      <c r="D50" s="428" t="s">
        <v>124</v>
      </c>
      <c r="E50" s="429" t="s">
        <v>588</v>
      </c>
      <c r="F50" s="429">
        <v>680</v>
      </c>
      <c r="G50" s="429">
        <v>662</v>
      </c>
      <c r="H50" s="429">
        <v>687.5</v>
      </c>
      <c r="I50" s="429" t="s">
        <v>1022</v>
      </c>
      <c r="J50" s="322" t="s">
        <v>923</v>
      </c>
      <c r="K50" s="322">
        <f t="shared" ref="K50" si="48">H50-F50</f>
        <v>7.5</v>
      </c>
      <c r="L50" s="323">
        <f>(F50*-0.07)/100</f>
        <v>-0.47600000000000003</v>
      </c>
      <c r="M50" s="324">
        <f t="shared" ref="M50" si="49">(K50+L50)/F50</f>
        <v>1.0329411764705882E-2</v>
      </c>
      <c r="N50" s="430" t="s">
        <v>586</v>
      </c>
      <c r="O50" s="431">
        <v>44732</v>
      </c>
      <c r="P50" s="289"/>
      <c r="Q50" s="289"/>
      <c r="R50" s="290" t="s">
        <v>587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433"/>
      <c r="AI50" s="434"/>
      <c r="AJ50" s="435"/>
      <c r="AK50" s="435"/>
      <c r="AL50" s="435"/>
    </row>
    <row r="51" spans="1:38" s="436" customFormat="1" ht="15" customHeight="1">
      <c r="A51" s="425">
        <v>22</v>
      </c>
      <c r="B51" s="469">
        <v>44733</v>
      </c>
      <c r="C51" s="427"/>
      <c r="D51" s="428" t="s">
        <v>295</v>
      </c>
      <c r="E51" s="429" t="s">
        <v>588</v>
      </c>
      <c r="F51" s="429">
        <v>199.5</v>
      </c>
      <c r="G51" s="429">
        <v>193</v>
      </c>
      <c r="H51" s="429">
        <v>204.5</v>
      </c>
      <c r="I51" s="429" t="s">
        <v>1034</v>
      </c>
      <c r="J51" s="453" t="s">
        <v>992</v>
      </c>
      <c r="K51" s="453">
        <f t="shared" ref="K51:K53" si="50">H51-F51</f>
        <v>5</v>
      </c>
      <c r="L51" s="476">
        <f>(F51*-0.07)/100</f>
        <v>-0.13965000000000002</v>
      </c>
      <c r="M51" s="477">
        <f t="shared" ref="M51:M53" si="51">(K51+L51)/F51</f>
        <v>2.4362656641604013E-2</v>
      </c>
      <c r="N51" s="478" t="s">
        <v>586</v>
      </c>
      <c r="O51" s="479">
        <v>44733</v>
      </c>
      <c r="P51" s="289"/>
      <c r="Q51" s="289"/>
      <c r="R51" s="290" t="s">
        <v>863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433"/>
      <c r="AI51" s="434"/>
      <c r="AJ51" s="435"/>
      <c r="AK51" s="435"/>
      <c r="AL51" s="435"/>
    </row>
    <row r="52" spans="1:38" s="436" customFormat="1" ht="15" customHeight="1">
      <c r="A52" s="437">
        <v>23</v>
      </c>
      <c r="B52" s="438">
        <v>44733</v>
      </c>
      <c r="C52" s="439"/>
      <c r="D52" s="440" t="s">
        <v>149</v>
      </c>
      <c r="E52" s="441" t="s">
        <v>588</v>
      </c>
      <c r="F52" s="441">
        <v>997</v>
      </c>
      <c r="G52" s="441">
        <v>968</v>
      </c>
      <c r="H52" s="441">
        <v>999</v>
      </c>
      <c r="I52" s="441" t="s">
        <v>958</v>
      </c>
      <c r="J52" s="417" t="s">
        <v>1036</v>
      </c>
      <c r="K52" s="417">
        <f t="shared" si="50"/>
        <v>2</v>
      </c>
      <c r="L52" s="480">
        <f>(F52*-0.07)/100</f>
        <v>-0.69790000000000008</v>
      </c>
      <c r="M52" s="481">
        <f t="shared" si="51"/>
        <v>1.3060180541624874E-3</v>
      </c>
      <c r="N52" s="417" t="s">
        <v>708</v>
      </c>
      <c r="O52" s="446">
        <v>44733</v>
      </c>
      <c r="P52" s="289"/>
      <c r="Q52" s="289"/>
      <c r="R52" s="290" t="s">
        <v>587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433"/>
      <c r="AI52" s="434"/>
      <c r="AJ52" s="435"/>
      <c r="AK52" s="435"/>
      <c r="AL52" s="435"/>
    </row>
    <row r="53" spans="1:38" s="436" customFormat="1" ht="15" customHeight="1">
      <c r="A53" s="425">
        <v>24</v>
      </c>
      <c r="B53" s="469">
        <v>44733</v>
      </c>
      <c r="C53" s="427"/>
      <c r="D53" s="428" t="s">
        <v>330</v>
      </c>
      <c r="E53" s="429" t="s">
        <v>588</v>
      </c>
      <c r="F53" s="429">
        <v>658</v>
      </c>
      <c r="G53" s="429">
        <v>640</v>
      </c>
      <c r="H53" s="429">
        <v>677.5</v>
      </c>
      <c r="I53" s="429" t="s">
        <v>1035</v>
      </c>
      <c r="J53" s="322" t="s">
        <v>1063</v>
      </c>
      <c r="K53" s="322">
        <f t="shared" si="50"/>
        <v>19.5</v>
      </c>
      <c r="L53" s="323">
        <f t="shared" ref="L53" si="52">(F53*-0.7)/100</f>
        <v>-4.6059999999999999</v>
      </c>
      <c r="M53" s="324">
        <f t="shared" si="51"/>
        <v>2.2635258358662615E-2</v>
      </c>
      <c r="N53" s="322" t="s">
        <v>586</v>
      </c>
      <c r="O53" s="479">
        <v>44735</v>
      </c>
      <c r="P53" s="289"/>
      <c r="Q53" s="289"/>
      <c r="R53" s="290" t="s">
        <v>863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433"/>
      <c r="AI53" s="434"/>
      <c r="AJ53" s="435"/>
      <c r="AK53" s="435"/>
      <c r="AL53" s="435"/>
    </row>
    <row r="54" spans="1:38" s="436" customFormat="1" ht="15" customHeight="1">
      <c r="A54" s="425">
        <v>25</v>
      </c>
      <c r="B54" s="469">
        <v>44734</v>
      </c>
      <c r="C54" s="427"/>
      <c r="D54" s="428" t="s">
        <v>378</v>
      </c>
      <c r="E54" s="429" t="s">
        <v>588</v>
      </c>
      <c r="F54" s="429">
        <v>577</v>
      </c>
      <c r="G54" s="429">
        <v>560</v>
      </c>
      <c r="H54" s="429">
        <v>606</v>
      </c>
      <c r="I54" s="429">
        <v>600</v>
      </c>
      <c r="J54" s="322" t="s">
        <v>1094</v>
      </c>
      <c r="K54" s="322">
        <f t="shared" ref="K54" si="53">H54-F54</f>
        <v>29</v>
      </c>
      <c r="L54" s="323">
        <f t="shared" ref="L54" si="54">(F54*-0.7)/100</f>
        <v>-4.0389999999999997</v>
      </c>
      <c r="M54" s="324">
        <f t="shared" ref="M54" si="55">(K54+L54)/F54</f>
        <v>4.3259965337954939E-2</v>
      </c>
      <c r="N54" s="322" t="s">
        <v>586</v>
      </c>
      <c r="O54" s="479">
        <v>44739</v>
      </c>
      <c r="P54" s="289"/>
      <c r="Q54" s="289"/>
      <c r="R54" s="290" t="s">
        <v>587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433"/>
      <c r="AI54" s="434"/>
      <c r="AJ54" s="435"/>
      <c r="AK54" s="435"/>
      <c r="AL54" s="435"/>
    </row>
    <row r="55" spans="1:38" s="436" customFormat="1" ht="15" customHeight="1">
      <c r="A55" s="425">
        <v>26</v>
      </c>
      <c r="B55" s="469">
        <v>44734</v>
      </c>
      <c r="C55" s="427"/>
      <c r="D55" s="428" t="s">
        <v>209</v>
      </c>
      <c r="E55" s="429" t="s">
        <v>588</v>
      </c>
      <c r="F55" s="429">
        <v>620</v>
      </c>
      <c r="G55" s="429">
        <v>600</v>
      </c>
      <c r="H55" s="429">
        <v>640</v>
      </c>
      <c r="I55" s="429" t="s">
        <v>1049</v>
      </c>
      <c r="J55" s="322" t="s">
        <v>922</v>
      </c>
      <c r="K55" s="322">
        <f t="shared" ref="K55:K56" si="56">H55-F55</f>
        <v>20</v>
      </c>
      <c r="L55" s="323">
        <f t="shared" ref="L55:L56" si="57">(F55*-0.7)/100</f>
        <v>-4.34</v>
      </c>
      <c r="M55" s="324">
        <f t="shared" ref="M55:M56" si="58">(K55+L55)/F55</f>
        <v>2.5258064516129032E-2</v>
      </c>
      <c r="N55" s="322" t="s">
        <v>586</v>
      </c>
      <c r="O55" s="479">
        <v>44736</v>
      </c>
      <c r="P55" s="289"/>
      <c r="Q55" s="289"/>
      <c r="R55" s="290" t="s">
        <v>587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433"/>
      <c r="AI55" s="434"/>
      <c r="AJ55" s="435"/>
      <c r="AK55" s="435"/>
      <c r="AL55" s="435"/>
    </row>
    <row r="56" spans="1:38" s="436" customFormat="1" ht="15" customHeight="1">
      <c r="A56" s="425">
        <v>27</v>
      </c>
      <c r="B56" s="469">
        <v>44734</v>
      </c>
      <c r="C56" s="427"/>
      <c r="D56" s="428" t="s">
        <v>487</v>
      </c>
      <c r="E56" s="429" t="s">
        <v>588</v>
      </c>
      <c r="F56" s="429">
        <v>117</v>
      </c>
      <c r="G56" s="429">
        <v>113.5</v>
      </c>
      <c r="H56" s="429">
        <v>121.5</v>
      </c>
      <c r="I56" s="429" t="s">
        <v>1050</v>
      </c>
      <c r="J56" s="322" t="s">
        <v>970</v>
      </c>
      <c r="K56" s="322">
        <f t="shared" si="56"/>
        <v>4.5</v>
      </c>
      <c r="L56" s="323">
        <f t="shared" si="57"/>
        <v>-0.81899999999999995</v>
      </c>
      <c r="M56" s="324">
        <f t="shared" si="58"/>
        <v>3.1461538461538464E-2</v>
      </c>
      <c r="N56" s="322" t="s">
        <v>586</v>
      </c>
      <c r="O56" s="479">
        <v>44736</v>
      </c>
      <c r="P56" s="289"/>
      <c r="Q56" s="289"/>
      <c r="R56" s="290" t="s">
        <v>587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433"/>
      <c r="AI56" s="434"/>
      <c r="AJ56" s="435"/>
      <c r="AK56" s="435"/>
      <c r="AL56" s="435"/>
    </row>
    <row r="57" spans="1:38" s="436" customFormat="1" ht="15" customHeight="1">
      <c r="A57" s="381">
        <v>28</v>
      </c>
      <c r="B57" s="432">
        <v>44739</v>
      </c>
      <c r="C57" s="383"/>
      <c r="D57" s="384" t="s">
        <v>169</v>
      </c>
      <c r="E57" s="385" t="s">
        <v>890</v>
      </c>
      <c r="F57" s="385" t="s">
        <v>1095</v>
      </c>
      <c r="G57" s="385">
        <v>142</v>
      </c>
      <c r="H57" s="385"/>
      <c r="I57" s="385" t="s">
        <v>1096</v>
      </c>
      <c r="J57" s="284" t="s">
        <v>589</v>
      </c>
      <c r="K57" s="284"/>
      <c r="L57" s="285"/>
      <c r="M57" s="286"/>
      <c r="N57" s="284"/>
      <c r="O57" s="308"/>
      <c r="P57" s="289"/>
      <c r="Q57" s="289"/>
      <c r="R57" s="290" t="s">
        <v>863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433"/>
      <c r="AI57" s="434"/>
      <c r="AJ57" s="435"/>
      <c r="AK57" s="435"/>
      <c r="AL57" s="435"/>
    </row>
    <row r="58" spans="1:38" s="436" customFormat="1" ht="15" customHeight="1">
      <c r="A58" s="425">
        <v>29</v>
      </c>
      <c r="B58" s="469">
        <v>44740</v>
      </c>
      <c r="C58" s="427"/>
      <c r="D58" s="428" t="s">
        <v>330</v>
      </c>
      <c r="E58" s="429" t="s">
        <v>588</v>
      </c>
      <c r="F58" s="429">
        <v>720</v>
      </c>
      <c r="G58" s="429">
        <v>698</v>
      </c>
      <c r="H58" s="429">
        <v>734</v>
      </c>
      <c r="I58" s="429" t="s">
        <v>1124</v>
      </c>
      <c r="J58" s="453" t="s">
        <v>936</v>
      </c>
      <c r="K58" s="453">
        <f t="shared" ref="K58" si="59">H58-F58</f>
        <v>14</v>
      </c>
      <c r="L58" s="476">
        <f>(F58*-0.07)/100</f>
        <v>-0.504</v>
      </c>
      <c r="M58" s="477">
        <f t="shared" ref="M58" si="60">(K58+L58)/F58</f>
        <v>1.8744444444444446E-2</v>
      </c>
      <c r="N58" s="478" t="s">
        <v>586</v>
      </c>
      <c r="O58" s="479">
        <v>44740</v>
      </c>
      <c r="P58" s="289"/>
      <c r="Q58" s="289"/>
      <c r="R58" s="290" t="s">
        <v>587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433"/>
      <c r="AI58" s="434"/>
      <c r="AJ58" s="435"/>
      <c r="AK58" s="435"/>
      <c r="AL58" s="435"/>
    </row>
    <row r="59" spans="1:38" s="436" customFormat="1" ht="15" customHeight="1">
      <c r="A59" s="381">
        <v>30</v>
      </c>
      <c r="B59" s="432">
        <v>44740</v>
      </c>
      <c r="C59" s="383"/>
      <c r="D59" s="384" t="s">
        <v>378</v>
      </c>
      <c r="E59" s="385" t="s">
        <v>588</v>
      </c>
      <c r="F59" s="385" t="s">
        <v>1127</v>
      </c>
      <c r="G59" s="385">
        <v>580</v>
      </c>
      <c r="H59" s="385"/>
      <c r="I59" s="385" t="s">
        <v>1128</v>
      </c>
      <c r="J59" s="284" t="s">
        <v>589</v>
      </c>
      <c r="K59" s="284"/>
      <c r="L59" s="285"/>
      <c r="M59" s="286"/>
      <c r="N59" s="284"/>
      <c r="O59" s="308"/>
      <c r="P59" s="289"/>
      <c r="Q59" s="289"/>
      <c r="R59" s="290" t="s">
        <v>587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433"/>
      <c r="AI59" s="434"/>
      <c r="AJ59" s="435"/>
      <c r="AK59" s="435"/>
      <c r="AL59" s="435"/>
    </row>
    <row r="60" spans="1:38" s="392" customFormat="1" ht="15" customHeight="1">
      <c r="A60" s="381"/>
      <c r="B60" s="382"/>
      <c r="C60" s="383"/>
      <c r="D60" s="384"/>
      <c r="E60" s="385"/>
      <c r="F60" s="385"/>
      <c r="G60" s="385"/>
      <c r="H60" s="385"/>
      <c r="I60" s="385"/>
      <c r="J60" s="284"/>
      <c r="K60" s="284"/>
      <c r="L60" s="285"/>
      <c r="M60" s="286"/>
      <c r="N60" s="284"/>
      <c r="O60" s="308"/>
      <c r="P60" s="289"/>
      <c r="Q60" s="289"/>
      <c r="R60" s="290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390"/>
      <c r="AJ60" s="391"/>
      <c r="AK60" s="391"/>
      <c r="AL60" s="391"/>
    </row>
    <row r="61" spans="1:38" ht="15" customHeight="1">
      <c r="A61" s="292"/>
      <c r="B61" s="293"/>
      <c r="C61" s="294"/>
      <c r="D61" s="295"/>
      <c r="E61" s="296"/>
      <c r="F61" s="296"/>
      <c r="G61" s="296"/>
      <c r="H61" s="296"/>
      <c r="I61" s="296"/>
      <c r="J61" s="297"/>
      <c r="K61" s="297"/>
      <c r="L61" s="298"/>
      <c r="M61" s="299"/>
      <c r="N61" s="297"/>
      <c r="O61" s="300"/>
      <c r="P61" s="289"/>
      <c r="Q61" s="289"/>
      <c r="R61" s="290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1"/>
      <c r="AI61" s="1"/>
      <c r="AJ61" s="1"/>
      <c r="AK61" s="1"/>
      <c r="AL61" s="1"/>
    </row>
    <row r="62" spans="1:38" ht="44.25" customHeight="1">
      <c r="A62" s="119" t="s">
        <v>590</v>
      </c>
      <c r="B62" s="142"/>
      <c r="C62" s="142"/>
      <c r="D62" s="1"/>
      <c r="E62" s="6"/>
      <c r="F62" s="6"/>
      <c r="G62" s="6"/>
      <c r="H62" s="6" t="s">
        <v>602</v>
      </c>
      <c r="I62" s="6"/>
      <c r="J62" s="6"/>
      <c r="K62" s="115"/>
      <c r="L62" s="144"/>
      <c r="M62" s="115"/>
      <c r="N62" s="116"/>
      <c r="O62" s="115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283"/>
      <c r="AD62" s="283"/>
      <c r="AE62" s="283"/>
      <c r="AF62" s="283"/>
      <c r="AG62" s="283"/>
      <c r="AH62" s="283"/>
    </row>
    <row r="63" spans="1:38" ht="12.75" customHeight="1">
      <c r="A63" s="126" t="s">
        <v>591</v>
      </c>
      <c r="B63" s="119"/>
      <c r="C63" s="119"/>
      <c r="D63" s="119"/>
      <c r="E63" s="41"/>
      <c r="F63" s="127" t="s">
        <v>592</v>
      </c>
      <c r="G63" s="56"/>
      <c r="H63" s="41"/>
      <c r="I63" s="56"/>
      <c r="J63" s="6"/>
      <c r="K63" s="145"/>
      <c r="L63" s="146"/>
      <c r="M63" s="6"/>
      <c r="N63" s="109"/>
      <c r="O63" s="147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26"/>
      <c r="B64" s="119"/>
      <c r="C64" s="119"/>
      <c r="D64" s="119"/>
      <c r="E64" s="6"/>
      <c r="F64" s="127" t="s">
        <v>594</v>
      </c>
      <c r="G64" s="56"/>
      <c r="H64" s="41"/>
      <c r="I64" s="56"/>
      <c r="J64" s="6"/>
      <c r="K64" s="145"/>
      <c r="L64" s="146"/>
      <c r="M64" s="6"/>
      <c r="N64" s="109"/>
      <c r="O64" s="147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19"/>
      <c r="B65" s="119"/>
      <c r="C65" s="119"/>
      <c r="D65" s="119"/>
      <c r="E65" s="6"/>
      <c r="F65" s="6"/>
      <c r="G65" s="6"/>
      <c r="H65" s="6"/>
      <c r="I65" s="6"/>
      <c r="J65" s="132"/>
      <c r="K65" s="129"/>
      <c r="L65" s="130"/>
      <c r="M65" s="6"/>
      <c r="N65" s="133"/>
      <c r="O65" s="1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48" t="s">
        <v>603</v>
      </c>
      <c r="B66" s="148"/>
      <c r="C66" s="148"/>
      <c r="D66" s="148"/>
      <c r="E66" s="6"/>
      <c r="F66" s="6"/>
      <c r="G66" s="6"/>
      <c r="H66" s="6"/>
      <c r="I66" s="6"/>
      <c r="J66" s="6"/>
      <c r="K66" s="6"/>
      <c r="L66" s="6"/>
      <c r="M66" s="6"/>
      <c r="N66" s="6"/>
      <c r="O66" s="2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38.25" customHeight="1">
      <c r="A67" s="96" t="s">
        <v>16</v>
      </c>
      <c r="B67" s="96" t="s">
        <v>563</v>
      </c>
      <c r="C67" s="96"/>
      <c r="D67" s="97" t="s">
        <v>574</v>
      </c>
      <c r="E67" s="96" t="s">
        <v>575</v>
      </c>
      <c r="F67" s="96" t="s">
        <v>576</v>
      </c>
      <c r="G67" s="96" t="s">
        <v>596</v>
      </c>
      <c r="H67" s="96" t="s">
        <v>578</v>
      </c>
      <c r="I67" s="96" t="s">
        <v>579</v>
      </c>
      <c r="J67" s="95" t="s">
        <v>580</v>
      </c>
      <c r="K67" s="149" t="s">
        <v>604</v>
      </c>
      <c r="L67" s="98" t="s">
        <v>582</v>
      </c>
      <c r="M67" s="149" t="s">
        <v>605</v>
      </c>
      <c r="N67" s="96" t="s">
        <v>606</v>
      </c>
      <c r="O67" s="95" t="s">
        <v>584</v>
      </c>
      <c r="P67" s="97" t="s">
        <v>585</v>
      </c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s="247" customFormat="1" ht="12.75" customHeight="1">
      <c r="A68" s="336">
        <v>1</v>
      </c>
      <c r="B68" s="334">
        <v>44713</v>
      </c>
      <c r="C68" s="352"/>
      <c r="D68" s="335" t="s">
        <v>874</v>
      </c>
      <c r="E68" s="336" t="s">
        <v>588</v>
      </c>
      <c r="F68" s="336">
        <v>2750</v>
      </c>
      <c r="G68" s="336">
        <v>2700</v>
      </c>
      <c r="H68" s="331">
        <v>2700</v>
      </c>
      <c r="I68" s="331" t="s">
        <v>875</v>
      </c>
      <c r="J68" s="330" t="s">
        <v>881</v>
      </c>
      <c r="K68" s="331">
        <f t="shared" ref="K68" si="61">H68-F68</f>
        <v>-50</v>
      </c>
      <c r="L68" s="332">
        <f t="shared" ref="L68" si="62">(H68*N68)*0.07%</f>
        <v>472.50000000000006</v>
      </c>
      <c r="M68" s="333">
        <f t="shared" ref="M68" si="63">(K68*N68)-L68</f>
        <v>-12972.5</v>
      </c>
      <c r="N68" s="331">
        <v>250</v>
      </c>
      <c r="O68" s="340" t="s">
        <v>598</v>
      </c>
      <c r="P68" s="334">
        <v>44714</v>
      </c>
      <c r="Q68" s="249"/>
      <c r="R68" s="290" t="s">
        <v>587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365">
        <v>2</v>
      </c>
      <c r="B69" s="362">
        <v>44713</v>
      </c>
      <c r="C69" s="367"/>
      <c r="D69" s="368" t="s">
        <v>876</v>
      </c>
      <c r="E69" s="365" t="s">
        <v>588</v>
      </c>
      <c r="F69" s="365">
        <v>16505</v>
      </c>
      <c r="G69" s="365">
        <v>16350</v>
      </c>
      <c r="H69" s="369">
        <v>16560</v>
      </c>
      <c r="I69" s="369">
        <v>16800</v>
      </c>
      <c r="J69" s="370" t="s">
        <v>725</v>
      </c>
      <c r="K69" s="369">
        <f t="shared" ref="K69" si="64">H69-F69</f>
        <v>55</v>
      </c>
      <c r="L69" s="371">
        <f t="shared" ref="L69" si="65">(H69*N69)*0.07%</f>
        <v>579.60000000000014</v>
      </c>
      <c r="M69" s="372">
        <f t="shared" ref="M69" si="66">(K69*N69)-L69</f>
        <v>2170.3999999999996</v>
      </c>
      <c r="N69" s="369">
        <v>50</v>
      </c>
      <c r="O69" s="322" t="s">
        <v>586</v>
      </c>
      <c r="P69" s="362">
        <v>44714</v>
      </c>
      <c r="Q69" s="249"/>
      <c r="R69" s="290" t="s">
        <v>587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365">
        <v>3</v>
      </c>
      <c r="B70" s="362">
        <v>44714</v>
      </c>
      <c r="C70" s="367"/>
      <c r="D70" s="368" t="s">
        <v>882</v>
      </c>
      <c r="E70" s="365" t="s">
        <v>588</v>
      </c>
      <c r="F70" s="365">
        <v>16510</v>
      </c>
      <c r="G70" s="365">
        <v>16370</v>
      </c>
      <c r="H70" s="369">
        <v>16590</v>
      </c>
      <c r="I70" s="369" t="s">
        <v>883</v>
      </c>
      <c r="J70" s="370" t="s">
        <v>887</v>
      </c>
      <c r="K70" s="369">
        <f t="shared" ref="K70" si="67">H70-F70</f>
        <v>80</v>
      </c>
      <c r="L70" s="371">
        <f t="shared" ref="L70" si="68">(H70*N70)*0.07%</f>
        <v>580.65000000000009</v>
      </c>
      <c r="M70" s="372">
        <f t="shared" ref="M70" si="69">(K70*N70)-L70</f>
        <v>3419.35</v>
      </c>
      <c r="N70" s="369">
        <v>50</v>
      </c>
      <c r="O70" s="322" t="s">
        <v>586</v>
      </c>
      <c r="P70" s="362">
        <v>44714</v>
      </c>
      <c r="Q70" s="249"/>
      <c r="R70" s="290" t="s">
        <v>587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65">
        <v>4</v>
      </c>
      <c r="B71" s="362">
        <v>44715</v>
      </c>
      <c r="C71" s="367"/>
      <c r="D71" s="368" t="s">
        <v>882</v>
      </c>
      <c r="E71" s="365" t="s">
        <v>890</v>
      </c>
      <c r="F71" s="365">
        <v>16765</v>
      </c>
      <c r="G71" s="365">
        <v>16910</v>
      </c>
      <c r="H71" s="369">
        <v>16700</v>
      </c>
      <c r="I71" s="369" t="s">
        <v>891</v>
      </c>
      <c r="J71" s="370" t="s">
        <v>892</v>
      </c>
      <c r="K71" s="369">
        <f>F71-H71</f>
        <v>65</v>
      </c>
      <c r="L71" s="371">
        <f t="shared" ref="L71:L72" si="70">(H71*N71)*0.07%</f>
        <v>584.50000000000011</v>
      </c>
      <c r="M71" s="372">
        <f t="shared" ref="M71:M72" si="71">(K71*N71)-L71</f>
        <v>2665.5</v>
      </c>
      <c r="N71" s="369">
        <v>50</v>
      </c>
      <c r="O71" s="322" t="s">
        <v>586</v>
      </c>
      <c r="P71" s="362">
        <v>44715</v>
      </c>
      <c r="Q71" s="249"/>
      <c r="R71" s="290" t="s">
        <v>587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336">
        <v>5</v>
      </c>
      <c r="B72" s="334">
        <v>44715</v>
      </c>
      <c r="C72" s="352"/>
      <c r="D72" s="335" t="s">
        <v>893</v>
      </c>
      <c r="E72" s="336" t="s">
        <v>588</v>
      </c>
      <c r="F72" s="336">
        <v>1574</v>
      </c>
      <c r="G72" s="336">
        <v>1545</v>
      </c>
      <c r="H72" s="331">
        <v>1545</v>
      </c>
      <c r="I72" s="331" t="s">
        <v>894</v>
      </c>
      <c r="J72" s="330" t="s">
        <v>911</v>
      </c>
      <c r="K72" s="331">
        <f t="shared" ref="K72" si="72">H72-F72</f>
        <v>-29</v>
      </c>
      <c r="L72" s="332">
        <f t="shared" si="70"/>
        <v>378.52500000000003</v>
      </c>
      <c r="M72" s="333">
        <f t="shared" si="71"/>
        <v>-10528.525</v>
      </c>
      <c r="N72" s="331">
        <v>350</v>
      </c>
      <c r="O72" s="340" t="s">
        <v>598</v>
      </c>
      <c r="P72" s="334">
        <v>44718</v>
      </c>
      <c r="Q72" s="249"/>
      <c r="R72" s="253" t="s">
        <v>587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65">
        <v>6</v>
      </c>
      <c r="B73" s="362">
        <v>44718</v>
      </c>
      <c r="C73" s="367"/>
      <c r="D73" s="368" t="s">
        <v>896</v>
      </c>
      <c r="E73" s="365" t="s">
        <v>890</v>
      </c>
      <c r="F73" s="365">
        <v>683</v>
      </c>
      <c r="G73" s="365">
        <v>693</v>
      </c>
      <c r="H73" s="369">
        <v>676</v>
      </c>
      <c r="I73" s="369" t="s">
        <v>897</v>
      </c>
      <c r="J73" s="370" t="s">
        <v>898</v>
      </c>
      <c r="K73" s="369">
        <f>F73-H73</f>
        <v>7</v>
      </c>
      <c r="L73" s="371">
        <f t="shared" ref="L73:L76" si="73">(H73*N73)*0.07%</f>
        <v>567.84</v>
      </c>
      <c r="M73" s="372">
        <f t="shared" ref="M73:M76" si="74">(K73*N73)-L73</f>
        <v>7832.16</v>
      </c>
      <c r="N73" s="369">
        <v>1200</v>
      </c>
      <c r="O73" s="322" t="s">
        <v>586</v>
      </c>
      <c r="P73" s="362">
        <v>44718</v>
      </c>
      <c r="Q73" s="249"/>
      <c r="R73" s="253" t="s">
        <v>587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365">
        <v>7</v>
      </c>
      <c r="B74" s="362">
        <v>44718</v>
      </c>
      <c r="C74" s="367"/>
      <c r="D74" s="368" t="s">
        <v>899</v>
      </c>
      <c r="E74" s="365" t="s">
        <v>588</v>
      </c>
      <c r="F74" s="365">
        <v>239.5</v>
      </c>
      <c r="G74" s="365">
        <v>236.5</v>
      </c>
      <c r="H74" s="369">
        <v>242.25</v>
      </c>
      <c r="I74" s="369" t="s">
        <v>900</v>
      </c>
      <c r="J74" s="370" t="s">
        <v>901</v>
      </c>
      <c r="K74" s="369">
        <f t="shared" ref="K74" si="75">H74-F74</f>
        <v>2.75</v>
      </c>
      <c r="L74" s="371">
        <f t="shared" si="73"/>
        <v>644.3850000000001</v>
      </c>
      <c r="M74" s="372">
        <f t="shared" si="74"/>
        <v>9805.6149999999998</v>
      </c>
      <c r="N74" s="369">
        <v>3800</v>
      </c>
      <c r="O74" s="322" t="s">
        <v>586</v>
      </c>
      <c r="P74" s="362">
        <v>44718</v>
      </c>
      <c r="Q74" s="249"/>
      <c r="R74" s="253" t="s">
        <v>587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336">
        <v>8</v>
      </c>
      <c r="B75" s="334">
        <v>44718</v>
      </c>
      <c r="C75" s="352"/>
      <c r="D75" s="335" t="s">
        <v>902</v>
      </c>
      <c r="E75" s="336" t="s">
        <v>890</v>
      </c>
      <c r="F75" s="336">
        <v>107.25</v>
      </c>
      <c r="G75" s="336">
        <v>111</v>
      </c>
      <c r="H75" s="336">
        <v>110</v>
      </c>
      <c r="I75" s="331" t="s">
        <v>903</v>
      </c>
      <c r="J75" s="330" t="s">
        <v>912</v>
      </c>
      <c r="K75" s="331">
        <f>F75-H75</f>
        <v>-2.75</v>
      </c>
      <c r="L75" s="332">
        <f t="shared" si="73"/>
        <v>223.30000000000004</v>
      </c>
      <c r="M75" s="333">
        <f t="shared" si="74"/>
        <v>-8198.2999999999993</v>
      </c>
      <c r="N75" s="331">
        <v>2900</v>
      </c>
      <c r="O75" s="340" t="s">
        <v>598</v>
      </c>
      <c r="P75" s="334">
        <v>44719</v>
      </c>
      <c r="Q75" s="249"/>
      <c r="R75" s="253" t="s">
        <v>587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2.75" customHeight="1">
      <c r="A76" s="336">
        <v>9</v>
      </c>
      <c r="B76" s="334">
        <v>44719</v>
      </c>
      <c r="C76" s="352"/>
      <c r="D76" s="335" t="s">
        <v>913</v>
      </c>
      <c r="E76" s="336" t="s">
        <v>588</v>
      </c>
      <c r="F76" s="336">
        <v>3390</v>
      </c>
      <c r="G76" s="336">
        <v>3300</v>
      </c>
      <c r="H76" s="352">
        <v>3300</v>
      </c>
      <c r="I76" s="331" t="s">
        <v>914</v>
      </c>
      <c r="J76" s="330" t="s">
        <v>954</v>
      </c>
      <c r="K76" s="331">
        <f t="shared" ref="K76" si="76">H76-F76</f>
        <v>-90</v>
      </c>
      <c r="L76" s="332">
        <f t="shared" si="73"/>
        <v>346.50000000000006</v>
      </c>
      <c r="M76" s="333">
        <f t="shared" si="74"/>
        <v>-13846.5</v>
      </c>
      <c r="N76" s="331">
        <v>150</v>
      </c>
      <c r="O76" s="340" t="s">
        <v>598</v>
      </c>
      <c r="P76" s="334">
        <v>44725</v>
      </c>
      <c r="Q76" s="249"/>
      <c r="R76" s="253" t="s">
        <v>587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2.75" customHeight="1">
      <c r="A77" s="408">
        <v>10</v>
      </c>
      <c r="B77" s="409">
        <v>44719</v>
      </c>
      <c r="C77" s="416"/>
      <c r="D77" s="410" t="s">
        <v>882</v>
      </c>
      <c r="E77" s="408" t="s">
        <v>588</v>
      </c>
      <c r="F77" s="408">
        <v>16440</v>
      </c>
      <c r="G77" s="408">
        <v>16340</v>
      </c>
      <c r="H77" s="411">
        <v>16455</v>
      </c>
      <c r="I77" s="411" t="s">
        <v>915</v>
      </c>
      <c r="J77" s="417" t="s">
        <v>928</v>
      </c>
      <c r="K77" s="411">
        <f t="shared" ref="K77:K78" si="77">H77-F77</f>
        <v>15</v>
      </c>
      <c r="L77" s="418">
        <f t="shared" ref="L77:L78" si="78">(H77*N77)*0.07%</f>
        <v>575.92500000000007</v>
      </c>
      <c r="M77" s="412">
        <f t="shared" ref="M77:M78" si="79">(K77*N77)-L77</f>
        <v>174.07499999999993</v>
      </c>
      <c r="N77" s="411">
        <v>50</v>
      </c>
      <c r="O77" s="406" t="s">
        <v>708</v>
      </c>
      <c r="P77" s="409">
        <v>44720</v>
      </c>
      <c r="Q77" s="249"/>
      <c r="R77" s="253" t="s">
        <v>587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s="247" customFormat="1" ht="12.75" customHeight="1">
      <c r="A78" s="365">
        <v>11</v>
      </c>
      <c r="B78" s="362">
        <v>44720</v>
      </c>
      <c r="C78" s="367"/>
      <c r="D78" s="368" t="s">
        <v>926</v>
      </c>
      <c r="E78" s="365" t="s">
        <v>588</v>
      </c>
      <c r="F78" s="365">
        <v>2352.5</v>
      </c>
      <c r="G78" s="365">
        <v>2305</v>
      </c>
      <c r="H78" s="369">
        <v>2395</v>
      </c>
      <c r="I78" s="369" t="s">
        <v>927</v>
      </c>
      <c r="J78" s="370" t="s">
        <v>942</v>
      </c>
      <c r="K78" s="369">
        <f t="shared" si="77"/>
        <v>42.5</v>
      </c>
      <c r="L78" s="371">
        <f t="shared" si="78"/>
        <v>461.03750000000008</v>
      </c>
      <c r="M78" s="372">
        <f t="shared" si="79"/>
        <v>11226.4625</v>
      </c>
      <c r="N78" s="369">
        <v>275</v>
      </c>
      <c r="O78" s="322" t="s">
        <v>586</v>
      </c>
      <c r="P78" s="362">
        <v>44722</v>
      </c>
      <c r="Q78" s="249"/>
      <c r="R78" s="253" t="s">
        <v>863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6"/>
      <c r="AG78" s="293"/>
      <c r="AH78" s="249"/>
      <c r="AI78" s="249"/>
      <c r="AJ78" s="296"/>
      <c r="AK78" s="296"/>
      <c r="AL78" s="296"/>
    </row>
    <row r="79" spans="1:38" s="247" customFormat="1" ht="12.75" customHeight="1">
      <c r="A79" s="336">
        <v>12</v>
      </c>
      <c r="B79" s="334">
        <v>44720</v>
      </c>
      <c r="C79" s="352"/>
      <c r="D79" s="335" t="s">
        <v>882</v>
      </c>
      <c r="E79" s="336" t="s">
        <v>588</v>
      </c>
      <c r="F79" s="336">
        <v>16400</v>
      </c>
      <c r="G79" s="336">
        <v>16330</v>
      </c>
      <c r="H79" s="331">
        <v>16295</v>
      </c>
      <c r="I79" s="331" t="s">
        <v>915</v>
      </c>
      <c r="J79" s="330" t="s">
        <v>930</v>
      </c>
      <c r="K79" s="331">
        <f t="shared" ref="K79:K80" si="80">H79-F79</f>
        <v>-105</v>
      </c>
      <c r="L79" s="332">
        <f t="shared" ref="L79:L80" si="81">(H79*N79)*0.07%</f>
        <v>570.32500000000005</v>
      </c>
      <c r="M79" s="333">
        <f t="shared" ref="M79:M80" si="82">(K79*N79)-L79</f>
        <v>-5820.3249999999998</v>
      </c>
      <c r="N79" s="331">
        <v>50</v>
      </c>
      <c r="O79" s="340" t="s">
        <v>598</v>
      </c>
      <c r="P79" s="334">
        <v>44721</v>
      </c>
      <c r="Q79" s="249"/>
      <c r="R79" s="253" t="s">
        <v>587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6"/>
      <c r="AG79" s="293"/>
      <c r="AH79" s="249"/>
      <c r="AI79" s="249"/>
      <c r="AJ79" s="296"/>
      <c r="AK79" s="296"/>
      <c r="AL79" s="296"/>
    </row>
    <row r="80" spans="1:38" s="247" customFormat="1" ht="12.75" customHeight="1">
      <c r="A80" s="365">
        <v>13</v>
      </c>
      <c r="B80" s="362">
        <v>44721</v>
      </c>
      <c r="C80" s="367"/>
      <c r="D80" s="368" t="s">
        <v>937</v>
      </c>
      <c r="E80" s="365" t="s">
        <v>588</v>
      </c>
      <c r="F80" s="365">
        <v>3640</v>
      </c>
      <c r="G80" s="365">
        <v>3540</v>
      </c>
      <c r="H80" s="369">
        <v>3710</v>
      </c>
      <c r="I80" s="369" t="s">
        <v>938</v>
      </c>
      <c r="J80" s="370" t="s">
        <v>769</v>
      </c>
      <c r="K80" s="369">
        <f t="shared" si="80"/>
        <v>70</v>
      </c>
      <c r="L80" s="371">
        <f t="shared" si="81"/>
        <v>324.62500000000006</v>
      </c>
      <c r="M80" s="372">
        <f t="shared" si="82"/>
        <v>8425.375</v>
      </c>
      <c r="N80" s="369">
        <v>125</v>
      </c>
      <c r="O80" s="453" t="s">
        <v>586</v>
      </c>
      <c r="P80" s="362">
        <v>44722</v>
      </c>
      <c r="Q80" s="249"/>
      <c r="R80" s="253" t="s">
        <v>863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6"/>
      <c r="AG80" s="293"/>
      <c r="AH80" s="249"/>
      <c r="AI80" s="249"/>
      <c r="AJ80" s="296"/>
      <c r="AK80" s="296"/>
      <c r="AL80" s="296"/>
    </row>
    <row r="81" spans="1:38" s="247" customFormat="1" ht="12.75" customHeight="1">
      <c r="A81" s="336">
        <v>14</v>
      </c>
      <c r="B81" s="334">
        <v>44721</v>
      </c>
      <c r="C81" s="352"/>
      <c r="D81" s="335" t="s">
        <v>939</v>
      </c>
      <c r="E81" s="336" t="s">
        <v>588</v>
      </c>
      <c r="F81" s="336">
        <v>1877.5</v>
      </c>
      <c r="G81" s="336">
        <v>1815</v>
      </c>
      <c r="H81" s="331">
        <v>1815</v>
      </c>
      <c r="I81" s="331" t="s">
        <v>940</v>
      </c>
      <c r="J81" s="330" t="s">
        <v>953</v>
      </c>
      <c r="K81" s="331">
        <f t="shared" ref="K81:K83" si="83">H81-F81</f>
        <v>-62.5</v>
      </c>
      <c r="L81" s="332">
        <f t="shared" ref="L81:L83" si="84">(H81*N81)*0.07%</f>
        <v>254.10000000000002</v>
      </c>
      <c r="M81" s="333">
        <f t="shared" ref="M81:M83" si="85">(K81*N81)-L81</f>
        <v>-12754.1</v>
      </c>
      <c r="N81" s="331">
        <v>200</v>
      </c>
      <c r="O81" s="340" t="s">
        <v>598</v>
      </c>
      <c r="P81" s="334">
        <v>44725</v>
      </c>
      <c r="Q81" s="249"/>
      <c r="R81" s="253" t="s">
        <v>863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6"/>
      <c r="AG81" s="293"/>
      <c r="AH81" s="249"/>
      <c r="AI81" s="249"/>
      <c r="AJ81" s="296"/>
      <c r="AK81" s="296"/>
      <c r="AL81" s="296"/>
    </row>
    <row r="82" spans="1:38" s="247" customFormat="1" ht="12.75" customHeight="1">
      <c r="A82" s="336">
        <v>15</v>
      </c>
      <c r="B82" s="334">
        <v>44722</v>
      </c>
      <c r="C82" s="352"/>
      <c r="D82" s="335" t="s">
        <v>943</v>
      </c>
      <c r="E82" s="336" t="s">
        <v>588</v>
      </c>
      <c r="F82" s="336">
        <v>726</v>
      </c>
      <c r="G82" s="336">
        <v>717</v>
      </c>
      <c r="H82" s="331">
        <v>717</v>
      </c>
      <c r="I82" s="331" t="s">
        <v>944</v>
      </c>
      <c r="J82" s="330" t="s">
        <v>952</v>
      </c>
      <c r="K82" s="331">
        <f t="shared" si="83"/>
        <v>-9</v>
      </c>
      <c r="L82" s="332">
        <f t="shared" si="84"/>
        <v>690.11250000000007</v>
      </c>
      <c r="M82" s="333">
        <f t="shared" si="85"/>
        <v>-13065.112499999999</v>
      </c>
      <c r="N82" s="331">
        <v>1375</v>
      </c>
      <c r="O82" s="340" t="s">
        <v>598</v>
      </c>
      <c r="P82" s="334">
        <v>44725</v>
      </c>
      <c r="Q82" s="249"/>
      <c r="R82" s="253" t="s">
        <v>587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6"/>
      <c r="AG82" s="293"/>
      <c r="AH82" s="249"/>
      <c r="AI82" s="249"/>
      <c r="AJ82" s="296"/>
      <c r="AK82" s="296"/>
      <c r="AL82" s="296"/>
    </row>
    <row r="83" spans="1:38" s="247" customFormat="1" ht="12.75" customHeight="1">
      <c r="A83" s="365">
        <v>16</v>
      </c>
      <c r="B83" s="362">
        <v>166</v>
      </c>
      <c r="C83" s="367"/>
      <c r="D83" s="368" t="s">
        <v>980</v>
      </c>
      <c r="E83" s="365" t="s">
        <v>588</v>
      </c>
      <c r="F83" s="365">
        <v>2550</v>
      </c>
      <c r="G83" s="365">
        <v>2498</v>
      </c>
      <c r="H83" s="369">
        <v>2593</v>
      </c>
      <c r="I83" s="369" t="s">
        <v>981</v>
      </c>
      <c r="J83" s="370" t="s">
        <v>982</v>
      </c>
      <c r="K83" s="369">
        <f t="shared" si="83"/>
        <v>43</v>
      </c>
      <c r="L83" s="371">
        <f t="shared" si="84"/>
        <v>453.77500000000009</v>
      </c>
      <c r="M83" s="372">
        <f t="shared" si="85"/>
        <v>10296.225</v>
      </c>
      <c r="N83" s="369">
        <v>250</v>
      </c>
      <c r="O83" s="453" t="s">
        <v>586</v>
      </c>
      <c r="P83" s="362">
        <v>44726</v>
      </c>
      <c r="Q83" s="249"/>
      <c r="R83" s="253" t="s">
        <v>863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6"/>
      <c r="AG83" s="293"/>
      <c r="AH83" s="249"/>
      <c r="AI83" s="249"/>
      <c r="AJ83" s="296"/>
      <c r="AK83" s="296"/>
      <c r="AL83" s="296"/>
    </row>
    <row r="84" spans="1:38" s="247" customFormat="1" ht="12.75" customHeight="1">
      <c r="A84" s="365">
        <v>17</v>
      </c>
      <c r="B84" s="362">
        <v>166</v>
      </c>
      <c r="C84" s="367"/>
      <c r="D84" s="368" t="s">
        <v>926</v>
      </c>
      <c r="E84" s="365" t="s">
        <v>588</v>
      </c>
      <c r="F84" s="365">
        <v>2327.5</v>
      </c>
      <c r="G84" s="365">
        <v>2280</v>
      </c>
      <c r="H84" s="369">
        <v>2360</v>
      </c>
      <c r="I84" s="369" t="s">
        <v>967</v>
      </c>
      <c r="J84" s="370" t="s">
        <v>752</v>
      </c>
      <c r="K84" s="369">
        <f t="shared" ref="K84" si="86">H84-F84</f>
        <v>32.5</v>
      </c>
      <c r="L84" s="371">
        <f t="shared" ref="L84:L86" si="87">(H84*N84)*0.07%</f>
        <v>454.30000000000007</v>
      </c>
      <c r="M84" s="372">
        <f t="shared" ref="M84:M86" si="88">(K84*N84)-L84</f>
        <v>8483.2000000000007</v>
      </c>
      <c r="N84" s="369">
        <v>275</v>
      </c>
      <c r="O84" s="453" t="s">
        <v>586</v>
      </c>
      <c r="P84" s="362">
        <v>44726</v>
      </c>
      <c r="Q84" s="249"/>
      <c r="R84" s="253" t="s">
        <v>863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6"/>
      <c r="AG84" s="293"/>
      <c r="AH84" s="249"/>
      <c r="AI84" s="249"/>
      <c r="AJ84" s="296"/>
      <c r="AK84" s="296"/>
      <c r="AL84" s="296"/>
    </row>
    <row r="85" spans="1:38" s="247" customFormat="1" ht="12.75" customHeight="1">
      <c r="A85" s="365">
        <v>18</v>
      </c>
      <c r="B85" s="362">
        <v>166</v>
      </c>
      <c r="C85" s="367"/>
      <c r="D85" s="368" t="s">
        <v>971</v>
      </c>
      <c r="E85" s="365" t="s">
        <v>890</v>
      </c>
      <c r="F85" s="365">
        <v>577</v>
      </c>
      <c r="G85" s="365">
        <v>588</v>
      </c>
      <c r="H85" s="369">
        <v>569</v>
      </c>
      <c r="I85" s="369" t="s">
        <v>972</v>
      </c>
      <c r="J85" s="370" t="s">
        <v>973</v>
      </c>
      <c r="K85" s="369">
        <f>F85-H85</f>
        <v>8</v>
      </c>
      <c r="L85" s="371">
        <f t="shared" si="87"/>
        <v>438.13000000000005</v>
      </c>
      <c r="M85" s="372">
        <f t="shared" si="88"/>
        <v>8361.8700000000008</v>
      </c>
      <c r="N85" s="369">
        <v>1100</v>
      </c>
      <c r="O85" s="453" t="s">
        <v>586</v>
      </c>
      <c r="P85" s="362">
        <v>44726</v>
      </c>
      <c r="Q85" s="249"/>
      <c r="R85" s="253" t="s">
        <v>863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6"/>
      <c r="AG85" s="293"/>
      <c r="AH85" s="249"/>
      <c r="AI85" s="249"/>
      <c r="AJ85" s="296"/>
      <c r="AK85" s="296"/>
      <c r="AL85" s="296"/>
    </row>
    <row r="86" spans="1:38" s="247" customFormat="1" ht="12.75" customHeight="1">
      <c r="A86" s="336">
        <v>19</v>
      </c>
      <c r="B86" s="334">
        <v>166</v>
      </c>
      <c r="C86" s="352"/>
      <c r="D86" s="335" t="s">
        <v>978</v>
      </c>
      <c r="E86" s="336" t="s">
        <v>588</v>
      </c>
      <c r="F86" s="336">
        <v>362.5</v>
      </c>
      <c r="G86" s="336">
        <v>352</v>
      </c>
      <c r="H86" s="331">
        <v>352</v>
      </c>
      <c r="I86" s="331" t="s">
        <v>979</v>
      </c>
      <c r="J86" s="330" t="s">
        <v>999</v>
      </c>
      <c r="K86" s="331">
        <f t="shared" ref="K86" si="89">H86-F86</f>
        <v>-10.5</v>
      </c>
      <c r="L86" s="332">
        <f t="shared" si="87"/>
        <v>264.88000000000005</v>
      </c>
      <c r="M86" s="333">
        <f t="shared" si="88"/>
        <v>-11552.38</v>
      </c>
      <c r="N86" s="331">
        <v>1075</v>
      </c>
      <c r="O86" s="340" t="s">
        <v>598</v>
      </c>
      <c r="P86" s="334">
        <v>44728</v>
      </c>
      <c r="Q86" s="249"/>
      <c r="R86" s="253" t="s">
        <v>587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6"/>
      <c r="AG86" s="293"/>
      <c r="AH86" s="249"/>
      <c r="AI86" s="249"/>
      <c r="AJ86" s="296"/>
      <c r="AK86" s="296"/>
      <c r="AL86" s="296"/>
    </row>
    <row r="87" spans="1:38" s="247" customFormat="1" ht="12.75" customHeight="1">
      <c r="A87" s="365">
        <v>20</v>
      </c>
      <c r="B87" s="362">
        <v>166</v>
      </c>
      <c r="C87" s="367"/>
      <c r="D87" s="368" t="s">
        <v>980</v>
      </c>
      <c r="E87" s="365" t="s">
        <v>588</v>
      </c>
      <c r="F87" s="365">
        <v>2450</v>
      </c>
      <c r="G87" s="365">
        <v>2498</v>
      </c>
      <c r="H87" s="369">
        <v>2487.5</v>
      </c>
      <c r="I87" s="369" t="s">
        <v>981</v>
      </c>
      <c r="J87" s="370" t="s">
        <v>994</v>
      </c>
      <c r="K87" s="369">
        <f t="shared" ref="K87" si="90">H87-F87</f>
        <v>37.5</v>
      </c>
      <c r="L87" s="371">
        <f t="shared" ref="L87:L89" si="91">(H87*N87)*0.07%</f>
        <v>435.31250000000006</v>
      </c>
      <c r="M87" s="372">
        <f t="shared" ref="M87:M89" si="92">(K87*N87)-L87</f>
        <v>8939.6875</v>
      </c>
      <c r="N87" s="369">
        <v>250</v>
      </c>
      <c r="O87" s="453" t="s">
        <v>586</v>
      </c>
      <c r="P87" s="362">
        <v>44727</v>
      </c>
      <c r="Q87" s="249"/>
      <c r="R87" s="253" t="s">
        <v>863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6"/>
      <c r="AG87" s="293"/>
      <c r="AH87" s="249"/>
      <c r="AI87" s="249"/>
      <c r="AJ87" s="296"/>
      <c r="AK87" s="296"/>
      <c r="AL87" s="296"/>
    </row>
    <row r="88" spans="1:38" s="247" customFormat="1" ht="12.75" customHeight="1">
      <c r="A88" s="365">
        <v>21</v>
      </c>
      <c r="B88" s="469">
        <v>44728</v>
      </c>
      <c r="C88" s="367"/>
      <c r="D88" s="368" t="s">
        <v>971</v>
      </c>
      <c r="E88" s="365" t="s">
        <v>890</v>
      </c>
      <c r="F88" s="365">
        <v>582</v>
      </c>
      <c r="G88" s="365">
        <v>593</v>
      </c>
      <c r="H88" s="369">
        <v>573</v>
      </c>
      <c r="I88" s="369" t="s">
        <v>1000</v>
      </c>
      <c r="J88" s="370" t="s">
        <v>794</v>
      </c>
      <c r="K88" s="369">
        <f>F88-H88</f>
        <v>9</v>
      </c>
      <c r="L88" s="371">
        <f t="shared" si="91"/>
        <v>441.21000000000004</v>
      </c>
      <c r="M88" s="372">
        <f t="shared" si="92"/>
        <v>9458.7900000000009</v>
      </c>
      <c r="N88" s="369">
        <v>1100</v>
      </c>
      <c r="O88" s="453" t="s">
        <v>586</v>
      </c>
      <c r="P88" s="362">
        <v>44728</v>
      </c>
      <c r="Q88" s="249"/>
      <c r="R88" s="253" t="s">
        <v>863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6"/>
      <c r="AG88" s="293"/>
      <c r="AH88" s="249"/>
      <c r="AI88" s="249"/>
      <c r="AJ88" s="296"/>
      <c r="AK88" s="296"/>
      <c r="AL88" s="296"/>
    </row>
    <row r="89" spans="1:38" s="247" customFormat="1" ht="12.75" customHeight="1">
      <c r="A89" s="336">
        <v>22</v>
      </c>
      <c r="B89" s="475">
        <v>44728</v>
      </c>
      <c r="C89" s="352"/>
      <c r="D89" s="335" t="s">
        <v>1001</v>
      </c>
      <c r="E89" s="336" t="s">
        <v>588</v>
      </c>
      <c r="F89" s="336">
        <v>2115</v>
      </c>
      <c r="G89" s="336">
        <v>2065</v>
      </c>
      <c r="H89" s="331">
        <v>2065</v>
      </c>
      <c r="I89" s="331" t="s">
        <v>1002</v>
      </c>
      <c r="J89" s="330" t="s">
        <v>881</v>
      </c>
      <c r="K89" s="331">
        <f t="shared" ref="K89" si="93">H89-F89</f>
        <v>-50</v>
      </c>
      <c r="L89" s="332">
        <f t="shared" si="91"/>
        <v>361.37500000000006</v>
      </c>
      <c r="M89" s="333">
        <f t="shared" si="92"/>
        <v>-12861.375</v>
      </c>
      <c r="N89" s="331">
        <v>250</v>
      </c>
      <c r="O89" s="340" t="s">
        <v>598</v>
      </c>
      <c r="P89" s="334">
        <v>44729</v>
      </c>
      <c r="Q89" s="249"/>
      <c r="R89" s="253" t="s">
        <v>587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6"/>
      <c r="AG89" s="293"/>
      <c r="AH89" s="249"/>
      <c r="AI89" s="249"/>
      <c r="AJ89" s="296"/>
      <c r="AK89" s="296"/>
      <c r="AL89" s="296"/>
    </row>
    <row r="90" spans="1:38" s="247" customFormat="1" ht="13.15" customHeight="1">
      <c r="A90" s="336">
        <v>23</v>
      </c>
      <c r="B90" s="475">
        <v>44728</v>
      </c>
      <c r="C90" s="352"/>
      <c r="D90" s="335" t="s">
        <v>882</v>
      </c>
      <c r="E90" s="336" t="s">
        <v>588</v>
      </c>
      <c r="F90" s="336">
        <v>16610</v>
      </c>
      <c r="G90" s="336">
        <v>16450</v>
      </c>
      <c r="H90" s="331">
        <v>16450</v>
      </c>
      <c r="I90" s="331" t="s">
        <v>1003</v>
      </c>
      <c r="J90" s="330" t="s">
        <v>1004</v>
      </c>
      <c r="K90" s="331">
        <f t="shared" ref="K90:K91" si="94">H90-F90</f>
        <v>-160</v>
      </c>
      <c r="L90" s="332">
        <f t="shared" ref="L90:L91" si="95">(H90*N90)*0.07%</f>
        <v>575.75000000000011</v>
      </c>
      <c r="M90" s="333">
        <f t="shared" ref="M90:M91" si="96">(K90*N90)-L90</f>
        <v>-8575.75</v>
      </c>
      <c r="N90" s="331">
        <v>50</v>
      </c>
      <c r="O90" s="340" t="s">
        <v>598</v>
      </c>
      <c r="P90" s="334">
        <v>44728</v>
      </c>
      <c r="Q90" s="249"/>
      <c r="R90" s="253" t="s">
        <v>587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6"/>
      <c r="AG90" s="293"/>
      <c r="AH90" s="249"/>
      <c r="AI90" s="249"/>
      <c r="AJ90" s="296"/>
      <c r="AK90" s="296"/>
      <c r="AL90" s="296"/>
    </row>
    <row r="91" spans="1:38" s="247" customFormat="1" ht="13.15" customHeight="1">
      <c r="A91" s="365">
        <v>24</v>
      </c>
      <c r="B91" s="469">
        <v>44729</v>
      </c>
      <c r="C91" s="367"/>
      <c r="D91" s="368" t="s">
        <v>937</v>
      </c>
      <c r="E91" s="365" t="s">
        <v>588</v>
      </c>
      <c r="F91" s="365">
        <v>3605</v>
      </c>
      <c r="G91" s="365">
        <v>3500</v>
      </c>
      <c r="H91" s="369">
        <v>3664</v>
      </c>
      <c r="I91" s="369" t="s">
        <v>1013</v>
      </c>
      <c r="J91" s="370" t="s">
        <v>1016</v>
      </c>
      <c r="K91" s="369">
        <f t="shared" si="94"/>
        <v>59</v>
      </c>
      <c r="L91" s="371">
        <f t="shared" si="95"/>
        <v>320.60000000000002</v>
      </c>
      <c r="M91" s="372">
        <f t="shared" si="96"/>
        <v>7054.4</v>
      </c>
      <c r="N91" s="369">
        <v>125</v>
      </c>
      <c r="O91" s="453" t="s">
        <v>586</v>
      </c>
      <c r="P91" s="362">
        <v>44729</v>
      </c>
      <c r="Q91" s="249"/>
      <c r="R91" s="253" t="s">
        <v>863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6"/>
      <c r="AG91" s="293"/>
      <c r="AH91" s="249"/>
      <c r="AI91" s="249"/>
      <c r="AJ91" s="296"/>
      <c r="AK91" s="296"/>
      <c r="AL91" s="296"/>
    </row>
    <row r="92" spans="1:38" s="247" customFormat="1" ht="13.15" customHeight="1">
      <c r="A92" s="365">
        <v>25</v>
      </c>
      <c r="B92" s="469">
        <v>44729</v>
      </c>
      <c r="C92" s="367"/>
      <c r="D92" s="368" t="s">
        <v>874</v>
      </c>
      <c r="E92" s="365" t="s">
        <v>588</v>
      </c>
      <c r="F92" s="365">
        <v>2495</v>
      </c>
      <c r="G92" s="365">
        <v>2440</v>
      </c>
      <c r="H92" s="369">
        <v>2540</v>
      </c>
      <c r="I92" s="369" t="s">
        <v>1014</v>
      </c>
      <c r="J92" s="370" t="s">
        <v>1017</v>
      </c>
      <c r="K92" s="369">
        <f t="shared" ref="K92" si="97">H92-F92</f>
        <v>45</v>
      </c>
      <c r="L92" s="371">
        <f t="shared" ref="L92:L94" si="98">(H92*N92)*0.07%</f>
        <v>444.50000000000006</v>
      </c>
      <c r="M92" s="372">
        <f t="shared" ref="M92:M94" si="99">(K92*N92)-L92</f>
        <v>10805.5</v>
      </c>
      <c r="N92" s="369">
        <v>250</v>
      </c>
      <c r="O92" s="453" t="s">
        <v>586</v>
      </c>
      <c r="P92" s="362">
        <v>44729</v>
      </c>
      <c r="Q92" s="249"/>
      <c r="R92" s="253" t="s">
        <v>863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6"/>
      <c r="AG92" s="293"/>
      <c r="AH92" s="249"/>
      <c r="AI92" s="249"/>
      <c r="AJ92" s="296"/>
      <c r="AK92" s="296"/>
      <c r="AL92" s="296"/>
    </row>
    <row r="93" spans="1:38" s="247" customFormat="1" ht="13.15" customHeight="1">
      <c r="A93" s="365">
        <v>26</v>
      </c>
      <c r="B93" s="469">
        <v>44729</v>
      </c>
      <c r="C93" s="367"/>
      <c r="D93" s="368" t="s">
        <v>971</v>
      </c>
      <c r="E93" s="365" t="s">
        <v>890</v>
      </c>
      <c r="F93" s="365">
        <v>566</v>
      </c>
      <c r="G93" s="365">
        <v>577</v>
      </c>
      <c r="H93" s="369">
        <v>557</v>
      </c>
      <c r="I93" s="369" t="s">
        <v>1015</v>
      </c>
      <c r="J93" s="370" t="s">
        <v>794</v>
      </c>
      <c r="K93" s="369">
        <f>F93-H93</f>
        <v>9</v>
      </c>
      <c r="L93" s="371">
        <f t="shared" si="98"/>
        <v>428.89000000000004</v>
      </c>
      <c r="M93" s="372">
        <f t="shared" si="99"/>
        <v>9471.11</v>
      </c>
      <c r="N93" s="369">
        <v>1100</v>
      </c>
      <c r="O93" s="453" t="s">
        <v>586</v>
      </c>
      <c r="P93" s="362">
        <v>44729</v>
      </c>
      <c r="Q93" s="249"/>
      <c r="R93" s="253" t="s">
        <v>863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6"/>
      <c r="AG93" s="293"/>
      <c r="AH93" s="249"/>
      <c r="AI93" s="249"/>
      <c r="AJ93" s="296"/>
      <c r="AK93" s="296"/>
      <c r="AL93" s="296"/>
    </row>
    <row r="94" spans="1:38" s="247" customFormat="1" ht="13.15" customHeight="1">
      <c r="A94" s="336">
        <v>27</v>
      </c>
      <c r="B94" s="334">
        <v>44729</v>
      </c>
      <c r="C94" s="335"/>
      <c r="D94" s="335" t="s">
        <v>926</v>
      </c>
      <c r="E94" s="336" t="s">
        <v>588</v>
      </c>
      <c r="F94" s="336">
        <v>2337.5</v>
      </c>
      <c r="G94" s="336">
        <v>2295</v>
      </c>
      <c r="H94" s="331">
        <v>2295</v>
      </c>
      <c r="I94" s="331" t="s">
        <v>967</v>
      </c>
      <c r="J94" s="330" t="s">
        <v>1025</v>
      </c>
      <c r="K94" s="331">
        <f t="shared" ref="K94:K95" si="100">H94-F94</f>
        <v>-42.5</v>
      </c>
      <c r="L94" s="332">
        <f t="shared" si="98"/>
        <v>441.78750000000008</v>
      </c>
      <c r="M94" s="333">
        <f t="shared" si="99"/>
        <v>-12129.2875</v>
      </c>
      <c r="N94" s="331">
        <v>275</v>
      </c>
      <c r="O94" s="340" t="s">
        <v>598</v>
      </c>
      <c r="P94" s="334">
        <v>44732</v>
      </c>
      <c r="Q94" s="249"/>
      <c r="R94" s="253" t="s">
        <v>863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6"/>
      <c r="AG94" s="293"/>
      <c r="AH94" s="249"/>
      <c r="AI94" s="249"/>
      <c r="AJ94" s="296"/>
      <c r="AK94" s="296"/>
      <c r="AL94" s="296"/>
    </row>
    <row r="95" spans="1:38" s="247" customFormat="1" ht="13.15" customHeight="1">
      <c r="A95" s="365">
        <v>28</v>
      </c>
      <c r="B95" s="426">
        <v>44732</v>
      </c>
      <c r="C95" s="368"/>
      <c r="D95" s="368" t="s">
        <v>874</v>
      </c>
      <c r="E95" s="365" t="s">
        <v>588</v>
      </c>
      <c r="F95" s="365">
        <v>2460</v>
      </c>
      <c r="G95" s="365">
        <v>2410</v>
      </c>
      <c r="H95" s="369">
        <v>2490</v>
      </c>
      <c r="I95" s="369" t="s">
        <v>1024</v>
      </c>
      <c r="J95" s="370" t="s">
        <v>601</v>
      </c>
      <c r="K95" s="369">
        <f t="shared" si="100"/>
        <v>30</v>
      </c>
      <c r="L95" s="371">
        <f t="shared" ref="L95" si="101">(H95*N95)*0.07%</f>
        <v>435.75000000000006</v>
      </c>
      <c r="M95" s="372">
        <f t="shared" ref="M95" si="102">(K95*N95)-L95</f>
        <v>7064.25</v>
      </c>
      <c r="N95" s="369">
        <v>250</v>
      </c>
      <c r="O95" s="453" t="s">
        <v>586</v>
      </c>
      <c r="P95" s="362">
        <v>44732</v>
      </c>
      <c r="Q95" s="249"/>
      <c r="R95" s="253" t="s">
        <v>863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6"/>
      <c r="AG95" s="293"/>
      <c r="AH95" s="249"/>
      <c r="AI95" s="249"/>
      <c r="AJ95" s="296"/>
      <c r="AK95" s="296"/>
      <c r="AL95" s="296"/>
    </row>
    <row r="96" spans="1:38" s="247" customFormat="1" ht="13.15" customHeight="1">
      <c r="A96" s="365">
        <v>29</v>
      </c>
      <c r="B96" s="426">
        <v>44732</v>
      </c>
      <c r="C96" s="367"/>
      <c r="D96" s="368" t="s">
        <v>893</v>
      </c>
      <c r="E96" s="365" t="s">
        <v>588</v>
      </c>
      <c r="F96" s="365">
        <v>1492.5</v>
      </c>
      <c r="G96" s="365">
        <v>1455</v>
      </c>
      <c r="H96" s="369">
        <v>1518</v>
      </c>
      <c r="I96" s="369" t="s">
        <v>1026</v>
      </c>
      <c r="J96" s="370" t="s">
        <v>1047</v>
      </c>
      <c r="K96" s="369">
        <f t="shared" ref="K96" si="103">H96-F96</f>
        <v>25.5</v>
      </c>
      <c r="L96" s="371">
        <f t="shared" ref="L96:L97" si="104">(H96*N96)*0.07%</f>
        <v>371.91000000000008</v>
      </c>
      <c r="M96" s="372">
        <f t="shared" ref="M96:M97" si="105">(K96*N96)-L96</f>
        <v>8553.09</v>
      </c>
      <c r="N96" s="369">
        <v>350</v>
      </c>
      <c r="O96" s="453" t="s">
        <v>586</v>
      </c>
      <c r="P96" s="362">
        <v>44734</v>
      </c>
      <c r="Q96" s="249"/>
      <c r="R96" s="253" t="s">
        <v>863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6"/>
      <c r="AG96" s="293"/>
      <c r="AH96" s="249"/>
      <c r="AI96" s="249"/>
      <c r="AJ96" s="296"/>
      <c r="AK96" s="296"/>
      <c r="AL96" s="296"/>
    </row>
    <row r="97" spans="1:38" s="247" customFormat="1" ht="13.15" customHeight="1">
      <c r="A97" s="336">
        <v>30</v>
      </c>
      <c r="B97" s="471">
        <v>44732</v>
      </c>
      <c r="C97" s="352"/>
      <c r="D97" s="335" t="s">
        <v>971</v>
      </c>
      <c r="E97" s="336" t="s">
        <v>890</v>
      </c>
      <c r="F97" s="336">
        <v>577</v>
      </c>
      <c r="G97" s="336">
        <v>588</v>
      </c>
      <c r="H97" s="331">
        <v>588</v>
      </c>
      <c r="I97" s="331" t="s">
        <v>1027</v>
      </c>
      <c r="J97" s="330" t="s">
        <v>1048</v>
      </c>
      <c r="K97" s="331">
        <f>F97-H97</f>
        <v>-11</v>
      </c>
      <c r="L97" s="332">
        <f t="shared" si="104"/>
        <v>452.76000000000005</v>
      </c>
      <c r="M97" s="333">
        <f t="shared" si="105"/>
        <v>-12552.76</v>
      </c>
      <c r="N97" s="331">
        <v>1100</v>
      </c>
      <c r="O97" s="340" t="s">
        <v>598</v>
      </c>
      <c r="P97" s="334">
        <v>44734</v>
      </c>
      <c r="Q97" s="249"/>
      <c r="R97" s="253" t="s">
        <v>863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96"/>
      <c r="AG97" s="293"/>
      <c r="AH97" s="249"/>
      <c r="AI97" s="249"/>
      <c r="AJ97" s="296"/>
      <c r="AK97" s="296"/>
      <c r="AL97" s="296"/>
    </row>
    <row r="98" spans="1:38" s="247" customFormat="1" ht="13.15" customHeight="1">
      <c r="A98" s="365">
        <v>31</v>
      </c>
      <c r="B98" s="426">
        <v>44732</v>
      </c>
      <c r="C98" s="367"/>
      <c r="D98" s="368" t="s">
        <v>874</v>
      </c>
      <c r="E98" s="365" t="s">
        <v>588</v>
      </c>
      <c r="F98" s="365">
        <v>2455</v>
      </c>
      <c r="G98" s="365">
        <v>2405</v>
      </c>
      <c r="H98" s="369">
        <v>2495</v>
      </c>
      <c r="I98" s="369" t="s">
        <v>1024</v>
      </c>
      <c r="J98" s="370" t="s">
        <v>630</v>
      </c>
      <c r="K98" s="369">
        <f t="shared" ref="K98" si="106">H98-F98</f>
        <v>40</v>
      </c>
      <c r="L98" s="371">
        <f t="shared" ref="L98" si="107">(H98*N98)*0.07%</f>
        <v>436.62500000000006</v>
      </c>
      <c r="M98" s="372">
        <f t="shared" ref="M98" si="108">(K98*N98)-L98</f>
        <v>9563.375</v>
      </c>
      <c r="N98" s="369">
        <v>250</v>
      </c>
      <c r="O98" s="453" t="s">
        <v>586</v>
      </c>
      <c r="P98" s="362">
        <v>44733</v>
      </c>
      <c r="Q98" s="249"/>
      <c r="R98" s="253" t="s">
        <v>863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96"/>
      <c r="AG98" s="293"/>
      <c r="AH98" s="249"/>
      <c r="AI98" s="249"/>
      <c r="AJ98" s="296"/>
      <c r="AK98" s="296"/>
      <c r="AL98" s="296"/>
    </row>
    <row r="99" spans="1:38" s="247" customFormat="1" ht="13.15" customHeight="1">
      <c r="A99" s="365">
        <v>32</v>
      </c>
      <c r="B99" s="426">
        <v>44732</v>
      </c>
      <c r="C99" s="367"/>
      <c r="D99" s="368" t="s">
        <v>1028</v>
      </c>
      <c r="E99" s="365" t="s">
        <v>588</v>
      </c>
      <c r="F99" s="365">
        <v>901.5</v>
      </c>
      <c r="G99" s="365">
        <v>880</v>
      </c>
      <c r="H99" s="369">
        <v>918</v>
      </c>
      <c r="I99" s="369" t="s">
        <v>1029</v>
      </c>
      <c r="J99" s="370" t="s">
        <v>1033</v>
      </c>
      <c r="K99" s="369">
        <f t="shared" ref="K99" si="109">H99-F99</f>
        <v>16.5</v>
      </c>
      <c r="L99" s="371">
        <f t="shared" ref="L99" si="110">(H99*N99)*0.07%</f>
        <v>401.62500000000006</v>
      </c>
      <c r="M99" s="372">
        <f t="shared" ref="M99" si="111">(K99*N99)-L99</f>
        <v>9910.875</v>
      </c>
      <c r="N99" s="369">
        <v>625</v>
      </c>
      <c r="O99" s="453" t="s">
        <v>586</v>
      </c>
      <c r="P99" s="362">
        <v>44733</v>
      </c>
      <c r="Q99" s="249"/>
      <c r="R99" s="253" t="s">
        <v>863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96"/>
      <c r="AG99" s="293"/>
      <c r="AH99" s="249"/>
      <c r="AI99" s="249"/>
      <c r="AJ99" s="296"/>
      <c r="AK99" s="296"/>
      <c r="AL99" s="296"/>
    </row>
    <row r="100" spans="1:38" s="247" customFormat="1" ht="13.15" customHeight="1">
      <c r="A100" s="336">
        <v>33</v>
      </c>
      <c r="B100" s="471">
        <v>44732</v>
      </c>
      <c r="C100" s="352"/>
      <c r="D100" s="335" t="s">
        <v>1030</v>
      </c>
      <c r="E100" s="336" t="s">
        <v>890</v>
      </c>
      <c r="F100" s="336">
        <v>1967.5</v>
      </c>
      <c r="G100" s="336">
        <v>2005</v>
      </c>
      <c r="H100" s="331">
        <v>2005</v>
      </c>
      <c r="I100" s="331" t="s">
        <v>1031</v>
      </c>
      <c r="J100" s="330" t="s">
        <v>1032</v>
      </c>
      <c r="K100" s="331">
        <f>F100-H100</f>
        <v>-37.5</v>
      </c>
      <c r="L100" s="332">
        <f t="shared" ref="L100:L102" si="112">(H100*N100)*0.07%</f>
        <v>526.31250000000011</v>
      </c>
      <c r="M100" s="333">
        <f t="shared" ref="M100:M102" si="113">(K100*N100)-L100</f>
        <v>-14588.8125</v>
      </c>
      <c r="N100" s="331">
        <v>375</v>
      </c>
      <c r="O100" s="340" t="s">
        <v>598</v>
      </c>
      <c r="P100" s="334">
        <v>44733</v>
      </c>
      <c r="Q100" s="249"/>
      <c r="R100" s="253" t="s">
        <v>863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96"/>
      <c r="AG100" s="293"/>
      <c r="AH100" s="249"/>
      <c r="AI100" s="249"/>
      <c r="AJ100" s="296"/>
      <c r="AK100" s="296"/>
      <c r="AL100" s="296"/>
    </row>
    <row r="101" spans="1:38" s="247" customFormat="1" ht="13.15" customHeight="1">
      <c r="A101" s="365">
        <v>34</v>
      </c>
      <c r="B101" s="426">
        <v>44733</v>
      </c>
      <c r="C101" s="367"/>
      <c r="D101" s="368" t="s">
        <v>1039</v>
      </c>
      <c r="E101" s="365" t="s">
        <v>588</v>
      </c>
      <c r="F101" s="365">
        <v>642.5</v>
      </c>
      <c r="G101" s="365">
        <v>627</v>
      </c>
      <c r="H101" s="369">
        <v>651.5</v>
      </c>
      <c r="I101" s="369" t="s">
        <v>1040</v>
      </c>
      <c r="J101" s="370" t="s">
        <v>794</v>
      </c>
      <c r="K101" s="369">
        <f t="shared" ref="K101" si="114">H101-F101</f>
        <v>9</v>
      </c>
      <c r="L101" s="371">
        <f t="shared" si="112"/>
        <v>433.24750000000006</v>
      </c>
      <c r="M101" s="372">
        <f t="shared" si="113"/>
        <v>8116.7524999999996</v>
      </c>
      <c r="N101" s="369">
        <v>950</v>
      </c>
      <c r="O101" s="453" t="s">
        <v>586</v>
      </c>
      <c r="P101" s="362">
        <v>44733</v>
      </c>
      <c r="Q101" s="249"/>
      <c r="R101" s="253" t="s">
        <v>587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96"/>
      <c r="AG101" s="293"/>
      <c r="AH101" s="249"/>
      <c r="AI101" s="249"/>
      <c r="AJ101" s="296"/>
      <c r="AK101" s="296"/>
      <c r="AL101" s="296"/>
    </row>
    <row r="102" spans="1:38" s="247" customFormat="1" ht="13.15" customHeight="1">
      <c r="A102" s="365">
        <v>35</v>
      </c>
      <c r="B102" s="426">
        <v>44733</v>
      </c>
      <c r="C102" s="367"/>
      <c r="D102" s="368" t="s">
        <v>882</v>
      </c>
      <c r="E102" s="365" t="s">
        <v>890</v>
      </c>
      <c r="F102" s="365">
        <v>15595</v>
      </c>
      <c r="G102" s="365">
        <v>15750</v>
      </c>
      <c r="H102" s="369">
        <v>15515</v>
      </c>
      <c r="I102" s="369" t="s">
        <v>1041</v>
      </c>
      <c r="J102" s="370" t="s">
        <v>887</v>
      </c>
      <c r="K102" s="369">
        <f>F102-H102</f>
        <v>80</v>
      </c>
      <c r="L102" s="371">
        <f t="shared" si="112"/>
        <v>543.02500000000009</v>
      </c>
      <c r="M102" s="372">
        <f t="shared" si="113"/>
        <v>3456.9749999999999</v>
      </c>
      <c r="N102" s="369">
        <v>50</v>
      </c>
      <c r="O102" s="322" t="s">
        <v>586</v>
      </c>
      <c r="P102" s="362">
        <v>44734</v>
      </c>
      <c r="Q102" s="249"/>
      <c r="R102" s="253" t="s">
        <v>587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96"/>
      <c r="AG102" s="293"/>
      <c r="AH102" s="249"/>
      <c r="AI102" s="249"/>
      <c r="AJ102" s="296"/>
      <c r="AK102" s="296"/>
      <c r="AL102" s="296"/>
    </row>
    <row r="103" spans="1:38" s="247" customFormat="1" ht="13.15" customHeight="1">
      <c r="A103" s="365">
        <v>36</v>
      </c>
      <c r="B103" s="426">
        <v>44733</v>
      </c>
      <c r="C103" s="367"/>
      <c r="D103" s="368" t="s">
        <v>1001</v>
      </c>
      <c r="E103" s="365" t="s">
        <v>588</v>
      </c>
      <c r="F103" s="365">
        <v>2104</v>
      </c>
      <c r="G103" s="365">
        <v>2050</v>
      </c>
      <c r="H103" s="369">
        <v>2145</v>
      </c>
      <c r="I103" s="369" t="s">
        <v>1042</v>
      </c>
      <c r="J103" s="370" t="s">
        <v>1064</v>
      </c>
      <c r="K103" s="369">
        <f t="shared" ref="K103" si="115">H103-F103</f>
        <v>41</v>
      </c>
      <c r="L103" s="371">
        <f t="shared" ref="L103" si="116">(H103*N103)*0.07%</f>
        <v>375.37500000000006</v>
      </c>
      <c r="M103" s="372">
        <f t="shared" ref="M103" si="117">(K103*N103)-L103</f>
        <v>9874.625</v>
      </c>
      <c r="N103" s="369">
        <v>250</v>
      </c>
      <c r="O103" s="453" t="s">
        <v>586</v>
      </c>
      <c r="P103" s="362">
        <v>44735</v>
      </c>
      <c r="Q103" s="249"/>
      <c r="R103" s="253" t="s">
        <v>863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96"/>
      <c r="AG103" s="293"/>
      <c r="AH103" s="249"/>
      <c r="AI103" s="249"/>
      <c r="AJ103" s="296"/>
      <c r="AK103" s="296"/>
      <c r="AL103" s="296"/>
    </row>
    <row r="104" spans="1:38" s="247" customFormat="1" ht="13.15" customHeight="1">
      <c r="A104" s="365">
        <v>37</v>
      </c>
      <c r="B104" s="426">
        <v>44734</v>
      </c>
      <c r="C104" s="367"/>
      <c r="D104" s="368" t="s">
        <v>1051</v>
      </c>
      <c r="E104" s="365" t="s">
        <v>588</v>
      </c>
      <c r="F104" s="365">
        <v>975</v>
      </c>
      <c r="G104" s="365">
        <v>955</v>
      </c>
      <c r="H104" s="369">
        <v>990</v>
      </c>
      <c r="I104" s="369" t="s">
        <v>884</v>
      </c>
      <c r="J104" s="370" t="s">
        <v>928</v>
      </c>
      <c r="K104" s="369">
        <f t="shared" ref="K104" si="118">H104-F104</f>
        <v>15</v>
      </c>
      <c r="L104" s="371">
        <f t="shared" ref="L104" si="119">(H104*N104)*0.07%</f>
        <v>485.10000000000008</v>
      </c>
      <c r="M104" s="372">
        <f t="shared" ref="M104" si="120">(K104*N104)-L104</f>
        <v>10014.9</v>
      </c>
      <c r="N104" s="369">
        <v>700</v>
      </c>
      <c r="O104" s="453" t="s">
        <v>586</v>
      </c>
      <c r="P104" s="362">
        <v>44739</v>
      </c>
      <c r="Q104" s="249"/>
      <c r="R104" s="253" t="s">
        <v>587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96"/>
      <c r="AG104" s="293"/>
      <c r="AH104" s="249"/>
      <c r="AI104" s="249"/>
      <c r="AJ104" s="296"/>
      <c r="AK104" s="296"/>
      <c r="AL104" s="296"/>
    </row>
    <row r="105" spans="1:38" s="247" customFormat="1" ht="13.15" customHeight="1">
      <c r="A105" s="336">
        <v>38</v>
      </c>
      <c r="B105" s="471">
        <v>44734</v>
      </c>
      <c r="C105" s="352"/>
      <c r="D105" s="335" t="s">
        <v>1052</v>
      </c>
      <c r="E105" s="336" t="s">
        <v>588</v>
      </c>
      <c r="F105" s="336">
        <v>228</v>
      </c>
      <c r="G105" s="336">
        <v>220</v>
      </c>
      <c r="H105" s="331">
        <v>220</v>
      </c>
      <c r="I105" s="331" t="s">
        <v>1053</v>
      </c>
      <c r="J105" s="330" t="s">
        <v>1065</v>
      </c>
      <c r="K105" s="331">
        <f t="shared" ref="K105" si="121">H105-F105</f>
        <v>-8</v>
      </c>
      <c r="L105" s="332">
        <f t="shared" ref="L105" si="122">(H105*N105)*0.07%</f>
        <v>238.70000000000005</v>
      </c>
      <c r="M105" s="333">
        <f t="shared" ref="M105" si="123">(K105*N105)-L105</f>
        <v>-12638.7</v>
      </c>
      <c r="N105" s="331">
        <v>1550</v>
      </c>
      <c r="O105" s="340" t="s">
        <v>598</v>
      </c>
      <c r="P105" s="334">
        <v>44735</v>
      </c>
      <c r="Q105" s="249"/>
      <c r="R105" s="253" t="s">
        <v>587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96"/>
      <c r="AG105" s="293"/>
      <c r="AH105" s="249"/>
      <c r="AI105" s="249"/>
      <c r="AJ105" s="296"/>
      <c r="AK105" s="296"/>
      <c r="AL105" s="296"/>
    </row>
    <row r="106" spans="1:38" s="247" customFormat="1" ht="13.15" customHeight="1">
      <c r="A106" s="365">
        <v>39</v>
      </c>
      <c r="B106" s="426">
        <v>44734</v>
      </c>
      <c r="C106" s="367"/>
      <c r="D106" s="368" t="s">
        <v>882</v>
      </c>
      <c r="E106" s="365" t="s">
        <v>588</v>
      </c>
      <c r="F106" s="365">
        <v>15460</v>
      </c>
      <c r="G106" s="365">
        <v>15340</v>
      </c>
      <c r="H106" s="369">
        <v>15510</v>
      </c>
      <c r="I106" s="369" t="s">
        <v>1054</v>
      </c>
      <c r="J106" s="370" t="s">
        <v>933</v>
      </c>
      <c r="K106" s="369">
        <f t="shared" ref="K106" si="124">H106-F106</f>
        <v>50</v>
      </c>
      <c r="L106" s="371">
        <f t="shared" ref="L106" si="125">(H106*N106)*0.07%</f>
        <v>542.85</v>
      </c>
      <c r="M106" s="372">
        <f t="shared" ref="M106" si="126">(K106*N106)-L106</f>
        <v>1957.15</v>
      </c>
      <c r="N106" s="369">
        <v>50</v>
      </c>
      <c r="O106" s="453" t="s">
        <v>586</v>
      </c>
      <c r="P106" s="362">
        <v>44735</v>
      </c>
      <c r="Q106" s="249"/>
      <c r="R106" s="253" t="s">
        <v>587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96"/>
      <c r="AG106" s="293"/>
      <c r="AH106" s="249"/>
      <c r="AI106" s="249"/>
      <c r="AJ106" s="296"/>
      <c r="AK106" s="296"/>
      <c r="AL106" s="296"/>
    </row>
    <row r="107" spans="1:38" s="247" customFormat="1" ht="13.15" customHeight="1">
      <c r="A107" s="365">
        <v>40</v>
      </c>
      <c r="B107" s="426">
        <v>44734</v>
      </c>
      <c r="C107" s="367"/>
      <c r="D107" s="368" t="s">
        <v>1055</v>
      </c>
      <c r="E107" s="365" t="s">
        <v>588</v>
      </c>
      <c r="F107" s="365">
        <v>1484</v>
      </c>
      <c r="G107" s="365">
        <v>1448</v>
      </c>
      <c r="H107" s="369">
        <v>1509</v>
      </c>
      <c r="I107" s="369" t="s">
        <v>1056</v>
      </c>
      <c r="J107" s="370" t="s">
        <v>607</v>
      </c>
      <c r="K107" s="369">
        <f t="shared" ref="K107" si="127">H107-F107</f>
        <v>25</v>
      </c>
      <c r="L107" s="371">
        <f t="shared" ref="L107" si="128">(H107*N107)*0.07%</f>
        <v>369.70500000000004</v>
      </c>
      <c r="M107" s="372">
        <f t="shared" ref="M107" si="129">(K107*N107)-L107</f>
        <v>8380.2950000000001</v>
      </c>
      <c r="N107" s="369">
        <v>350</v>
      </c>
      <c r="O107" s="453" t="s">
        <v>586</v>
      </c>
      <c r="P107" s="362">
        <v>44736</v>
      </c>
      <c r="Q107" s="249"/>
      <c r="R107" s="253" t="s">
        <v>587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96"/>
      <c r="AG107" s="293"/>
      <c r="AH107" s="249"/>
      <c r="AI107" s="249"/>
      <c r="AJ107" s="296"/>
      <c r="AK107" s="296"/>
      <c r="AL107" s="296"/>
    </row>
    <row r="108" spans="1:38" s="247" customFormat="1" ht="13.15" customHeight="1">
      <c r="A108" s="336">
        <v>41</v>
      </c>
      <c r="B108" s="471">
        <v>44735</v>
      </c>
      <c r="C108" s="352"/>
      <c r="D108" s="335" t="s">
        <v>1078</v>
      </c>
      <c r="E108" s="336" t="s">
        <v>588</v>
      </c>
      <c r="F108" s="336">
        <v>2515</v>
      </c>
      <c r="G108" s="336">
        <v>2470</v>
      </c>
      <c r="H108" s="331">
        <v>2470</v>
      </c>
      <c r="I108" s="331" t="s">
        <v>1079</v>
      </c>
      <c r="J108" s="330" t="s">
        <v>1080</v>
      </c>
      <c r="K108" s="331">
        <f t="shared" ref="K108" si="130">H108-F108</f>
        <v>-45</v>
      </c>
      <c r="L108" s="332">
        <f t="shared" ref="L108" si="131">(H108*N108)*0.07%</f>
        <v>432.25000000000006</v>
      </c>
      <c r="M108" s="333">
        <f t="shared" ref="M108" si="132">(K108*N108)-L108</f>
        <v>-11682.25</v>
      </c>
      <c r="N108" s="331">
        <v>250</v>
      </c>
      <c r="O108" s="340" t="s">
        <v>598</v>
      </c>
      <c r="P108" s="334">
        <v>44735</v>
      </c>
      <c r="Q108" s="249"/>
      <c r="R108" s="253" t="s">
        <v>587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96"/>
      <c r="AG108" s="293"/>
      <c r="AH108" s="249"/>
      <c r="AI108" s="249"/>
      <c r="AJ108" s="296"/>
      <c r="AK108" s="296"/>
      <c r="AL108" s="296"/>
    </row>
    <row r="109" spans="1:38" s="247" customFormat="1" ht="13.15" customHeight="1">
      <c r="A109" s="251">
        <v>42</v>
      </c>
      <c r="B109" s="382">
        <v>44736</v>
      </c>
      <c r="C109" s="257"/>
      <c r="D109" s="309" t="s">
        <v>1087</v>
      </c>
      <c r="E109" s="251" t="s">
        <v>588</v>
      </c>
      <c r="F109" s="251" t="s">
        <v>1088</v>
      </c>
      <c r="G109" s="251">
        <v>1080</v>
      </c>
      <c r="H109" s="252"/>
      <c r="I109" s="252" t="s">
        <v>1089</v>
      </c>
      <c r="J109" s="284" t="s">
        <v>589</v>
      </c>
      <c r="K109" s="252"/>
      <c r="L109" s="272"/>
      <c r="M109" s="273"/>
      <c r="N109" s="252"/>
      <c r="O109" s="252"/>
      <c r="P109" s="248"/>
      <c r="Q109" s="249"/>
      <c r="R109" s="253" t="s">
        <v>863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96"/>
      <c r="AG109" s="293"/>
      <c r="AH109" s="249"/>
      <c r="AI109" s="249"/>
      <c r="AJ109" s="296"/>
      <c r="AK109" s="296"/>
      <c r="AL109" s="296"/>
    </row>
    <row r="110" spans="1:38" s="247" customFormat="1" ht="13.15" customHeight="1">
      <c r="A110" s="251">
        <v>43</v>
      </c>
      <c r="B110" s="382">
        <v>44739</v>
      </c>
      <c r="C110" s="257"/>
      <c r="D110" s="309" t="s">
        <v>1097</v>
      </c>
      <c r="E110" s="251" t="s">
        <v>588</v>
      </c>
      <c r="F110" s="251" t="s">
        <v>1098</v>
      </c>
      <c r="G110" s="251">
        <v>2090</v>
      </c>
      <c r="H110" s="252"/>
      <c r="I110" s="252" t="s">
        <v>1099</v>
      </c>
      <c r="J110" s="284" t="s">
        <v>589</v>
      </c>
      <c r="K110" s="252"/>
      <c r="L110" s="272"/>
      <c r="M110" s="273"/>
      <c r="N110" s="252"/>
      <c r="O110" s="252"/>
      <c r="P110" s="248"/>
      <c r="Q110" s="249"/>
      <c r="R110" s="253" t="s">
        <v>587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96"/>
      <c r="AG110" s="293"/>
      <c r="AH110" s="249"/>
      <c r="AI110" s="249"/>
      <c r="AJ110" s="296"/>
      <c r="AK110" s="296"/>
      <c r="AL110" s="296"/>
    </row>
    <row r="111" spans="1:38" s="247" customFormat="1" ht="13.15" customHeight="1">
      <c r="A111" s="365">
        <v>44</v>
      </c>
      <c r="B111" s="426">
        <v>44739</v>
      </c>
      <c r="C111" s="367"/>
      <c r="D111" s="368" t="s">
        <v>1100</v>
      </c>
      <c r="E111" s="365" t="s">
        <v>890</v>
      </c>
      <c r="F111" s="365">
        <v>332</v>
      </c>
      <c r="G111" s="365">
        <v>338</v>
      </c>
      <c r="H111" s="369">
        <v>328</v>
      </c>
      <c r="I111" s="369" t="s">
        <v>1101</v>
      </c>
      <c r="J111" s="370" t="s">
        <v>961</v>
      </c>
      <c r="K111" s="369">
        <f>F111-H111</f>
        <v>4</v>
      </c>
      <c r="L111" s="371">
        <f t="shared" ref="L111" si="133">(H111*N111)*0.07%</f>
        <v>459.20000000000005</v>
      </c>
      <c r="M111" s="372">
        <f t="shared" ref="M111" si="134">(K111*N111)-L111</f>
        <v>7540.8</v>
      </c>
      <c r="N111" s="369">
        <v>2000</v>
      </c>
      <c r="O111" s="322" t="s">
        <v>586</v>
      </c>
      <c r="P111" s="362">
        <v>44740</v>
      </c>
      <c r="Q111" s="249"/>
      <c r="R111" s="253" t="s">
        <v>587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96"/>
      <c r="AG111" s="293"/>
      <c r="AH111" s="249"/>
      <c r="AI111" s="249"/>
      <c r="AJ111" s="296"/>
      <c r="AK111" s="296"/>
      <c r="AL111" s="296"/>
    </row>
    <row r="112" spans="1:38" s="247" customFormat="1" ht="13.15" customHeight="1">
      <c r="A112" s="251">
        <v>45</v>
      </c>
      <c r="B112" s="382">
        <v>44740</v>
      </c>
      <c r="C112" s="257"/>
      <c r="D112" s="309" t="s">
        <v>1129</v>
      </c>
      <c r="E112" s="251" t="s">
        <v>588</v>
      </c>
      <c r="F112" s="251" t="s">
        <v>1130</v>
      </c>
      <c r="G112" s="251">
        <v>592</v>
      </c>
      <c r="H112" s="252"/>
      <c r="I112" s="252" t="s">
        <v>854</v>
      </c>
      <c r="J112" s="284" t="s">
        <v>589</v>
      </c>
      <c r="K112" s="252"/>
      <c r="L112" s="272"/>
      <c r="M112" s="273"/>
      <c r="N112" s="252"/>
      <c r="O112" s="252"/>
      <c r="P112" s="248"/>
      <c r="Q112" s="249"/>
      <c r="R112" s="253" t="s">
        <v>863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96"/>
      <c r="AG112" s="293"/>
      <c r="AH112" s="249"/>
      <c r="AI112" s="249"/>
      <c r="AJ112" s="296"/>
      <c r="AK112" s="296"/>
      <c r="AL112" s="296"/>
    </row>
    <row r="113" spans="1:38" s="247" customFormat="1" ht="13.15" customHeight="1">
      <c r="A113" s="251"/>
      <c r="B113" s="248"/>
      <c r="C113" s="309"/>
      <c r="D113" s="309"/>
      <c r="E113" s="251"/>
      <c r="F113" s="251"/>
      <c r="G113" s="251"/>
      <c r="H113" s="252"/>
      <c r="I113" s="252"/>
      <c r="J113" s="284"/>
      <c r="K113" s="309"/>
      <c r="L113" s="251"/>
      <c r="M113" s="251"/>
      <c r="N113" s="251"/>
      <c r="O113" s="252"/>
      <c r="P113" s="252"/>
      <c r="Q113" s="249"/>
      <c r="R113" s="253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96"/>
      <c r="AG113" s="293"/>
      <c r="AH113" s="249"/>
      <c r="AI113" s="249"/>
      <c r="AJ113" s="296"/>
      <c r="AK113" s="296"/>
      <c r="AL113" s="296"/>
    </row>
    <row r="114" spans="1:38" ht="13.5" customHeight="1">
      <c r="A114" s="296"/>
      <c r="B114" s="293"/>
      <c r="C114" s="249"/>
      <c r="D114" s="249"/>
      <c r="E114" s="296"/>
      <c r="F114" s="296"/>
      <c r="G114" s="296"/>
      <c r="H114" s="297"/>
      <c r="I114" s="297"/>
      <c r="J114" s="348"/>
      <c r="K114" s="297"/>
      <c r="L114" s="298"/>
      <c r="M114" s="349"/>
      <c r="N114" s="297"/>
      <c r="O114" s="350"/>
      <c r="P114" s="300"/>
      <c r="Q114" s="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>
      <c r="A115" s="107"/>
      <c r="B115" s="108"/>
      <c r="C115" s="142"/>
      <c r="D115" s="150"/>
      <c r="E115" s="151"/>
      <c r="F115" s="107"/>
      <c r="G115" s="107"/>
      <c r="H115" s="107"/>
      <c r="I115" s="143"/>
      <c r="J115" s="143"/>
      <c r="K115" s="143"/>
      <c r="L115" s="143"/>
      <c r="M115" s="143"/>
      <c r="N115" s="143"/>
      <c r="O115" s="143"/>
      <c r="P115" s="143"/>
      <c r="Q115" s="4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41"/>
      <c r="AH115" s="41"/>
      <c r="AI115" s="41"/>
      <c r="AJ115" s="41"/>
      <c r="AK115" s="41"/>
      <c r="AL115" s="41"/>
    </row>
    <row r="116" spans="1:38" ht="12.75" customHeight="1">
      <c r="A116" s="152"/>
      <c r="B116" s="108"/>
      <c r="C116" s="109"/>
      <c r="D116" s="153"/>
      <c r="E116" s="112"/>
      <c r="F116" s="112"/>
      <c r="G116" s="112"/>
      <c r="H116" s="112"/>
      <c r="I116" s="112"/>
      <c r="J116" s="6"/>
      <c r="K116" s="112"/>
      <c r="L116" s="112"/>
      <c r="M116" s="6"/>
      <c r="N116" s="1"/>
      <c r="O116" s="109"/>
      <c r="P116" s="41"/>
      <c r="Q116" s="4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41"/>
      <c r="AH116" s="41"/>
      <c r="AI116" s="41"/>
      <c r="AJ116" s="41"/>
      <c r="AK116" s="41"/>
      <c r="AL116" s="41"/>
    </row>
    <row r="117" spans="1:38" ht="38.25" customHeight="1">
      <c r="A117" s="154" t="s">
        <v>608</v>
      </c>
      <c r="B117" s="154"/>
      <c r="C117" s="154"/>
      <c r="D117" s="154"/>
      <c r="E117" s="155"/>
      <c r="F117" s="112"/>
      <c r="G117" s="112"/>
      <c r="H117" s="112"/>
      <c r="I117" s="112"/>
      <c r="J117" s="1"/>
      <c r="K117" s="6"/>
      <c r="L117" s="6"/>
      <c r="M117" s="6"/>
      <c r="N117" s="1"/>
      <c r="O117" s="1"/>
      <c r="P117" s="41"/>
      <c r="Q117" s="4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41"/>
      <c r="AG117" s="41"/>
      <c r="AH117" s="41"/>
      <c r="AI117" s="41"/>
      <c r="AJ117" s="41"/>
      <c r="AK117" s="41"/>
      <c r="AL117" s="41"/>
    </row>
    <row r="118" spans="1:38" ht="14.45" customHeight="1">
      <c r="A118" s="96" t="s">
        <v>16</v>
      </c>
      <c r="B118" s="96" t="s">
        <v>563</v>
      </c>
      <c r="C118" s="96"/>
      <c r="D118" s="97" t="s">
        <v>574</v>
      </c>
      <c r="E118" s="96" t="s">
        <v>575</v>
      </c>
      <c r="F118" s="96" t="s">
        <v>576</v>
      </c>
      <c r="G118" s="96" t="s">
        <v>596</v>
      </c>
      <c r="H118" s="96" t="s">
        <v>578</v>
      </c>
      <c r="I118" s="96" t="s">
        <v>579</v>
      </c>
      <c r="J118" s="95" t="s">
        <v>580</v>
      </c>
      <c r="K118" s="95" t="s">
        <v>609</v>
      </c>
      <c r="L118" s="98" t="s">
        <v>582</v>
      </c>
      <c r="M118" s="149" t="s">
        <v>605</v>
      </c>
      <c r="N118" s="96" t="s">
        <v>606</v>
      </c>
      <c r="O118" s="96" t="s">
        <v>584</v>
      </c>
      <c r="P118" s="97" t="s">
        <v>585</v>
      </c>
      <c r="Q118" s="41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41"/>
      <c r="AG118" s="41"/>
      <c r="AH118" s="41"/>
      <c r="AI118" s="41"/>
      <c r="AJ118" s="41"/>
      <c r="AK118" s="41"/>
      <c r="AL118" s="41"/>
    </row>
    <row r="119" spans="1:38" s="247" customFormat="1" ht="12.75" customHeight="1">
      <c r="A119" s="408">
        <v>1</v>
      </c>
      <c r="B119" s="409">
        <v>44719</v>
      </c>
      <c r="C119" s="410"/>
      <c r="D119" s="410" t="s">
        <v>907</v>
      </c>
      <c r="E119" s="408" t="s">
        <v>588</v>
      </c>
      <c r="F119" s="408">
        <v>220</v>
      </c>
      <c r="G119" s="408">
        <v>110</v>
      </c>
      <c r="H119" s="411">
        <v>225</v>
      </c>
      <c r="I119" s="411" t="s">
        <v>908</v>
      </c>
      <c r="J119" s="403" t="s">
        <v>916</v>
      </c>
      <c r="K119" s="400">
        <f>H119-F119</f>
        <v>5</v>
      </c>
      <c r="L119" s="404">
        <v>100</v>
      </c>
      <c r="M119" s="412">
        <f t="shared" ref="M119" si="135">(K119*N119)-L119</f>
        <v>25</v>
      </c>
      <c r="N119" s="400">
        <v>25</v>
      </c>
      <c r="O119" s="406" t="s">
        <v>708</v>
      </c>
      <c r="P119" s="401">
        <v>44720</v>
      </c>
      <c r="Q119" s="249"/>
      <c r="R119" s="6" t="s">
        <v>863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400">
        <v>2</v>
      </c>
      <c r="B120" s="401">
        <v>44719</v>
      </c>
      <c r="C120" s="402"/>
      <c r="D120" s="402" t="s">
        <v>909</v>
      </c>
      <c r="E120" s="400" t="s">
        <v>588</v>
      </c>
      <c r="F120" s="400">
        <v>72</v>
      </c>
      <c r="G120" s="400">
        <v>48</v>
      </c>
      <c r="H120" s="400">
        <v>72</v>
      </c>
      <c r="I120" s="400" t="s">
        <v>910</v>
      </c>
      <c r="J120" s="403" t="s">
        <v>916</v>
      </c>
      <c r="K120" s="400">
        <v>0</v>
      </c>
      <c r="L120" s="404">
        <v>100</v>
      </c>
      <c r="M120" s="405">
        <v>-100</v>
      </c>
      <c r="N120" s="400">
        <v>50</v>
      </c>
      <c r="O120" s="406" t="s">
        <v>708</v>
      </c>
      <c r="P120" s="401">
        <v>44719</v>
      </c>
      <c r="Q120" s="249"/>
      <c r="R120" s="250" t="s">
        <v>587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413">
        <v>3</v>
      </c>
      <c r="B121" s="414">
        <v>44720</v>
      </c>
      <c r="C121" s="415"/>
      <c r="D121" s="368" t="s">
        <v>917</v>
      </c>
      <c r="E121" s="365" t="s">
        <v>588</v>
      </c>
      <c r="F121" s="365">
        <v>85</v>
      </c>
      <c r="G121" s="365">
        <v>48</v>
      </c>
      <c r="H121" s="413">
        <v>105</v>
      </c>
      <c r="I121" s="413" t="s">
        <v>918</v>
      </c>
      <c r="J121" s="370" t="s">
        <v>922</v>
      </c>
      <c r="K121" s="369">
        <f t="shared" ref="K121" si="136">H121-F121</f>
        <v>20</v>
      </c>
      <c r="L121" s="371">
        <v>100</v>
      </c>
      <c r="M121" s="372">
        <f t="shared" ref="M121" si="137">(K121*N121)-L121</f>
        <v>900</v>
      </c>
      <c r="N121" s="369">
        <v>50</v>
      </c>
      <c r="O121" s="322" t="s">
        <v>586</v>
      </c>
      <c r="P121" s="362">
        <v>44720</v>
      </c>
      <c r="Q121" s="249"/>
      <c r="R121" s="250" t="s">
        <v>587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413">
        <v>4</v>
      </c>
      <c r="B122" s="414">
        <v>44720</v>
      </c>
      <c r="C122" s="415"/>
      <c r="D122" s="415" t="s">
        <v>919</v>
      </c>
      <c r="E122" s="413" t="s">
        <v>588</v>
      </c>
      <c r="F122" s="413">
        <v>26</v>
      </c>
      <c r="G122" s="413">
        <v>17</v>
      </c>
      <c r="H122" s="413">
        <v>33.5</v>
      </c>
      <c r="I122" s="413" t="s">
        <v>920</v>
      </c>
      <c r="J122" s="370" t="s">
        <v>923</v>
      </c>
      <c r="K122" s="369">
        <f t="shared" ref="K122:K123" si="138">H122-F122</f>
        <v>7.5</v>
      </c>
      <c r="L122" s="371">
        <v>100</v>
      </c>
      <c r="M122" s="372">
        <f t="shared" ref="M122:M123" si="139">(K122*N122)-L122</f>
        <v>4025</v>
      </c>
      <c r="N122" s="369">
        <v>550</v>
      </c>
      <c r="O122" s="322" t="s">
        <v>586</v>
      </c>
      <c r="P122" s="362">
        <v>44720</v>
      </c>
      <c r="Q122" s="249"/>
      <c r="R122" s="250" t="s">
        <v>587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413">
        <v>5</v>
      </c>
      <c r="B123" s="414">
        <v>44720</v>
      </c>
      <c r="C123" s="415"/>
      <c r="D123" s="415" t="s">
        <v>909</v>
      </c>
      <c r="E123" s="413" t="s">
        <v>588</v>
      </c>
      <c r="F123" s="413">
        <v>52</v>
      </c>
      <c r="G123" s="413">
        <v>18</v>
      </c>
      <c r="H123" s="413">
        <v>71.5</v>
      </c>
      <c r="I123" s="413" t="s">
        <v>921</v>
      </c>
      <c r="J123" s="370" t="s">
        <v>924</v>
      </c>
      <c r="K123" s="369">
        <f t="shared" si="138"/>
        <v>19.5</v>
      </c>
      <c r="L123" s="371">
        <v>100</v>
      </c>
      <c r="M123" s="372">
        <f t="shared" si="139"/>
        <v>875</v>
      </c>
      <c r="N123" s="369">
        <v>50</v>
      </c>
      <c r="O123" s="322" t="s">
        <v>586</v>
      </c>
      <c r="P123" s="362">
        <v>44720</v>
      </c>
      <c r="Q123" s="249"/>
      <c r="R123" s="250" t="s">
        <v>587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413">
        <v>6</v>
      </c>
      <c r="B124" s="414">
        <v>44721</v>
      </c>
      <c r="C124" s="415"/>
      <c r="D124" s="415" t="s">
        <v>931</v>
      </c>
      <c r="E124" s="413" t="s">
        <v>588</v>
      </c>
      <c r="F124" s="413">
        <v>85</v>
      </c>
      <c r="G124" s="413">
        <v>10</v>
      </c>
      <c r="H124" s="413">
        <v>135</v>
      </c>
      <c r="I124" s="413" t="s">
        <v>932</v>
      </c>
      <c r="J124" s="370" t="s">
        <v>933</v>
      </c>
      <c r="K124" s="369">
        <f t="shared" ref="K124" si="140">H124-F124</f>
        <v>50</v>
      </c>
      <c r="L124" s="371">
        <v>100</v>
      </c>
      <c r="M124" s="372">
        <f t="shared" ref="M124" si="141">(K124*N124)-L124</f>
        <v>1150</v>
      </c>
      <c r="N124" s="369">
        <v>25</v>
      </c>
      <c r="O124" s="322" t="s">
        <v>586</v>
      </c>
      <c r="P124" s="362">
        <v>44721</v>
      </c>
      <c r="Q124" s="249"/>
      <c r="R124" s="250" t="s">
        <v>863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413">
        <v>7</v>
      </c>
      <c r="B125" s="414">
        <v>44721</v>
      </c>
      <c r="C125" s="415"/>
      <c r="D125" s="415" t="s">
        <v>934</v>
      </c>
      <c r="E125" s="413" t="s">
        <v>588</v>
      </c>
      <c r="F125" s="413">
        <v>21</v>
      </c>
      <c r="G125" s="413"/>
      <c r="H125" s="413">
        <v>35</v>
      </c>
      <c r="I125" s="413" t="s">
        <v>935</v>
      </c>
      <c r="J125" s="370" t="s">
        <v>936</v>
      </c>
      <c r="K125" s="369">
        <f t="shared" ref="K125" si="142">H125-F125</f>
        <v>14</v>
      </c>
      <c r="L125" s="371">
        <v>100</v>
      </c>
      <c r="M125" s="372">
        <f t="shared" ref="M125" si="143">(K125*N125)-L125</f>
        <v>600</v>
      </c>
      <c r="N125" s="369">
        <v>50</v>
      </c>
      <c r="O125" s="322" t="s">
        <v>586</v>
      </c>
      <c r="P125" s="362">
        <v>44721</v>
      </c>
      <c r="Q125" s="249"/>
      <c r="R125" s="250" t="s">
        <v>863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450">
        <v>8</v>
      </c>
      <c r="B126" s="451">
        <v>44722</v>
      </c>
      <c r="C126" s="452"/>
      <c r="D126" s="452" t="s">
        <v>946</v>
      </c>
      <c r="E126" s="450" t="s">
        <v>588</v>
      </c>
      <c r="F126" s="450">
        <v>24.5</v>
      </c>
      <c r="G126" s="450">
        <v>10</v>
      </c>
      <c r="H126" s="450">
        <v>10</v>
      </c>
      <c r="I126" s="450" t="s">
        <v>945</v>
      </c>
      <c r="J126" s="330" t="s">
        <v>963</v>
      </c>
      <c r="K126" s="331">
        <f t="shared" ref="K126:K127" si="144">H126-F126</f>
        <v>-14.5</v>
      </c>
      <c r="L126" s="332">
        <v>100</v>
      </c>
      <c r="M126" s="333">
        <f t="shared" ref="M126:M127" si="145">(K126*N126)-L126</f>
        <v>-4450</v>
      </c>
      <c r="N126" s="331">
        <v>300</v>
      </c>
      <c r="O126" s="340" t="s">
        <v>598</v>
      </c>
      <c r="P126" s="334">
        <v>44725</v>
      </c>
      <c r="Q126" s="249"/>
      <c r="R126" s="250" t="s">
        <v>863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450">
        <v>9</v>
      </c>
      <c r="B127" s="451">
        <v>44722</v>
      </c>
      <c r="C127" s="452"/>
      <c r="D127" s="452" t="s">
        <v>947</v>
      </c>
      <c r="E127" s="450" t="s">
        <v>588</v>
      </c>
      <c r="F127" s="450">
        <v>27.5</v>
      </c>
      <c r="G127" s="450">
        <v>19</v>
      </c>
      <c r="H127" s="450">
        <v>19</v>
      </c>
      <c r="I127" s="450" t="s">
        <v>948</v>
      </c>
      <c r="J127" s="330" t="s">
        <v>964</v>
      </c>
      <c r="K127" s="331">
        <f t="shared" si="144"/>
        <v>-8.5</v>
      </c>
      <c r="L127" s="332">
        <v>100</v>
      </c>
      <c r="M127" s="333">
        <f t="shared" si="145"/>
        <v>-4775</v>
      </c>
      <c r="N127" s="331">
        <v>550</v>
      </c>
      <c r="O127" s="340" t="s">
        <v>598</v>
      </c>
      <c r="P127" s="334">
        <v>44725</v>
      </c>
      <c r="Q127" s="249"/>
      <c r="R127" s="250" t="s">
        <v>863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447">
        <v>10</v>
      </c>
      <c r="B128" s="448">
        <v>44725</v>
      </c>
      <c r="C128" s="449"/>
      <c r="D128" s="449" t="s">
        <v>962</v>
      </c>
      <c r="E128" s="447" t="s">
        <v>588</v>
      </c>
      <c r="F128" s="447">
        <v>80</v>
      </c>
      <c r="G128" s="447">
        <v>48</v>
      </c>
      <c r="H128" s="447">
        <v>84</v>
      </c>
      <c r="I128" s="447" t="s">
        <v>960</v>
      </c>
      <c r="J128" s="417" t="s">
        <v>961</v>
      </c>
      <c r="K128" s="411">
        <f t="shared" ref="K128:K129" si="146">H128-F128</f>
        <v>4</v>
      </c>
      <c r="L128" s="418">
        <v>100</v>
      </c>
      <c r="M128" s="412">
        <f t="shared" ref="M128:M129" si="147">(K128*N128)-L128</f>
        <v>100</v>
      </c>
      <c r="N128" s="411">
        <v>50</v>
      </c>
      <c r="O128" s="406" t="s">
        <v>708</v>
      </c>
      <c r="P128" s="409">
        <v>44725</v>
      </c>
      <c r="Q128" s="249"/>
      <c r="R128" s="250" t="s">
        <v>587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413">
        <v>11</v>
      </c>
      <c r="B129" s="414">
        <v>44726</v>
      </c>
      <c r="C129" s="415"/>
      <c r="D129" s="415" t="s">
        <v>968</v>
      </c>
      <c r="E129" s="413" t="s">
        <v>588</v>
      </c>
      <c r="F129" s="413">
        <v>21</v>
      </c>
      <c r="G129" s="413">
        <v>12</v>
      </c>
      <c r="H129" s="413">
        <v>25.5</v>
      </c>
      <c r="I129" s="413" t="s">
        <v>969</v>
      </c>
      <c r="J129" s="370" t="s">
        <v>970</v>
      </c>
      <c r="K129" s="369">
        <f t="shared" si="146"/>
        <v>4.5</v>
      </c>
      <c r="L129" s="371">
        <v>100</v>
      </c>
      <c r="M129" s="372">
        <f t="shared" si="147"/>
        <v>2375</v>
      </c>
      <c r="N129" s="369">
        <v>550</v>
      </c>
      <c r="O129" s="322" t="s">
        <v>586</v>
      </c>
      <c r="P129" s="362">
        <v>44726</v>
      </c>
      <c r="Q129" s="249"/>
      <c r="R129" s="250" t="s">
        <v>587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413">
        <v>12</v>
      </c>
      <c r="B130" s="414">
        <v>44726</v>
      </c>
      <c r="C130" s="415"/>
      <c r="D130" s="415" t="s">
        <v>974</v>
      </c>
      <c r="E130" s="413" t="s">
        <v>588</v>
      </c>
      <c r="F130" s="413">
        <v>80</v>
      </c>
      <c r="G130" s="413">
        <v>47</v>
      </c>
      <c r="H130" s="413">
        <v>102</v>
      </c>
      <c r="I130" s="413" t="s">
        <v>960</v>
      </c>
      <c r="J130" s="370" t="s">
        <v>976</v>
      </c>
      <c r="K130" s="369">
        <f t="shared" ref="K130:K131" si="148">H130-F130</f>
        <v>22</v>
      </c>
      <c r="L130" s="371">
        <v>100</v>
      </c>
      <c r="M130" s="372">
        <f t="shared" ref="M130:M131" si="149">(K130*N130)-L130</f>
        <v>1000</v>
      </c>
      <c r="N130" s="369">
        <v>50</v>
      </c>
      <c r="O130" s="322" t="s">
        <v>586</v>
      </c>
      <c r="P130" s="362">
        <v>44726</v>
      </c>
      <c r="Q130" s="249"/>
      <c r="R130" s="250" t="s">
        <v>587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413">
        <v>13</v>
      </c>
      <c r="B131" s="414">
        <v>44726</v>
      </c>
      <c r="C131" s="415"/>
      <c r="D131" s="415" t="s">
        <v>975</v>
      </c>
      <c r="E131" s="413" t="s">
        <v>588</v>
      </c>
      <c r="F131" s="413">
        <v>82.5</v>
      </c>
      <c r="G131" s="413">
        <v>48</v>
      </c>
      <c r="H131" s="413">
        <v>92</v>
      </c>
      <c r="I131" s="413" t="s">
        <v>960</v>
      </c>
      <c r="J131" s="370" t="s">
        <v>977</v>
      </c>
      <c r="K131" s="369">
        <f t="shared" si="148"/>
        <v>9.5</v>
      </c>
      <c r="L131" s="371">
        <v>100</v>
      </c>
      <c r="M131" s="372">
        <f t="shared" si="149"/>
        <v>375</v>
      </c>
      <c r="N131" s="369">
        <v>50</v>
      </c>
      <c r="O131" s="322" t="s">
        <v>586</v>
      </c>
      <c r="P131" s="362">
        <v>44726</v>
      </c>
      <c r="Q131" s="249"/>
      <c r="R131" s="250" t="s">
        <v>587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413">
        <v>14</v>
      </c>
      <c r="B132" s="469">
        <v>44727</v>
      </c>
      <c r="C132" s="415"/>
      <c r="D132" s="415" t="s">
        <v>985</v>
      </c>
      <c r="E132" s="413" t="s">
        <v>588</v>
      </c>
      <c r="F132" s="413">
        <v>78</v>
      </c>
      <c r="G132" s="413">
        <v>40</v>
      </c>
      <c r="H132" s="413">
        <v>98</v>
      </c>
      <c r="I132" s="413" t="s">
        <v>960</v>
      </c>
      <c r="J132" s="370" t="s">
        <v>922</v>
      </c>
      <c r="K132" s="369">
        <f t="shared" ref="K132" si="150">H132-F132</f>
        <v>20</v>
      </c>
      <c r="L132" s="371">
        <v>100</v>
      </c>
      <c r="M132" s="372">
        <f t="shared" ref="M132" si="151">(K132*N132)-L132</f>
        <v>900</v>
      </c>
      <c r="N132" s="369">
        <v>50</v>
      </c>
      <c r="O132" s="322" t="s">
        <v>586</v>
      </c>
      <c r="P132" s="362">
        <v>44727</v>
      </c>
      <c r="Q132" s="249"/>
      <c r="R132" s="250" t="s">
        <v>863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413">
        <v>15</v>
      </c>
      <c r="B133" s="469">
        <v>44727</v>
      </c>
      <c r="C133" s="415"/>
      <c r="D133" s="415" t="s">
        <v>990</v>
      </c>
      <c r="E133" s="413" t="s">
        <v>588</v>
      </c>
      <c r="F133" s="413">
        <v>72</v>
      </c>
      <c r="G133" s="413">
        <v>35</v>
      </c>
      <c r="H133" s="413">
        <v>92</v>
      </c>
      <c r="I133" s="413" t="s">
        <v>960</v>
      </c>
      <c r="J133" s="370" t="s">
        <v>922</v>
      </c>
      <c r="K133" s="369">
        <f t="shared" ref="K133:K134" si="152">H133-F133</f>
        <v>20</v>
      </c>
      <c r="L133" s="371">
        <v>100</v>
      </c>
      <c r="M133" s="372">
        <f t="shared" ref="M133:M134" si="153">(K133*N133)-L133</f>
        <v>900</v>
      </c>
      <c r="N133" s="369">
        <v>50</v>
      </c>
      <c r="O133" s="322" t="s">
        <v>586</v>
      </c>
      <c r="P133" s="362">
        <v>44727</v>
      </c>
      <c r="Q133" s="249"/>
      <c r="R133" s="250" t="s">
        <v>863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450">
        <v>16</v>
      </c>
      <c r="B134" s="475">
        <v>44727</v>
      </c>
      <c r="C134" s="452"/>
      <c r="D134" s="452" t="s">
        <v>968</v>
      </c>
      <c r="E134" s="450" t="s">
        <v>588</v>
      </c>
      <c r="F134" s="450">
        <v>17.5</v>
      </c>
      <c r="G134" s="450">
        <v>9</v>
      </c>
      <c r="H134" s="450">
        <v>9</v>
      </c>
      <c r="I134" s="450" t="s">
        <v>1011</v>
      </c>
      <c r="J134" s="330" t="s">
        <v>964</v>
      </c>
      <c r="K134" s="331">
        <f t="shared" si="152"/>
        <v>-8.5</v>
      </c>
      <c r="L134" s="332">
        <v>100</v>
      </c>
      <c r="M134" s="333">
        <f t="shared" si="153"/>
        <v>-4775</v>
      </c>
      <c r="N134" s="331">
        <v>550</v>
      </c>
      <c r="O134" s="340" t="s">
        <v>598</v>
      </c>
      <c r="P134" s="334">
        <v>44729</v>
      </c>
      <c r="Q134" s="249"/>
      <c r="R134" s="250" t="s">
        <v>587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447">
        <v>17</v>
      </c>
      <c r="B135" s="438">
        <v>44727</v>
      </c>
      <c r="C135" s="449"/>
      <c r="D135" s="449" t="s">
        <v>991</v>
      </c>
      <c r="E135" s="447" t="s">
        <v>588</v>
      </c>
      <c r="F135" s="447">
        <v>87.5</v>
      </c>
      <c r="G135" s="447">
        <v>55</v>
      </c>
      <c r="H135" s="447">
        <v>92.5</v>
      </c>
      <c r="I135" s="447" t="s">
        <v>960</v>
      </c>
      <c r="J135" s="417" t="s">
        <v>992</v>
      </c>
      <c r="K135" s="411">
        <f t="shared" ref="K135:K137" si="154">H135-F135</f>
        <v>5</v>
      </c>
      <c r="L135" s="418">
        <v>100</v>
      </c>
      <c r="M135" s="412">
        <f t="shared" ref="M135:M137" si="155">(K135*N135)-L135</f>
        <v>150</v>
      </c>
      <c r="N135" s="411">
        <v>50</v>
      </c>
      <c r="O135" s="406" t="s">
        <v>708</v>
      </c>
      <c r="P135" s="409">
        <v>44727</v>
      </c>
      <c r="Q135" s="249"/>
      <c r="R135" s="250" t="s">
        <v>587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3.5" customHeight="1">
      <c r="A136" s="450">
        <v>19</v>
      </c>
      <c r="B136" s="475">
        <v>44728</v>
      </c>
      <c r="C136" s="452"/>
      <c r="D136" s="452" t="s">
        <v>1005</v>
      </c>
      <c r="E136" s="450" t="s">
        <v>588</v>
      </c>
      <c r="F136" s="450">
        <v>52</v>
      </c>
      <c r="G136" s="450">
        <v>19</v>
      </c>
      <c r="H136" s="450">
        <v>19</v>
      </c>
      <c r="I136" s="450" t="s">
        <v>921</v>
      </c>
      <c r="J136" s="330" t="s">
        <v>1008</v>
      </c>
      <c r="K136" s="331">
        <f t="shared" si="154"/>
        <v>-33</v>
      </c>
      <c r="L136" s="332">
        <v>100</v>
      </c>
      <c r="M136" s="333">
        <f t="shared" si="155"/>
        <v>-1750</v>
      </c>
      <c r="N136" s="331">
        <v>50</v>
      </c>
      <c r="O136" s="340" t="s">
        <v>598</v>
      </c>
      <c r="P136" s="334">
        <v>44728</v>
      </c>
      <c r="Q136" s="249"/>
      <c r="R136" s="250" t="s">
        <v>863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450">
        <v>20</v>
      </c>
      <c r="B137" s="475">
        <v>44728</v>
      </c>
      <c r="C137" s="452"/>
      <c r="D137" s="452" t="s">
        <v>1006</v>
      </c>
      <c r="E137" s="450" t="s">
        <v>588</v>
      </c>
      <c r="F137" s="450">
        <v>85</v>
      </c>
      <c r="G137" s="450">
        <v>19</v>
      </c>
      <c r="H137" s="450">
        <v>19</v>
      </c>
      <c r="I137" s="450" t="s">
        <v>1007</v>
      </c>
      <c r="J137" s="330" t="s">
        <v>1009</v>
      </c>
      <c r="K137" s="331">
        <f t="shared" si="154"/>
        <v>-66</v>
      </c>
      <c r="L137" s="332">
        <v>100</v>
      </c>
      <c r="M137" s="333">
        <f t="shared" si="155"/>
        <v>-1750</v>
      </c>
      <c r="N137" s="331">
        <v>25</v>
      </c>
      <c r="O137" s="340" t="s">
        <v>598</v>
      </c>
      <c r="P137" s="334">
        <v>44728</v>
      </c>
      <c r="Q137" s="249"/>
      <c r="R137" s="250" t="s">
        <v>863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450">
        <v>21</v>
      </c>
      <c r="B138" s="475">
        <v>44733</v>
      </c>
      <c r="C138" s="452"/>
      <c r="D138" s="452" t="s">
        <v>1037</v>
      </c>
      <c r="E138" s="450" t="s">
        <v>588</v>
      </c>
      <c r="F138" s="450">
        <v>92.5</v>
      </c>
      <c r="G138" s="450">
        <v>50</v>
      </c>
      <c r="H138" s="450">
        <v>50</v>
      </c>
      <c r="I138" s="450" t="s">
        <v>1038</v>
      </c>
      <c r="J138" s="330" t="s">
        <v>1025</v>
      </c>
      <c r="K138" s="331">
        <f t="shared" ref="K138:K139" si="156">H138-F138</f>
        <v>-42.5</v>
      </c>
      <c r="L138" s="332">
        <v>100</v>
      </c>
      <c r="M138" s="333">
        <f t="shared" ref="M138:M139" si="157">(K138*N138)-L138</f>
        <v>-2225</v>
      </c>
      <c r="N138" s="331">
        <v>50</v>
      </c>
      <c r="O138" s="460" t="s">
        <v>598</v>
      </c>
      <c r="P138" s="334">
        <v>44733</v>
      </c>
      <c r="Q138" s="249"/>
      <c r="R138" s="250" t="s">
        <v>863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413">
        <v>22</v>
      </c>
      <c r="B139" s="469">
        <v>44733</v>
      </c>
      <c r="C139" s="415"/>
      <c r="D139" s="415" t="s">
        <v>1043</v>
      </c>
      <c r="E139" s="413" t="s">
        <v>588</v>
      </c>
      <c r="F139" s="413">
        <v>47.5</v>
      </c>
      <c r="G139" s="413">
        <v>28</v>
      </c>
      <c r="H139" s="413">
        <v>56.5</v>
      </c>
      <c r="I139" s="413" t="s">
        <v>1044</v>
      </c>
      <c r="J139" s="370" t="s">
        <v>794</v>
      </c>
      <c r="K139" s="369">
        <f t="shared" si="156"/>
        <v>9</v>
      </c>
      <c r="L139" s="371">
        <v>100</v>
      </c>
      <c r="M139" s="372">
        <f t="shared" si="157"/>
        <v>2150</v>
      </c>
      <c r="N139" s="369">
        <v>250</v>
      </c>
      <c r="O139" s="322" t="s">
        <v>586</v>
      </c>
      <c r="P139" s="362">
        <v>44733</v>
      </c>
      <c r="Q139" s="249"/>
      <c r="R139" s="250" t="s">
        <v>587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413">
        <v>23</v>
      </c>
      <c r="B140" s="469">
        <v>44733</v>
      </c>
      <c r="C140" s="415"/>
      <c r="D140" s="415" t="s">
        <v>1045</v>
      </c>
      <c r="E140" s="413" t="s">
        <v>890</v>
      </c>
      <c r="F140" s="413">
        <v>13</v>
      </c>
      <c r="G140" s="413">
        <v>22</v>
      </c>
      <c r="H140" s="413">
        <v>6.5</v>
      </c>
      <c r="I140" s="413">
        <v>0.5</v>
      </c>
      <c r="J140" s="370" t="s">
        <v>1060</v>
      </c>
      <c r="K140" s="369">
        <f>F140-H140</f>
        <v>6.5</v>
      </c>
      <c r="L140" s="371">
        <v>100</v>
      </c>
      <c r="M140" s="372">
        <f t="shared" ref="M140" si="158">(K140*N140)-L140</f>
        <v>2337.5</v>
      </c>
      <c r="N140" s="369">
        <v>375</v>
      </c>
      <c r="O140" s="322" t="s">
        <v>586</v>
      </c>
      <c r="P140" s="362">
        <v>44733</v>
      </c>
      <c r="Q140" s="249"/>
      <c r="R140" s="250" t="s">
        <v>587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413">
        <v>24</v>
      </c>
      <c r="B141" s="469">
        <v>44734</v>
      </c>
      <c r="C141" s="415"/>
      <c r="D141" s="415" t="s">
        <v>1057</v>
      </c>
      <c r="E141" s="413" t="s">
        <v>588</v>
      </c>
      <c r="F141" s="413">
        <v>67.5</v>
      </c>
      <c r="G141" s="413">
        <v>35</v>
      </c>
      <c r="H141" s="413">
        <v>89</v>
      </c>
      <c r="I141" s="413" t="s">
        <v>960</v>
      </c>
      <c r="J141" s="370" t="s">
        <v>1058</v>
      </c>
      <c r="K141" s="369">
        <f t="shared" ref="K141" si="159">H141-F141</f>
        <v>21.5</v>
      </c>
      <c r="L141" s="371">
        <v>100</v>
      </c>
      <c r="M141" s="372">
        <f t="shared" ref="M141" si="160">(K141*N141)-L141</f>
        <v>975</v>
      </c>
      <c r="N141" s="369">
        <v>50</v>
      </c>
      <c r="O141" s="322" t="s">
        <v>586</v>
      </c>
      <c r="P141" s="362">
        <v>44734</v>
      </c>
      <c r="Q141" s="249"/>
      <c r="R141" s="250" t="s">
        <v>587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413">
        <v>25</v>
      </c>
      <c r="B142" s="469">
        <v>44734</v>
      </c>
      <c r="C142" s="415"/>
      <c r="D142" s="415" t="s">
        <v>1059</v>
      </c>
      <c r="E142" s="413" t="s">
        <v>588</v>
      </c>
      <c r="F142" s="413">
        <v>15.5</v>
      </c>
      <c r="G142" s="413">
        <v>9</v>
      </c>
      <c r="H142" s="413">
        <v>20.5</v>
      </c>
      <c r="I142" s="413" t="s">
        <v>1061</v>
      </c>
      <c r="J142" s="370" t="s">
        <v>1058</v>
      </c>
      <c r="K142" s="369">
        <f t="shared" ref="K142:K143" si="161">H142-F142</f>
        <v>5</v>
      </c>
      <c r="L142" s="371">
        <v>100</v>
      </c>
      <c r="M142" s="372">
        <f t="shared" ref="M142:M143" si="162">(K142*N142)-L142</f>
        <v>3400</v>
      </c>
      <c r="N142" s="369">
        <v>700</v>
      </c>
      <c r="O142" s="322" t="s">
        <v>586</v>
      </c>
      <c r="P142" s="362">
        <v>44735</v>
      </c>
      <c r="Q142" s="249"/>
      <c r="R142" s="250" t="s">
        <v>587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413">
        <v>26</v>
      </c>
      <c r="B143" s="469">
        <v>44735</v>
      </c>
      <c r="C143" s="415"/>
      <c r="D143" s="415" t="s">
        <v>1067</v>
      </c>
      <c r="E143" s="413" t="s">
        <v>588</v>
      </c>
      <c r="F143" s="413">
        <v>41</v>
      </c>
      <c r="G143" s="413"/>
      <c r="H143" s="413">
        <v>62</v>
      </c>
      <c r="I143" s="413" t="s">
        <v>1068</v>
      </c>
      <c r="J143" s="370" t="s">
        <v>599</v>
      </c>
      <c r="K143" s="369">
        <f t="shared" si="161"/>
        <v>21</v>
      </c>
      <c r="L143" s="371">
        <v>100</v>
      </c>
      <c r="M143" s="372">
        <f t="shared" si="162"/>
        <v>950</v>
      </c>
      <c r="N143" s="369">
        <v>50</v>
      </c>
      <c r="O143" s="322" t="s">
        <v>586</v>
      </c>
      <c r="P143" s="362">
        <v>44735</v>
      </c>
      <c r="Q143" s="249"/>
      <c r="R143" s="250" t="s">
        <v>863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450">
        <v>27</v>
      </c>
      <c r="B144" s="475">
        <v>44735</v>
      </c>
      <c r="C144" s="452"/>
      <c r="D144" s="452" t="s">
        <v>1069</v>
      </c>
      <c r="E144" s="450" t="s">
        <v>890</v>
      </c>
      <c r="F144" s="450">
        <v>55</v>
      </c>
      <c r="G144" s="450">
        <v>94</v>
      </c>
      <c r="H144" s="450">
        <v>94</v>
      </c>
      <c r="I144" s="450">
        <v>0.5</v>
      </c>
      <c r="J144" s="330" t="s">
        <v>1077</v>
      </c>
      <c r="K144" s="331">
        <f>F144-H144</f>
        <v>-39</v>
      </c>
      <c r="L144" s="332">
        <v>100</v>
      </c>
      <c r="M144" s="333">
        <f t="shared" ref="M144:M148" si="163">(K144*N144)-L144</f>
        <v>-4000</v>
      </c>
      <c r="N144" s="331">
        <v>100</v>
      </c>
      <c r="O144" s="460" t="s">
        <v>598</v>
      </c>
      <c r="P144" s="334">
        <v>44735</v>
      </c>
      <c r="Q144" s="249"/>
      <c r="R144" s="250" t="s">
        <v>587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413">
        <v>28</v>
      </c>
      <c r="B145" s="469">
        <v>44735</v>
      </c>
      <c r="C145" s="415"/>
      <c r="D145" s="415" t="s">
        <v>1057</v>
      </c>
      <c r="E145" s="413" t="s">
        <v>588</v>
      </c>
      <c r="F145" s="413">
        <v>31</v>
      </c>
      <c r="G145" s="413"/>
      <c r="H145" s="413">
        <v>57.5</v>
      </c>
      <c r="I145" s="413" t="s">
        <v>1070</v>
      </c>
      <c r="J145" s="370" t="s">
        <v>1076</v>
      </c>
      <c r="K145" s="369">
        <f t="shared" ref="K145:K148" si="164">H145-F145</f>
        <v>26.5</v>
      </c>
      <c r="L145" s="371">
        <v>100</v>
      </c>
      <c r="M145" s="372">
        <f t="shared" si="163"/>
        <v>1225</v>
      </c>
      <c r="N145" s="369">
        <v>50</v>
      </c>
      <c r="O145" s="322" t="s">
        <v>586</v>
      </c>
      <c r="P145" s="362">
        <v>44735</v>
      </c>
      <c r="Q145" s="249"/>
      <c r="R145" s="250" t="s">
        <v>587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413">
        <v>29</v>
      </c>
      <c r="B146" s="469">
        <v>44735</v>
      </c>
      <c r="C146" s="415"/>
      <c r="D146" s="415" t="s">
        <v>1071</v>
      </c>
      <c r="E146" s="413" t="s">
        <v>588</v>
      </c>
      <c r="F146" s="413">
        <v>77.5</v>
      </c>
      <c r="G146" s="413"/>
      <c r="H146" s="413">
        <v>125</v>
      </c>
      <c r="I146" s="413" t="s">
        <v>1072</v>
      </c>
      <c r="J146" s="370" t="s">
        <v>741</v>
      </c>
      <c r="K146" s="369">
        <f t="shared" si="164"/>
        <v>47.5</v>
      </c>
      <c r="L146" s="371">
        <v>100</v>
      </c>
      <c r="M146" s="372">
        <f t="shared" si="163"/>
        <v>2275</v>
      </c>
      <c r="N146" s="369">
        <v>50</v>
      </c>
      <c r="O146" s="322" t="s">
        <v>586</v>
      </c>
      <c r="P146" s="362">
        <v>44735</v>
      </c>
      <c r="Q146" s="249"/>
      <c r="R146" s="250" t="s">
        <v>863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413">
        <v>30</v>
      </c>
      <c r="B147" s="469">
        <v>44735</v>
      </c>
      <c r="C147" s="415"/>
      <c r="D147" s="415" t="s">
        <v>1073</v>
      </c>
      <c r="E147" s="413" t="s">
        <v>588</v>
      </c>
      <c r="F147" s="413">
        <v>52.5</v>
      </c>
      <c r="G147" s="413"/>
      <c r="H147" s="413">
        <v>92.5</v>
      </c>
      <c r="I147" s="413">
        <v>150</v>
      </c>
      <c r="J147" s="370" t="s">
        <v>630</v>
      </c>
      <c r="K147" s="369">
        <f t="shared" si="164"/>
        <v>40</v>
      </c>
      <c r="L147" s="371">
        <v>100</v>
      </c>
      <c r="M147" s="372">
        <f t="shared" si="163"/>
        <v>1900</v>
      </c>
      <c r="N147" s="369">
        <v>50</v>
      </c>
      <c r="O147" s="322" t="s">
        <v>586</v>
      </c>
      <c r="P147" s="362">
        <v>44735</v>
      </c>
      <c r="Q147" s="249"/>
      <c r="R147" s="250" t="s">
        <v>863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450">
        <v>31</v>
      </c>
      <c r="B148" s="475">
        <v>44735</v>
      </c>
      <c r="C148" s="452"/>
      <c r="D148" s="452" t="s">
        <v>1074</v>
      </c>
      <c r="E148" s="450" t="s">
        <v>588</v>
      </c>
      <c r="F148" s="450">
        <v>52.5</v>
      </c>
      <c r="G148" s="450"/>
      <c r="H148" s="450">
        <v>0</v>
      </c>
      <c r="I148" s="450">
        <v>150</v>
      </c>
      <c r="J148" s="330" t="s">
        <v>1075</v>
      </c>
      <c r="K148" s="331">
        <f t="shared" si="164"/>
        <v>-52.5</v>
      </c>
      <c r="L148" s="332">
        <v>100</v>
      </c>
      <c r="M148" s="333">
        <f t="shared" si="163"/>
        <v>-2725</v>
      </c>
      <c r="N148" s="331">
        <v>50</v>
      </c>
      <c r="O148" s="460" t="s">
        <v>598</v>
      </c>
      <c r="P148" s="334">
        <v>44735</v>
      </c>
      <c r="Q148" s="249"/>
      <c r="R148" s="250" t="s">
        <v>863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482"/>
      <c r="B149" s="432"/>
      <c r="C149" s="483"/>
      <c r="D149" s="483"/>
      <c r="E149" s="482"/>
      <c r="F149" s="482"/>
      <c r="G149" s="482"/>
      <c r="H149" s="482"/>
      <c r="I149" s="482"/>
      <c r="J149" s="284"/>
      <c r="K149" s="252"/>
      <c r="L149" s="272"/>
      <c r="M149" s="273"/>
      <c r="N149" s="252"/>
      <c r="O149" s="284"/>
      <c r="P149" s="248"/>
      <c r="Q149" s="249"/>
      <c r="R149" s="250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ht="14.25" customHeight="1">
      <c r="A150" s="343"/>
      <c r="B150" s="248"/>
      <c r="C150" s="344"/>
      <c r="D150" s="345"/>
      <c r="E150" s="343"/>
      <c r="F150" s="343"/>
      <c r="G150" s="343"/>
      <c r="H150" s="346"/>
      <c r="I150" s="347"/>
      <c r="J150" s="284"/>
      <c r="K150" s="252"/>
      <c r="L150" s="272"/>
      <c r="M150" s="273"/>
      <c r="N150" s="252"/>
      <c r="O150" s="284"/>
      <c r="P150" s="248"/>
      <c r="Q150" s="1"/>
      <c r="R150" s="250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>
      <c r="A151" s="151"/>
      <c r="B151" s="156"/>
      <c r="C151" s="156"/>
      <c r="D151" s="157"/>
      <c r="E151" s="151"/>
      <c r="F151" s="158"/>
      <c r="G151" s="151"/>
      <c r="H151" s="151"/>
      <c r="I151" s="151"/>
      <c r="J151" s="156"/>
      <c r="K151" s="159"/>
      <c r="L151" s="151"/>
      <c r="M151" s="151"/>
      <c r="N151" s="151"/>
      <c r="O151" s="160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38.25" customHeight="1">
      <c r="A152" s="94" t="s">
        <v>610</v>
      </c>
      <c r="B152" s="161"/>
      <c r="C152" s="161"/>
      <c r="D152" s="162"/>
      <c r="E152" s="135"/>
      <c r="F152" s="6"/>
      <c r="G152" s="6"/>
      <c r="H152" s="136"/>
      <c r="I152" s="163"/>
      <c r="J152" s="1"/>
      <c r="K152" s="6"/>
      <c r="L152" s="6"/>
      <c r="M152" s="6"/>
      <c r="N152" s="1"/>
      <c r="O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s="247" customFormat="1" ht="14.25" customHeight="1">
      <c r="A153" s="95" t="s">
        <v>16</v>
      </c>
      <c r="B153" s="96" t="s">
        <v>563</v>
      </c>
      <c r="C153" s="96"/>
      <c r="D153" s="97" t="s">
        <v>574</v>
      </c>
      <c r="E153" s="96" t="s">
        <v>575</v>
      </c>
      <c r="F153" s="96" t="s">
        <v>576</v>
      </c>
      <c r="G153" s="96" t="s">
        <v>577</v>
      </c>
      <c r="H153" s="96" t="s">
        <v>578</v>
      </c>
      <c r="I153" s="96" t="s">
        <v>579</v>
      </c>
      <c r="J153" s="95" t="s">
        <v>580</v>
      </c>
      <c r="K153" s="139" t="s">
        <v>597</v>
      </c>
      <c r="L153" s="140" t="s">
        <v>582</v>
      </c>
      <c r="M153" s="98" t="s">
        <v>583</v>
      </c>
      <c r="N153" s="96" t="s">
        <v>584</v>
      </c>
      <c r="O153" s="97" t="s">
        <v>585</v>
      </c>
      <c r="P153" s="96" t="s">
        <v>817</v>
      </c>
      <c r="Q153" s="246"/>
      <c r="R153" s="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351">
        <v>1</v>
      </c>
      <c r="B154" s="337">
        <v>44488</v>
      </c>
      <c r="C154" s="337"/>
      <c r="D154" s="338" t="s">
        <v>869</v>
      </c>
      <c r="E154" s="339" t="s">
        <v>860</v>
      </c>
      <c r="F154" s="339">
        <v>235.25</v>
      </c>
      <c r="G154" s="339">
        <v>198</v>
      </c>
      <c r="H154" s="339">
        <v>273</v>
      </c>
      <c r="I154" s="339" t="s">
        <v>822</v>
      </c>
      <c r="J154" s="326" t="s">
        <v>868</v>
      </c>
      <c r="K154" s="326">
        <f t="shared" ref="K154" si="165">H154-F154</f>
        <v>37.75</v>
      </c>
      <c r="L154" s="327">
        <f t="shared" ref="L154" si="166">(F154*-0.7)/100</f>
        <v>-1.6467499999999999</v>
      </c>
      <c r="M154" s="328">
        <f t="shared" ref="M154" si="167">(K154+L154)/F154</f>
        <v>0.15346758767268864</v>
      </c>
      <c r="N154" s="326" t="s">
        <v>586</v>
      </c>
      <c r="O154" s="329">
        <v>44700</v>
      </c>
      <c r="P154" s="326"/>
      <c r="Q154" s="246"/>
      <c r="R154" s="1" t="s">
        <v>587</v>
      </c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356">
        <v>2</v>
      </c>
      <c r="B155" s="357">
        <v>44651</v>
      </c>
      <c r="C155" s="358"/>
      <c r="D155" s="359" t="s">
        <v>436</v>
      </c>
      <c r="E155" s="360" t="s">
        <v>588</v>
      </c>
      <c r="F155" s="360">
        <v>379</v>
      </c>
      <c r="G155" s="360">
        <v>348</v>
      </c>
      <c r="H155" s="360">
        <v>403.5</v>
      </c>
      <c r="I155" s="360" t="s">
        <v>862</v>
      </c>
      <c r="J155" s="322" t="s">
        <v>880</v>
      </c>
      <c r="K155" s="322">
        <f t="shared" ref="K155" si="168">H155-F155</f>
        <v>24.5</v>
      </c>
      <c r="L155" s="323">
        <f t="shared" ref="L155" si="169">(F155*-0.7)/100</f>
        <v>-2.653</v>
      </c>
      <c r="M155" s="324">
        <f t="shared" ref="M155" si="170">(K155+L155)/F155</f>
        <v>5.7643799472295518E-2</v>
      </c>
      <c r="N155" s="322" t="s">
        <v>586</v>
      </c>
      <c r="O155" s="325">
        <v>44713</v>
      </c>
      <c r="P155" s="322"/>
      <c r="Q155" s="246"/>
      <c r="R155" s="246" t="s">
        <v>587</v>
      </c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ht="14.25" customHeight="1">
      <c r="A156" s="356">
        <v>3</v>
      </c>
      <c r="B156" s="357">
        <v>44687</v>
      </c>
      <c r="C156" s="358"/>
      <c r="D156" s="359" t="s">
        <v>71</v>
      </c>
      <c r="E156" s="360" t="s">
        <v>588</v>
      </c>
      <c r="F156" s="360">
        <v>228</v>
      </c>
      <c r="G156" s="360">
        <v>206</v>
      </c>
      <c r="H156" s="360">
        <v>244</v>
      </c>
      <c r="I156" s="360" t="s">
        <v>865</v>
      </c>
      <c r="J156" s="322" t="s">
        <v>879</v>
      </c>
      <c r="K156" s="322">
        <f t="shared" ref="K156:K157" si="171">H156-F156</f>
        <v>16</v>
      </c>
      <c r="L156" s="323">
        <f t="shared" ref="L156" si="172">(F156*-0.7)/100</f>
        <v>-1.5959999999999999</v>
      </c>
      <c r="M156" s="324">
        <f t="shared" ref="M156:M157" si="173">(K156+L156)/F156</f>
        <v>6.3175438596491232E-2</v>
      </c>
      <c r="N156" s="322" t="s">
        <v>586</v>
      </c>
      <c r="O156" s="325">
        <v>44713</v>
      </c>
      <c r="P156" s="360"/>
      <c r="R156" s="246" t="s">
        <v>587</v>
      </c>
      <c r="S156" s="41"/>
      <c r="T156" s="1"/>
      <c r="U156" s="1"/>
      <c r="V156" s="1"/>
      <c r="W156" s="1"/>
      <c r="X156" s="1"/>
      <c r="Y156" s="1"/>
      <c r="Z156" s="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</row>
    <row r="157" spans="1:38" ht="14.25" customHeight="1">
      <c r="A157" s="351">
        <v>4</v>
      </c>
      <c r="B157" s="337">
        <v>44736</v>
      </c>
      <c r="C157" s="337"/>
      <c r="D157" s="338" t="s">
        <v>1081</v>
      </c>
      <c r="E157" s="339" t="s">
        <v>588</v>
      </c>
      <c r="F157" s="339">
        <v>1450</v>
      </c>
      <c r="G157" s="339">
        <v>1300</v>
      </c>
      <c r="H157" s="339">
        <v>1625</v>
      </c>
      <c r="I157" s="339" t="s">
        <v>1082</v>
      </c>
      <c r="J157" s="326" t="s">
        <v>1083</v>
      </c>
      <c r="K157" s="326">
        <f t="shared" si="171"/>
        <v>175</v>
      </c>
      <c r="L157" s="327">
        <f>(F157*-0.07)/100</f>
        <v>-1.0150000000000001</v>
      </c>
      <c r="M157" s="328">
        <f t="shared" si="173"/>
        <v>0.11998965517241381</v>
      </c>
      <c r="N157" s="326" t="s">
        <v>586</v>
      </c>
      <c r="O157" s="329">
        <v>44736</v>
      </c>
      <c r="P157" s="326"/>
      <c r="R157" s="246" t="s">
        <v>587</v>
      </c>
      <c r="S157" s="41"/>
      <c r="T157" s="1"/>
      <c r="U157" s="1"/>
      <c r="V157" s="1"/>
      <c r="W157" s="1"/>
      <c r="X157" s="1"/>
      <c r="Y157" s="1"/>
      <c r="Z157" s="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</row>
    <row r="158" spans="1:38" ht="12.75" customHeight="1">
      <c r="A158" s="164"/>
      <c r="B158" s="141"/>
      <c r="C158" s="165"/>
      <c r="D158" s="100"/>
      <c r="E158" s="166"/>
      <c r="F158" s="166"/>
      <c r="G158" s="166"/>
      <c r="H158" s="166"/>
      <c r="I158" s="166"/>
      <c r="J158" s="166"/>
      <c r="K158" s="167"/>
      <c r="L158" s="168"/>
      <c r="M158" s="166"/>
      <c r="N158" s="169"/>
      <c r="O158" s="170"/>
      <c r="P158" s="170"/>
      <c r="R158" s="6"/>
      <c r="S158" s="1"/>
      <c r="T158" s="1"/>
      <c r="U158" s="1"/>
      <c r="V158" s="1"/>
      <c r="W158" s="1"/>
      <c r="X158" s="1"/>
      <c r="Y158" s="1"/>
    </row>
    <row r="159" spans="1:38" ht="12.75" customHeight="1">
      <c r="A159" s="119" t="s">
        <v>590</v>
      </c>
      <c r="B159" s="119"/>
      <c r="C159" s="119"/>
      <c r="D159" s="119"/>
      <c r="E159" s="41"/>
      <c r="F159" s="127" t="s">
        <v>592</v>
      </c>
      <c r="G159" s="56"/>
      <c r="H159" s="56"/>
      <c r="I159" s="56"/>
      <c r="J159" s="6"/>
      <c r="K159" s="145"/>
      <c r="L159" s="146"/>
      <c r="M159" s="6"/>
      <c r="N159" s="109"/>
      <c r="O159" s="17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26" t="s">
        <v>591</v>
      </c>
      <c r="B160" s="119"/>
      <c r="C160" s="119"/>
      <c r="D160" s="119"/>
      <c r="E160" s="6"/>
      <c r="F160" s="127" t="s">
        <v>594</v>
      </c>
      <c r="G160" s="6"/>
      <c r="H160" s="6" t="s">
        <v>813</v>
      </c>
      <c r="I160" s="6"/>
      <c r="J160" s="1"/>
      <c r="K160" s="6"/>
      <c r="L160" s="6"/>
      <c r="M160" s="6"/>
      <c r="N160" s="1"/>
      <c r="O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38" ht="12.75" customHeight="1">
      <c r="A161" s="126"/>
      <c r="B161" s="119"/>
      <c r="C161" s="119"/>
      <c r="D161" s="119"/>
      <c r="E161" s="6"/>
      <c r="F161" s="127"/>
      <c r="G161" s="6"/>
      <c r="H161" s="6"/>
      <c r="I161" s="6"/>
      <c r="J161" s="1"/>
      <c r="K161" s="6"/>
      <c r="L161" s="6"/>
      <c r="M161" s="6"/>
      <c r="N161" s="1"/>
      <c r="O161" s="1"/>
      <c r="Q161" s="1"/>
      <c r="R161" s="56"/>
      <c r="S161" s="1"/>
      <c r="T161" s="1"/>
      <c r="U161" s="1"/>
      <c r="V161" s="1"/>
      <c r="W161" s="1"/>
      <c r="X161" s="1"/>
      <c r="Y161" s="1"/>
      <c r="Z161" s="1"/>
    </row>
    <row r="162" spans="1:38" ht="38.25" customHeight="1">
      <c r="A162" s="1"/>
      <c r="B162" s="134" t="s">
        <v>611</v>
      </c>
      <c r="C162" s="134"/>
      <c r="D162" s="134"/>
      <c r="E162" s="134"/>
      <c r="F162" s="135"/>
      <c r="G162" s="6"/>
      <c r="H162" s="6"/>
      <c r="I162" s="136"/>
      <c r="J162" s="137"/>
      <c r="K162" s="138"/>
      <c r="L162" s="137"/>
      <c r="M162" s="6"/>
      <c r="N162" s="1"/>
      <c r="O162" s="1"/>
      <c r="Q162" s="1"/>
      <c r="R162" s="56"/>
      <c r="S162" s="1"/>
      <c r="T162" s="1"/>
      <c r="U162" s="1"/>
      <c r="V162" s="1"/>
      <c r="W162" s="1"/>
      <c r="X162" s="1"/>
      <c r="Y162" s="1"/>
      <c r="Z162" s="1"/>
    </row>
    <row r="163" spans="1:38" ht="14.25" customHeight="1">
      <c r="A163" s="95" t="s">
        <v>16</v>
      </c>
      <c r="B163" s="96" t="s">
        <v>563</v>
      </c>
      <c r="C163" s="96"/>
      <c r="D163" s="97" t="s">
        <v>574</v>
      </c>
      <c r="E163" s="96" t="s">
        <v>575</v>
      </c>
      <c r="F163" s="96" t="s">
        <v>576</v>
      </c>
      <c r="G163" s="96" t="s">
        <v>596</v>
      </c>
      <c r="H163" s="96" t="s">
        <v>578</v>
      </c>
      <c r="I163" s="96" t="s">
        <v>579</v>
      </c>
      <c r="J163" s="172" t="s">
        <v>580</v>
      </c>
      <c r="K163" s="139" t="s">
        <v>597</v>
      </c>
      <c r="L163" s="149" t="s">
        <v>605</v>
      </c>
      <c r="M163" s="96" t="s">
        <v>606</v>
      </c>
      <c r="N163" s="140" t="s">
        <v>582</v>
      </c>
      <c r="O163" s="98" t="s">
        <v>583</v>
      </c>
      <c r="P163" s="96" t="s">
        <v>584</v>
      </c>
      <c r="Q163" s="97" t="s">
        <v>585</v>
      </c>
      <c r="R163" s="56"/>
      <c r="S163" s="113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38" ht="14.25" customHeight="1">
      <c r="A164" s="101"/>
      <c r="B164" s="102"/>
      <c r="C164" s="173"/>
      <c r="D164" s="103"/>
      <c r="E164" s="104"/>
      <c r="F164" s="174"/>
      <c r="G164" s="101"/>
      <c r="H164" s="104"/>
      <c r="I164" s="105"/>
      <c r="J164" s="175"/>
      <c r="K164" s="175"/>
      <c r="L164" s="176"/>
      <c r="M164" s="99"/>
      <c r="N164" s="176"/>
      <c r="O164" s="177"/>
      <c r="P164" s="178"/>
      <c r="Q164" s="179"/>
      <c r="R164" s="144"/>
      <c r="S164" s="113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38" ht="14.25" customHeight="1">
      <c r="A165" s="101"/>
      <c r="B165" s="102"/>
      <c r="C165" s="173"/>
      <c r="D165" s="103"/>
      <c r="E165" s="104"/>
      <c r="F165" s="174"/>
      <c r="G165" s="101"/>
      <c r="H165" s="104"/>
      <c r="I165" s="105"/>
      <c r="J165" s="175"/>
      <c r="K165" s="175"/>
      <c r="L165" s="176"/>
      <c r="M165" s="99"/>
      <c r="N165" s="176"/>
      <c r="O165" s="177"/>
      <c r="P165" s="178"/>
      <c r="Q165" s="179"/>
      <c r="R165" s="144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01"/>
      <c r="B166" s="102"/>
      <c r="C166" s="173"/>
      <c r="D166" s="103"/>
      <c r="E166" s="104"/>
      <c r="F166" s="174"/>
      <c r="G166" s="101"/>
      <c r="H166" s="104"/>
      <c r="I166" s="105"/>
      <c r="J166" s="175"/>
      <c r="K166" s="175"/>
      <c r="L166" s="176"/>
      <c r="M166" s="99"/>
      <c r="N166" s="176"/>
      <c r="O166" s="177"/>
      <c r="P166" s="178"/>
      <c r="Q166" s="179"/>
      <c r="R166" s="6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01"/>
      <c r="B167" s="102"/>
      <c r="C167" s="173"/>
      <c r="D167" s="103"/>
      <c r="E167" s="104"/>
      <c r="F167" s="175"/>
      <c r="G167" s="101"/>
      <c r="H167" s="104"/>
      <c r="I167" s="105"/>
      <c r="J167" s="175"/>
      <c r="K167" s="175"/>
      <c r="L167" s="176"/>
      <c r="M167" s="99"/>
      <c r="N167" s="176"/>
      <c r="O167" s="177"/>
      <c r="P167" s="178"/>
      <c r="Q167" s="179"/>
      <c r="R167" s="6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01"/>
      <c r="B168" s="102"/>
      <c r="C168" s="173"/>
      <c r="D168" s="103"/>
      <c r="E168" s="104"/>
      <c r="F168" s="175"/>
      <c r="G168" s="101"/>
      <c r="H168" s="104"/>
      <c r="I168" s="105"/>
      <c r="J168" s="175"/>
      <c r="K168" s="175"/>
      <c r="L168" s="176"/>
      <c r="M168" s="99"/>
      <c r="N168" s="176"/>
      <c r="O168" s="177"/>
      <c r="P168" s="178"/>
      <c r="Q168" s="179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01"/>
      <c r="B169" s="102"/>
      <c r="C169" s="173"/>
      <c r="D169" s="103"/>
      <c r="E169" s="104"/>
      <c r="F169" s="174"/>
      <c r="G169" s="101"/>
      <c r="H169" s="104"/>
      <c r="I169" s="105"/>
      <c r="J169" s="175"/>
      <c r="K169" s="175"/>
      <c r="L169" s="176"/>
      <c r="M169" s="99"/>
      <c r="N169" s="176"/>
      <c r="O169" s="177"/>
      <c r="P169" s="178"/>
      <c r="Q169" s="179"/>
      <c r="R169" s="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01"/>
      <c r="B170" s="102"/>
      <c r="C170" s="173"/>
      <c r="D170" s="103"/>
      <c r="E170" s="104"/>
      <c r="F170" s="174"/>
      <c r="G170" s="101"/>
      <c r="H170" s="104"/>
      <c r="I170" s="105"/>
      <c r="J170" s="175"/>
      <c r="K170" s="175"/>
      <c r="L170" s="175"/>
      <c r="M170" s="175"/>
      <c r="N170" s="176"/>
      <c r="O170" s="180"/>
      <c r="P170" s="178"/>
      <c r="Q170" s="179"/>
      <c r="R170" s="6"/>
      <c r="S170" s="113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01"/>
      <c r="B171" s="102"/>
      <c r="C171" s="173"/>
      <c r="D171" s="103"/>
      <c r="E171" s="104"/>
      <c r="F171" s="175"/>
      <c r="G171" s="101"/>
      <c r="H171" s="104"/>
      <c r="I171" s="105"/>
      <c r="J171" s="175"/>
      <c r="K171" s="175"/>
      <c r="L171" s="176"/>
      <c r="M171" s="99"/>
      <c r="N171" s="176"/>
      <c r="O171" s="177"/>
      <c r="P171" s="178"/>
      <c r="Q171" s="179"/>
      <c r="R171" s="144"/>
      <c r="S171" s="113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>
      <c r="A172" s="101"/>
      <c r="B172" s="102"/>
      <c r="C172" s="173"/>
      <c r="D172" s="103"/>
      <c r="E172" s="104"/>
      <c r="F172" s="174"/>
      <c r="G172" s="101"/>
      <c r="H172" s="104"/>
      <c r="I172" s="105"/>
      <c r="J172" s="181"/>
      <c r="K172" s="181"/>
      <c r="L172" s="181"/>
      <c r="M172" s="181"/>
      <c r="N172" s="182"/>
      <c r="O172" s="177"/>
      <c r="P172" s="106"/>
      <c r="Q172" s="179"/>
      <c r="R172" s="144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126"/>
      <c r="B173" s="119"/>
      <c r="C173" s="119"/>
      <c r="D173" s="119"/>
      <c r="E173" s="6"/>
      <c r="F173" s="127"/>
      <c r="G173" s="6"/>
      <c r="H173" s="6"/>
      <c r="I173" s="6"/>
      <c r="J173" s="1"/>
      <c r="K173" s="6"/>
      <c r="L173" s="6"/>
      <c r="M173" s="6"/>
      <c r="N173" s="1"/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26"/>
      <c r="B174" s="119"/>
      <c r="C174" s="119"/>
      <c r="D174" s="119"/>
      <c r="E174" s="6"/>
      <c r="F174" s="127"/>
      <c r="G174" s="56"/>
      <c r="H174" s="41"/>
      <c r="I174" s="56"/>
      <c r="J174" s="6"/>
      <c r="K174" s="145"/>
      <c r="L174" s="146"/>
      <c r="M174" s="6"/>
      <c r="N174" s="109"/>
      <c r="O174" s="147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56"/>
      <c r="B175" s="108"/>
      <c r="C175" s="108"/>
      <c r="D175" s="41"/>
      <c r="E175" s="56"/>
      <c r="F175" s="56"/>
      <c r="G175" s="56"/>
      <c r="H175" s="41"/>
      <c r="I175" s="56"/>
      <c r="J175" s="6"/>
      <c r="K175" s="145"/>
      <c r="L175" s="146"/>
      <c r="M175" s="6"/>
      <c r="N175" s="109"/>
      <c r="O175" s="147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38.25" customHeight="1">
      <c r="A176" s="41"/>
      <c r="B176" s="183" t="s">
        <v>612</v>
      </c>
      <c r="C176" s="183"/>
      <c r="D176" s="183"/>
      <c r="E176" s="183"/>
      <c r="F176" s="6"/>
      <c r="G176" s="6"/>
      <c r="H176" s="137"/>
      <c r="I176" s="6"/>
      <c r="J176" s="137"/>
      <c r="K176" s="138"/>
      <c r="L176" s="6"/>
      <c r="M176" s="6"/>
      <c r="N176" s="1"/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95" t="s">
        <v>16</v>
      </c>
      <c r="B177" s="96" t="s">
        <v>563</v>
      </c>
      <c r="C177" s="96"/>
      <c r="D177" s="97" t="s">
        <v>574</v>
      </c>
      <c r="E177" s="96" t="s">
        <v>575</v>
      </c>
      <c r="F177" s="96" t="s">
        <v>576</v>
      </c>
      <c r="G177" s="96" t="s">
        <v>613</v>
      </c>
      <c r="H177" s="96" t="s">
        <v>614</v>
      </c>
      <c r="I177" s="96" t="s">
        <v>579</v>
      </c>
      <c r="J177" s="184" t="s">
        <v>580</v>
      </c>
      <c r="K177" s="96" t="s">
        <v>581</v>
      </c>
      <c r="L177" s="96" t="s">
        <v>615</v>
      </c>
      <c r="M177" s="96" t="s">
        <v>584</v>
      </c>
      <c r="N177" s="97" t="s">
        <v>585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1</v>
      </c>
      <c r="B178" s="186">
        <v>41579</v>
      </c>
      <c r="C178" s="186"/>
      <c r="D178" s="187" t="s">
        <v>616</v>
      </c>
      <c r="E178" s="188" t="s">
        <v>617</v>
      </c>
      <c r="F178" s="189">
        <v>82</v>
      </c>
      <c r="G178" s="188" t="s">
        <v>618</v>
      </c>
      <c r="H178" s="188">
        <v>100</v>
      </c>
      <c r="I178" s="190">
        <v>100</v>
      </c>
      <c r="J178" s="191" t="s">
        <v>619</v>
      </c>
      <c r="K178" s="192">
        <f t="shared" ref="K178:K230" si="174">H178-F178</f>
        <v>18</v>
      </c>
      <c r="L178" s="193">
        <f t="shared" ref="L178:L230" si="175">K178/F178</f>
        <v>0.21951219512195122</v>
      </c>
      <c r="M178" s="188" t="s">
        <v>586</v>
      </c>
      <c r="N178" s="194">
        <v>42657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2</v>
      </c>
      <c r="B179" s="186">
        <v>41794</v>
      </c>
      <c r="C179" s="186"/>
      <c r="D179" s="187" t="s">
        <v>620</v>
      </c>
      <c r="E179" s="188" t="s">
        <v>588</v>
      </c>
      <c r="F179" s="189">
        <v>257</v>
      </c>
      <c r="G179" s="188" t="s">
        <v>618</v>
      </c>
      <c r="H179" s="188">
        <v>300</v>
      </c>
      <c r="I179" s="190">
        <v>300</v>
      </c>
      <c r="J179" s="191" t="s">
        <v>619</v>
      </c>
      <c r="K179" s="192">
        <f t="shared" si="174"/>
        <v>43</v>
      </c>
      <c r="L179" s="193">
        <f t="shared" si="175"/>
        <v>0.16731517509727625</v>
      </c>
      <c r="M179" s="188" t="s">
        <v>586</v>
      </c>
      <c r="N179" s="194">
        <v>41822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3</v>
      </c>
      <c r="B180" s="186">
        <v>41828</v>
      </c>
      <c r="C180" s="186"/>
      <c r="D180" s="187" t="s">
        <v>621</v>
      </c>
      <c r="E180" s="188" t="s">
        <v>588</v>
      </c>
      <c r="F180" s="189">
        <v>393</v>
      </c>
      <c r="G180" s="188" t="s">
        <v>618</v>
      </c>
      <c r="H180" s="188">
        <v>468</v>
      </c>
      <c r="I180" s="190">
        <v>468</v>
      </c>
      <c r="J180" s="191" t="s">
        <v>619</v>
      </c>
      <c r="K180" s="192">
        <f t="shared" si="174"/>
        <v>75</v>
      </c>
      <c r="L180" s="193">
        <f t="shared" si="175"/>
        <v>0.19083969465648856</v>
      </c>
      <c r="M180" s="188" t="s">
        <v>586</v>
      </c>
      <c r="N180" s="194">
        <v>41863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4</v>
      </c>
      <c r="B181" s="186">
        <v>41857</v>
      </c>
      <c r="C181" s="186"/>
      <c r="D181" s="187" t="s">
        <v>622</v>
      </c>
      <c r="E181" s="188" t="s">
        <v>588</v>
      </c>
      <c r="F181" s="189">
        <v>205</v>
      </c>
      <c r="G181" s="188" t="s">
        <v>618</v>
      </c>
      <c r="H181" s="188">
        <v>275</v>
      </c>
      <c r="I181" s="190">
        <v>250</v>
      </c>
      <c r="J181" s="191" t="s">
        <v>619</v>
      </c>
      <c r="K181" s="192">
        <f t="shared" si="174"/>
        <v>70</v>
      </c>
      <c r="L181" s="193">
        <f t="shared" si="175"/>
        <v>0.34146341463414637</v>
      </c>
      <c r="M181" s="188" t="s">
        <v>586</v>
      </c>
      <c r="N181" s="194">
        <v>41962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5</v>
      </c>
      <c r="B182" s="186">
        <v>41886</v>
      </c>
      <c r="C182" s="186"/>
      <c r="D182" s="187" t="s">
        <v>623</v>
      </c>
      <c r="E182" s="188" t="s">
        <v>588</v>
      </c>
      <c r="F182" s="189">
        <v>162</v>
      </c>
      <c r="G182" s="188" t="s">
        <v>618</v>
      </c>
      <c r="H182" s="188">
        <v>190</v>
      </c>
      <c r="I182" s="190">
        <v>190</v>
      </c>
      <c r="J182" s="191" t="s">
        <v>619</v>
      </c>
      <c r="K182" s="192">
        <f t="shared" si="174"/>
        <v>28</v>
      </c>
      <c r="L182" s="193">
        <f t="shared" si="175"/>
        <v>0.1728395061728395</v>
      </c>
      <c r="M182" s="188" t="s">
        <v>586</v>
      </c>
      <c r="N182" s="194">
        <v>42006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6</v>
      </c>
      <c r="B183" s="186">
        <v>41886</v>
      </c>
      <c r="C183" s="186"/>
      <c r="D183" s="187" t="s">
        <v>624</v>
      </c>
      <c r="E183" s="188" t="s">
        <v>588</v>
      </c>
      <c r="F183" s="189">
        <v>75</v>
      </c>
      <c r="G183" s="188" t="s">
        <v>618</v>
      </c>
      <c r="H183" s="188">
        <v>91.5</v>
      </c>
      <c r="I183" s="190" t="s">
        <v>625</v>
      </c>
      <c r="J183" s="191" t="s">
        <v>626</v>
      </c>
      <c r="K183" s="192">
        <f t="shared" si="174"/>
        <v>16.5</v>
      </c>
      <c r="L183" s="193">
        <f t="shared" si="175"/>
        <v>0.22</v>
      </c>
      <c r="M183" s="188" t="s">
        <v>586</v>
      </c>
      <c r="N183" s="194">
        <v>41954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7</v>
      </c>
      <c r="B184" s="186">
        <v>41913</v>
      </c>
      <c r="C184" s="186"/>
      <c r="D184" s="187" t="s">
        <v>627</v>
      </c>
      <c r="E184" s="188" t="s">
        <v>588</v>
      </c>
      <c r="F184" s="189">
        <v>850</v>
      </c>
      <c r="G184" s="188" t="s">
        <v>618</v>
      </c>
      <c r="H184" s="188">
        <v>982.5</v>
      </c>
      <c r="I184" s="190">
        <v>1050</v>
      </c>
      <c r="J184" s="191" t="s">
        <v>628</v>
      </c>
      <c r="K184" s="192">
        <f t="shared" si="174"/>
        <v>132.5</v>
      </c>
      <c r="L184" s="193">
        <f t="shared" si="175"/>
        <v>0.15588235294117647</v>
      </c>
      <c r="M184" s="188" t="s">
        <v>586</v>
      </c>
      <c r="N184" s="194">
        <v>42039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8</v>
      </c>
      <c r="B185" s="186">
        <v>41913</v>
      </c>
      <c r="C185" s="186"/>
      <c r="D185" s="187" t="s">
        <v>629</v>
      </c>
      <c r="E185" s="188" t="s">
        <v>588</v>
      </c>
      <c r="F185" s="189">
        <v>475</v>
      </c>
      <c r="G185" s="188" t="s">
        <v>618</v>
      </c>
      <c r="H185" s="188">
        <v>515</v>
      </c>
      <c r="I185" s="190">
        <v>600</v>
      </c>
      <c r="J185" s="191" t="s">
        <v>630</v>
      </c>
      <c r="K185" s="192">
        <f t="shared" si="174"/>
        <v>40</v>
      </c>
      <c r="L185" s="193">
        <f t="shared" si="175"/>
        <v>8.4210526315789472E-2</v>
      </c>
      <c r="M185" s="188" t="s">
        <v>586</v>
      </c>
      <c r="N185" s="194">
        <v>41939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9</v>
      </c>
      <c r="B186" s="186">
        <v>41913</v>
      </c>
      <c r="C186" s="186"/>
      <c r="D186" s="187" t="s">
        <v>631</v>
      </c>
      <c r="E186" s="188" t="s">
        <v>588</v>
      </c>
      <c r="F186" s="189">
        <v>86</v>
      </c>
      <c r="G186" s="188" t="s">
        <v>618</v>
      </c>
      <c r="H186" s="188">
        <v>99</v>
      </c>
      <c r="I186" s="190">
        <v>140</v>
      </c>
      <c r="J186" s="191" t="s">
        <v>632</v>
      </c>
      <c r="K186" s="192">
        <f t="shared" si="174"/>
        <v>13</v>
      </c>
      <c r="L186" s="193">
        <f t="shared" si="175"/>
        <v>0.15116279069767441</v>
      </c>
      <c r="M186" s="188" t="s">
        <v>586</v>
      </c>
      <c r="N186" s="194">
        <v>41939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10</v>
      </c>
      <c r="B187" s="186">
        <v>41926</v>
      </c>
      <c r="C187" s="186"/>
      <c r="D187" s="187" t="s">
        <v>633</v>
      </c>
      <c r="E187" s="188" t="s">
        <v>588</v>
      </c>
      <c r="F187" s="189">
        <v>496.6</v>
      </c>
      <c r="G187" s="188" t="s">
        <v>618</v>
      </c>
      <c r="H187" s="188">
        <v>621</v>
      </c>
      <c r="I187" s="190">
        <v>580</v>
      </c>
      <c r="J187" s="191" t="s">
        <v>619</v>
      </c>
      <c r="K187" s="192">
        <f t="shared" si="174"/>
        <v>124.39999999999998</v>
      </c>
      <c r="L187" s="193">
        <f t="shared" si="175"/>
        <v>0.25050342327829234</v>
      </c>
      <c r="M187" s="188" t="s">
        <v>586</v>
      </c>
      <c r="N187" s="194">
        <v>42605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11</v>
      </c>
      <c r="B188" s="186">
        <v>41926</v>
      </c>
      <c r="C188" s="186"/>
      <c r="D188" s="187" t="s">
        <v>634</v>
      </c>
      <c r="E188" s="188" t="s">
        <v>588</v>
      </c>
      <c r="F188" s="189">
        <v>2481.9</v>
      </c>
      <c r="G188" s="188" t="s">
        <v>618</v>
      </c>
      <c r="H188" s="188">
        <v>2840</v>
      </c>
      <c r="I188" s="190">
        <v>2870</v>
      </c>
      <c r="J188" s="191" t="s">
        <v>635</v>
      </c>
      <c r="K188" s="192">
        <f t="shared" si="174"/>
        <v>358.09999999999991</v>
      </c>
      <c r="L188" s="193">
        <f t="shared" si="175"/>
        <v>0.14428462065353154</v>
      </c>
      <c r="M188" s="188" t="s">
        <v>586</v>
      </c>
      <c r="N188" s="194">
        <v>42017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12</v>
      </c>
      <c r="B189" s="186">
        <v>41928</v>
      </c>
      <c r="C189" s="186"/>
      <c r="D189" s="187" t="s">
        <v>636</v>
      </c>
      <c r="E189" s="188" t="s">
        <v>588</v>
      </c>
      <c r="F189" s="189">
        <v>84.5</v>
      </c>
      <c r="G189" s="188" t="s">
        <v>618</v>
      </c>
      <c r="H189" s="188">
        <v>93</v>
      </c>
      <c r="I189" s="190">
        <v>110</v>
      </c>
      <c r="J189" s="191" t="s">
        <v>637</v>
      </c>
      <c r="K189" s="192">
        <f t="shared" si="174"/>
        <v>8.5</v>
      </c>
      <c r="L189" s="193">
        <f t="shared" si="175"/>
        <v>0.10059171597633136</v>
      </c>
      <c r="M189" s="188" t="s">
        <v>586</v>
      </c>
      <c r="N189" s="194">
        <v>41939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13</v>
      </c>
      <c r="B190" s="186">
        <v>41928</v>
      </c>
      <c r="C190" s="186"/>
      <c r="D190" s="187" t="s">
        <v>638</v>
      </c>
      <c r="E190" s="188" t="s">
        <v>588</v>
      </c>
      <c r="F190" s="189">
        <v>401</v>
      </c>
      <c r="G190" s="188" t="s">
        <v>618</v>
      </c>
      <c r="H190" s="188">
        <v>428</v>
      </c>
      <c r="I190" s="190">
        <v>450</v>
      </c>
      <c r="J190" s="191" t="s">
        <v>639</v>
      </c>
      <c r="K190" s="192">
        <f t="shared" si="174"/>
        <v>27</v>
      </c>
      <c r="L190" s="193">
        <f t="shared" si="175"/>
        <v>6.7331670822942641E-2</v>
      </c>
      <c r="M190" s="188" t="s">
        <v>586</v>
      </c>
      <c r="N190" s="194">
        <v>42020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14</v>
      </c>
      <c r="B191" s="186">
        <v>41928</v>
      </c>
      <c r="C191" s="186"/>
      <c r="D191" s="187" t="s">
        <v>640</v>
      </c>
      <c r="E191" s="188" t="s">
        <v>588</v>
      </c>
      <c r="F191" s="189">
        <v>101</v>
      </c>
      <c r="G191" s="188" t="s">
        <v>618</v>
      </c>
      <c r="H191" s="188">
        <v>112</v>
      </c>
      <c r="I191" s="190">
        <v>120</v>
      </c>
      <c r="J191" s="191" t="s">
        <v>641</v>
      </c>
      <c r="K191" s="192">
        <f t="shared" si="174"/>
        <v>11</v>
      </c>
      <c r="L191" s="193">
        <f t="shared" si="175"/>
        <v>0.10891089108910891</v>
      </c>
      <c r="M191" s="188" t="s">
        <v>586</v>
      </c>
      <c r="N191" s="194">
        <v>41939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15</v>
      </c>
      <c r="B192" s="186">
        <v>41954</v>
      </c>
      <c r="C192" s="186"/>
      <c r="D192" s="187" t="s">
        <v>642</v>
      </c>
      <c r="E192" s="188" t="s">
        <v>588</v>
      </c>
      <c r="F192" s="189">
        <v>59</v>
      </c>
      <c r="G192" s="188" t="s">
        <v>618</v>
      </c>
      <c r="H192" s="188">
        <v>76</v>
      </c>
      <c r="I192" s="190">
        <v>76</v>
      </c>
      <c r="J192" s="191" t="s">
        <v>619</v>
      </c>
      <c r="K192" s="192">
        <f t="shared" si="174"/>
        <v>17</v>
      </c>
      <c r="L192" s="193">
        <f t="shared" si="175"/>
        <v>0.28813559322033899</v>
      </c>
      <c r="M192" s="188" t="s">
        <v>586</v>
      </c>
      <c r="N192" s="194">
        <v>43032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16</v>
      </c>
      <c r="B193" s="186">
        <v>41954</v>
      </c>
      <c r="C193" s="186"/>
      <c r="D193" s="187" t="s">
        <v>631</v>
      </c>
      <c r="E193" s="188" t="s">
        <v>588</v>
      </c>
      <c r="F193" s="189">
        <v>99</v>
      </c>
      <c r="G193" s="188" t="s">
        <v>618</v>
      </c>
      <c r="H193" s="188">
        <v>120</v>
      </c>
      <c r="I193" s="190">
        <v>120</v>
      </c>
      <c r="J193" s="191" t="s">
        <v>599</v>
      </c>
      <c r="K193" s="192">
        <f t="shared" si="174"/>
        <v>21</v>
      </c>
      <c r="L193" s="193">
        <f t="shared" si="175"/>
        <v>0.21212121212121213</v>
      </c>
      <c r="M193" s="188" t="s">
        <v>586</v>
      </c>
      <c r="N193" s="194">
        <v>41960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17</v>
      </c>
      <c r="B194" s="186">
        <v>41956</v>
      </c>
      <c r="C194" s="186"/>
      <c r="D194" s="187" t="s">
        <v>643</v>
      </c>
      <c r="E194" s="188" t="s">
        <v>588</v>
      </c>
      <c r="F194" s="189">
        <v>22</v>
      </c>
      <c r="G194" s="188" t="s">
        <v>618</v>
      </c>
      <c r="H194" s="188">
        <v>33.549999999999997</v>
      </c>
      <c r="I194" s="190">
        <v>32</v>
      </c>
      <c r="J194" s="191" t="s">
        <v>644</v>
      </c>
      <c r="K194" s="192">
        <f t="shared" si="174"/>
        <v>11.549999999999997</v>
      </c>
      <c r="L194" s="193">
        <f t="shared" si="175"/>
        <v>0.52499999999999991</v>
      </c>
      <c r="M194" s="188" t="s">
        <v>586</v>
      </c>
      <c r="N194" s="194">
        <v>42188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18</v>
      </c>
      <c r="B195" s="186">
        <v>41976</v>
      </c>
      <c r="C195" s="186"/>
      <c r="D195" s="187" t="s">
        <v>645</v>
      </c>
      <c r="E195" s="188" t="s">
        <v>588</v>
      </c>
      <c r="F195" s="189">
        <v>440</v>
      </c>
      <c r="G195" s="188" t="s">
        <v>618</v>
      </c>
      <c r="H195" s="188">
        <v>520</v>
      </c>
      <c r="I195" s="190">
        <v>520</v>
      </c>
      <c r="J195" s="191" t="s">
        <v>646</v>
      </c>
      <c r="K195" s="192">
        <f t="shared" si="174"/>
        <v>80</v>
      </c>
      <c r="L195" s="193">
        <f t="shared" si="175"/>
        <v>0.18181818181818182</v>
      </c>
      <c r="M195" s="188" t="s">
        <v>586</v>
      </c>
      <c r="N195" s="194">
        <v>42208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19</v>
      </c>
      <c r="B196" s="186">
        <v>41976</v>
      </c>
      <c r="C196" s="186"/>
      <c r="D196" s="187" t="s">
        <v>647</v>
      </c>
      <c r="E196" s="188" t="s">
        <v>588</v>
      </c>
      <c r="F196" s="189">
        <v>360</v>
      </c>
      <c r="G196" s="188" t="s">
        <v>618</v>
      </c>
      <c r="H196" s="188">
        <v>427</v>
      </c>
      <c r="I196" s="190">
        <v>425</v>
      </c>
      <c r="J196" s="191" t="s">
        <v>648</v>
      </c>
      <c r="K196" s="192">
        <f t="shared" si="174"/>
        <v>67</v>
      </c>
      <c r="L196" s="193">
        <f t="shared" si="175"/>
        <v>0.18611111111111112</v>
      </c>
      <c r="M196" s="188" t="s">
        <v>586</v>
      </c>
      <c r="N196" s="194">
        <v>42058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20</v>
      </c>
      <c r="B197" s="186">
        <v>42012</v>
      </c>
      <c r="C197" s="186"/>
      <c r="D197" s="187" t="s">
        <v>649</v>
      </c>
      <c r="E197" s="188" t="s">
        <v>588</v>
      </c>
      <c r="F197" s="189">
        <v>360</v>
      </c>
      <c r="G197" s="188" t="s">
        <v>618</v>
      </c>
      <c r="H197" s="188">
        <v>455</v>
      </c>
      <c r="I197" s="190">
        <v>420</v>
      </c>
      <c r="J197" s="191" t="s">
        <v>650</v>
      </c>
      <c r="K197" s="192">
        <f t="shared" si="174"/>
        <v>95</v>
      </c>
      <c r="L197" s="193">
        <f t="shared" si="175"/>
        <v>0.2638888888888889</v>
      </c>
      <c r="M197" s="188" t="s">
        <v>586</v>
      </c>
      <c r="N197" s="194">
        <v>42024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21</v>
      </c>
      <c r="B198" s="186">
        <v>42012</v>
      </c>
      <c r="C198" s="186"/>
      <c r="D198" s="187" t="s">
        <v>651</v>
      </c>
      <c r="E198" s="188" t="s">
        <v>588</v>
      </c>
      <c r="F198" s="189">
        <v>130</v>
      </c>
      <c r="G198" s="188"/>
      <c r="H198" s="188">
        <v>175.5</v>
      </c>
      <c r="I198" s="190">
        <v>165</v>
      </c>
      <c r="J198" s="191" t="s">
        <v>652</v>
      </c>
      <c r="K198" s="192">
        <f t="shared" si="174"/>
        <v>45.5</v>
      </c>
      <c r="L198" s="193">
        <f t="shared" si="175"/>
        <v>0.35</v>
      </c>
      <c r="M198" s="188" t="s">
        <v>586</v>
      </c>
      <c r="N198" s="194">
        <v>43088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22</v>
      </c>
      <c r="B199" s="186">
        <v>42040</v>
      </c>
      <c r="C199" s="186"/>
      <c r="D199" s="187" t="s">
        <v>380</v>
      </c>
      <c r="E199" s="188" t="s">
        <v>617</v>
      </c>
      <c r="F199" s="189">
        <v>98</v>
      </c>
      <c r="G199" s="188"/>
      <c r="H199" s="188">
        <v>120</v>
      </c>
      <c r="I199" s="190">
        <v>120</v>
      </c>
      <c r="J199" s="191" t="s">
        <v>619</v>
      </c>
      <c r="K199" s="192">
        <f t="shared" si="174"/>
        <v>22</v>
      </c>
      <c r="L199" s="193">
        <f t="shared" si="175"/>
        <v>0.22448979591836735</v>
      </c>
      <c r="M199" s="188" t="s">
        <v>586</v>
      </c>
      <c r="N199" s="194">
        <v>42753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23</v>
      </c>
      <c r="B200" s="186">
        <v>42040</v>
      </c>
      <c r="C200" s="186"/>
      <c r="D200" s="187" t="s">
        <v>653</v>
      </c>
      <c r="E200" s="188" t="s">
        <v>617</v>
      </c>
      <c r="F200" s="189">
        <v>196</v>
      </c>
      <c r="G200" s="188"/>
      <c r="H200" s="188">
        <v>262</v>
      </c>
      <c r="I200" s="190">
        <v>255</v>
      </c>
      <c r="J200" s="191" t="s">
        <v>619</v>
      </c>
      <c r="K200" s="192">
        <f t="shared" si="174"/>
        <v>66</v>
      </c>
      <c r="L200" s="193">
        <f t="shared" si="175"/>
        <v>0.33673469387755101</v>
      </c>
      <c r="M200" s="188" t="s">
        <v>586</v>
      </c>
      <c r="N200" s="194">
        <v>42599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24</v>
      </c>
      <c r="B201" s="196">
        <v>42067</v>
      </c>
      <c r="C201" s="196"/>
      <c r="D201" s="197" t="s">
        <v>379</v>
      </c>
      <c r="E201" s="198" t="s">
        <v>617</v>
      </c>
      <c r="F201" s="199">
        <v>235</v>
      </c>
      <c r="G201" s="199"/>
      <c r="H201" s="200">
        <v>77</v>
      </c>
      <c r="I201" s="200" t="s">
        <v>654</v>
      </c>
      <c r="J201" s="201" t="s">
        <v>655</v>
      </c>
      <c r="K201" s="202">
        <f t="shared" si="174"/>
        <v>-158</v>
      </c>
      <c r="L201" s="203">
        <f t="shared" si="175"/>
        <v>-0.67234042553191486</v>
      </c>
      <c r="M201" s="199" t="s">
        <v>598</v>
      </c>
      <c r="N201" s="196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25</v>
      </c>
      <c r="B202" s="186">
        <v>42067</v>
      </c>
      <c r="C202" s="186"/>
      <c r="D202" s="187" t="s">
        <v>656</v>
      </c>
      <c r="E202" s="188" t="s">
        <v>617</v>
      </c>
      <c r="F202" s="189">
        <v>185</v>
      </c>
      <c r="G202" s="188"/>
      <c r="H202" s="188">
        <v>224</v>
      </c>
      <c r="I202" s="190" t="s">
        <v>657</v>
      </c>
      <c r="J202" s="191" t="s">
        <v>619</v>
      </c>
      <c r="K202" s="192">
        <f t="shared" si="174"/>
        <v>39</v>
      </c>
      <c r="L202" s="193">
        <f t="shared" si="175"/>
        <v>0.21081081081081082</v>
      </c>
      <c r="M202" s="188" t="s">
        <v>586</v>
      </c>
      <c r="N202" s="194">
        <v>42647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5">
        <v>26</v>
      </c>
      <c r="B203" s="196">
        <v>42090</v>
      </c>
      <c r="C203" s="196"/>
      <c r="D203" s="204" t="s">
        <v>658</v>
      </c>
      <c r="E203" s="199" t="s">
        <v>617</v>
      </c>
      <c r="F203" s="199">
        <v>49.5</v>
      </c>
      <c r="G203" s="200"/>
      <c r="H203" s="200">
        <v>15.85</v>
      </c>
      <c r="I203" s="200">
        <v>67</v>
      </c>
      <c r="J203" s="201" t="s">
        <v>659</v>
      </c>
      <c r="K203" s="200">
        <f t="shared" si="174"/>
        <v>-33.65</v>
      </c>
      <c r="L203" s="205">
        <f t="shared" si="175"/>
        <v>-0.67979797979797973</v>
      </c>
      <c r="M203" s="199" t="s">
        <v>598</v>
      </c>
      <c r="N203" s="206">
        <v>43627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27</v>
      </c>
      <c r="B204" s="186">
        <v>42093</v>
      </c>
      <c r="C204" s="186"/>
      <c r="D204" s="187" t="s">
        <v>660</v>
      </c>
      <c r="E204" s="188" t="s">
        <v>617</v>
      </c>
      <c r="F204" s="189">
        <v>183.5</v>
      </c>
      <c r="G204" s="188"/>
      <c r="H204" s="188">
        <v>219</v>
      </c>
      <c r="I204" s="190">
        <v>218</v>
      </c>
      <c r="J204" s="191" t="s">
        <v>661</v>
      </c>
      <c r="K204" s="192">
        <f t="shared" si="174"/>
        <v>35.5</v>
      </c>
      <c r="L204" s="193">
        <f t="shared" si="175"/>
        <v>0.19346049046321526</v>
      </c>
      <c r="M204" s="188" t="s">
        <v>586</v>
      </c>
      <c r="N204" s="194">
        <v>42103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28</v>
      </c>
      <c r="B205" s="186">
        <v>42114</v>
      </c>
      <c r="C205" s="186"/>
      <c r="D205" s="187" t="s">
        <v>662</v>
      </c>
      <c r="E205" s="188" t="s">
        <v>617</v>
      </c>
      <c r="F205" s="189">
        <f>(227+237)/2</f>
        <v>232</v>
      </c>
      <c r="G205" s="188"/>
      <c r="H205" s="188">
        <v>298</v>
      </c>
      <c r="I205" s="190">
        <v>298</v>
      </c>
      <c r="J205" s="191" t="s">
        <v>619</v>
      </c>
      <c r="K205" s="192">
        <f t="shared" si="174"/>
        <v>66</v>
      </c>
      <c r="L205" s="193">
        <f t="shared" si="175"/>
        <v>0.28448275862068967</v>
      </c>
      <c r="M205" s="188" t="s">
        <v>586</v>
      </c>
      <c r="N205" s="194">
        <v>42823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29</v>
      </c>
      <c r="B206" s="186">
        <v>42128</v>
      </c>
      <c r="C206" s="186"/>
      <c r="D206" s="187" t="s">
        <v>663</v>
      </c>
      <c r="E206" s="188" t="s">
        <v>588</v>
      </c>
      <c r="F206" s="189">
        <v>385</v>
      </c>
      <c r="G206" s="188"/>
      <c r="H206" s="188">
        <f>212.5+331</f>
        <v>543.5</v>
      </c>
      <c r="I206" s="190">
        <v>510</v>
      </c>
      <c r="J206" s="191" t="s">
        <v>664</v>
      </c>
      <c r="K206" s="192">
        <f t="shared" si="174"/>
        <v>158.5</v>
      </c>
      <c r="L206" s="193">
        <f t="shared" si="175"/>
        <v>0.41168831168831171</v>
      </c>
      <c r="M206" s="188" t="s">
        <v>586</v>
      </c>
      <c r="N206" s="194">
        <v>42235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30</v>
      </c>
      <c r="B207" s="186">
        <v>42128</v>
      </c>
      <c r="C207" s="186"/>
      <c r="D207" s="187" t="s">
        <v>665</v>
      </c>
      <c r="E207" s="188" t="s">
        <v>588</v>
      </c>
      <c r="F207" s="189">
        <v>115.5</v>
      </c>
      <c r="G207" s="188"/>
      <c r="H207" s="188">
        <v>146</v>
      </c>
      <c r="I207" s="190">
        <v>142</v>
      </c>
      <c r="J207" s="191" t="s">
        <v>666</v>
      </c>
      <c r="K207" s="192">
        <f t="shared" si="174"/>
        <v>30.5</v>
      </c>
      <c r="L207" s="193">
        <f t="shared" si="175"/>
        <v>0.26406926406926406</v>
      </c>
      <c r="M207" s="188" t="s">
        <v>586</v>
      </c>
      <c r="N207" s="194">
        <v>42202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31</v>
      </c>
      <c r="B208" s="186">
        <v>42151</v>
      </c>
      <c r="C208" s="186"/>
      <c r="D208" s="187" t="s">
        <v>667</v>
      </c>
      <c r="E208" s="188" t="s">
        <v>588</v>
      </c>
      <c r="F208" s="189">
        <v>237.5</v>
      </c>
      <c r="G208" s="188"/>
      <c r="H208" s="188">
        <v>279.5</v>
      </c>
      <c r="I208" s="190">
        <v>278</v>
      </c>
      <c r="J208" s="191" t="s">
        <v>619</v>
      </c>
      <c r="K208" s="192">
        <f t="shared" si="174"/>
        <v>42</v>
      </c>
      <c r="L208" s="193">
        <f t="shared" si="175"/>
        <v>0.17684210526315788</v>
      </c>
      <c r="M208" s="188" t="s">
        <v>586</v>
      </c>
      <c r="N208" s="194">
        <v>42222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32</v>
      </c>
      <c r="B209" s="186">
        <v>42174</v>
      </c>
      <c r="C209" s="186"/>
      <c r="D209" s="187" t="s">
        <v>638</v>
      </c>
      <c r="E209" s="188" t="s">
        <v>617</v>
      </c>
      <c r="F209" s="189">
        <v>340</v>
      </c>
      <c r="G209" s="188"/>
      <c r="H209" s="188">
        <v>448</v>
      </c>
      <c r="I209" s="190">
        <v>448</v>
      </c>
      <c r="J209" s="191" t="s">
        <v>619</v>
      </c>
      <c r="K209" s="192">
        <f t="shared" si="174"/>
        <v>108</v>
      </c>
      <c r="L209" s="193">
        <f t="shared" si="175"/>
        <v>0.31764705882352939</v>
      </c>
      <c r="M209" s="188" t="s">
        <v>586</v>
      </c>
      <c r="N209" s="194">
        <v>43018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33</v>
      </c>
      <c r="B210" s="186">
        <v>42191</v>
      </c>
      <c r="C210" s="186"/>
      <c r="D210" s="187" t="s">
        <v>668</v>
      </c>
      <c r="E210" s="188" t="s">
        <v>617</v>
      </c>
      <c r="F210" s="189">
        <v>390</v>
      </c>
      <c r="G210" s="188"/>
      <c r="H210" s="188">
        <v>460</v>
      </c>
      <c r="I210" s="190">
        <v>460</v>
      </c>
      <c r="J210" s="191" t="s">
        <v>619</v>
      </c>
      <c r="K210" s="192">
        <f t="shared" si="174"/>
        <v>70</v>
      </c>
      <c r="L210" s="193">
        <f t="shared" si="175"/>
        <v>0.17948717948717949</v>
      </c>
      <c r="M210" s="188" t="s">
        <v>586</v>
      </c>
      <c r="N210" s="194">
        <v>42478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34</v>
      </c>
      <c r="B211" s="196">
        <v>42195</v>
      </c>
      <c r="C211" s="196"/>
      <c r="D211" s="197" t="s">
        <v>669</v>
      </c>
      <c r="E211" s="198" t="s">
        <v>617</v>
      </c>
      <c r="F211" s="199">
        <v>122.5</v>
      </c>
      <c r="G211" s="199"/>
      <c r="H211" s="200">
        <v>61</v>
      </c>
      <c r="I211" s="200">
        <v>172</v>
      </c>
      <c r="J211" s="201" t="s">
        <v>670</v>
      </c>
      <c r="K211" s="202">
        <f t="shared" si="174"/>
        <v>-61.5</v>
      </c>
      <c r="L211" s="203">
        <f t="shared" si="175"/>
        <v>-0.50204081632653064</v>
      </c>
      <c r="M211" s="199" t="s">
        <v>598</v>
      </c>
      <c r="N211" s="196">
        <v>43333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35</v>
      </c>
      <c r="B212" s="186">
        <v>42219</v>
      </c>
      <c r="C212" s="186"/>
      <c r="D212" s="187" t="s">
        <v>671</v>
      </c>
      <c r="E212" s="188" t="s">
        <v>617</v>
      </c>
      <c r="F212" s="189">
        <v>297.5</v>
      </c>
      <c r="G212" s="188"/>
      <c r="H212" s="188">
        <v>350</v>
      </c>
      <c r="I212" s="190">
        <v>360</v>
      </c>
      <c r="J212" s="191" t="s">
        <v>672</v>
      </c>
      <c r="K212" s="192">
        <f t="shared" si="174"/>
        <v>52.5</v>
      </c>
      <c r="L212" s="193">
        <f t="shared" si="175"/>
        <v>0.17647058823529413</v>
      </c>
      <c r="M212" s="188" t="s">
        <v>586</v>
      </c>
      <c r="N212" s="194">
        <v>42232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36</v>
      </c>
      <c r="B213" s="186">
        <v>42219</v>
      </c>
      <c r="C213" s="186"/>
      <c r="D213" s="187" t="s">
        <v>673</v>
      </c>
      <c r="E213" s="188" t="s">
        <v>617</v>
      </c>
      <c r="F213" s="189">
        <v>115.5</v>
      </c>
      <c r="G213" s="188"/>
      <c r="H213" s="188">
        <v>149</v>
      </c>
      <c r="I213" s="190">
        <v>140</v>
      </c>
      <c r="J213" s="191" t="s">
        <v>674</v>
      </c>
      <c r="K213" s="192">
        <f t="shared" si="174"/>
        <v>33.5</v>
      </c>
      <c r="L213" s="193">
        <f t="shared" si="175"/>
        <v>0.29004329004329005</v>
      </c>
      <c r="M213" s="188" t="s">
        <v>586</v>
      </c>
      <c r="N213" s="194">
        <v>42740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37</v>
      </c>
      <c r="B214" s="186">
        <v>42251</v>
      </c>
      <c r="C214" s="186"/>
      <c r="D214" s="187" t="s">
        <v>667</v>
      </c>
      <c r="E214" s="188" t="s">
        <v>617</v>
      </c>
      <c r="F214" s="189">
        <v>226</v>
      </c>
      <c r="G214" s="188"/>
      <c r="H214" s="188">
        <v>292</v>
      </c>
      <c r="I214" s="190">
        <v>292</v>
      </c>
      <c r="J214" s="191" t="s">
        <v>675</v>
      </c>
      <c r="K214" s="192">
        <f t="shared" si="174"/>
        <v>66</v>
      </c>
      <c r="L214" s="193">
        <f t="shared" si="175"/>
        <v>0.29203539823008851</v>
      </c>
      <c r="M214" s="188" t="s">
        <v>586</v>
      </c>
      <c r="N214" s="194">
        <v>42286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38</v>
      </c>
      <c r="B215" s="186">
        <v>42254</v>
      </c>
      <c r="C215" s="186"/>
      <c r="D215" s="187" t="s">
        <v>662</v>
      </c>
      <c r="E215" s="188" t="s">
        <v>617</v>
      </c>
      <c r="F215" s="189">
        <v>232.5</v>
      </c>
      <c r="G215" s="188"/>
      <c r="H215" s="188">
        <v>312.5</v>
      </c>
      <c r="I215" s="190">
        <v>310</v>
      </c>
      <c r="J215" s="191" t="s">
        <v>619</v>
      </c>
      <c r="K215" s="192">
        <f t="shared" si="174"/>
        <v>80</v>
      </c>
      <c r="L215" s="193">
        <f t="shared" si="175"/>
        <v>0.34408602150537637</v>
      </c>
      <c r="M215" s="188" t="s">
        <v>586</v>
      </c>
      <c r="N215" s="194">
        <v>42823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39</v>
      </c>
      <c r="B216" s="186">
        <v>42268</v>
      </c>
      <c r="C216" s="186"/>
      <c r="D216" s="187" t="s">
        <v>676</v>
      </c>
      <c r="E216" s="188" t="s">
        <v>617</v>
      </c>
      <c r="F216" s="189">
        <v>196.5</v>
      </c>
      <c r="G216" s="188"/>
      <c r="H216" s="188">
        <v>238</v>
      </c>
      <c r="I216" s="190">
        <v>238</v>
      </c>
      <c r="J216" s="191" t="s">
        <v>675</v>
      </c>
      <c r="K216" s="192">
        <f t="shared" si="174"/>
        <v>41.5</v>
      </c>
      <c r="L216" s="193">
        <f t="shared" si="175"/>
        <v>0.21119592875318066</v>
      </c>
      <c r="M216" s="188" t="s">
        <v>586</v>
      </c>
      <c r="N216" s="194">
        <v>42291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40</v>
      </c>
      <c r="B217" s="186">
        <v>42271</v>
      </c>
      <c r="C217" s="186"/>
      <c r="D217" s="187" t="s">
        <v>616</v>
      </c>
      <c r="E217" s="188" t="s">
        <v>617</v>
      </c>
      <c r="F217" s="189">
        <v>65</v>
      </c>
      <c r="G217" s="188"/>
      <c r="H217" s="188">
        <v>82</v>
      </c>
      <c r="I217" s="190">
        <v>82</v>
      </c>
      <c r="J217" s="191" t="s">
        <v>675</v>
      </c>
      <c r="K217" s="192">
        <f t="shared" si="174"/>
        <v>17</v>
      </c>
      <c r="L217" s="193">
        <f t="shared" si="175"/>
        <v>0.26153846153846155</v>
      </c>
      <c r="M217" s="188" t="s">
        <v>586</v>
      </c>
      <c r="N217" s="194">
        <v>42578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41</v>
      </c>
      <c r="B218" s="186">
        <v>42291</v>
      </c>
      <c r="C218" s="186"/>
      <c r="D218" s="187" t="s">
        <v>677</v>
      </c>
      <c r="E218" s="188" t="s">
        <v>617</v>
      </c>
      <c r="F218" s="189">
        <v>144</v>
      </c>
      <c r="G218" s="188"/>
      <c r="H218" s="188">
        <v>182.5</v>
      </c>
      <c r="I218" s="190">
        <v>181</v>
      </c>
      <c r="J218" s="191" t="s">
        <v>675</v>
      </c>
      <c r="K218" s="192">
        <f t="shared" si="174"/>
        <v>38.5</v>
      </c>
      <c r="L218" s="193">
        <f t="shared" si="175"/>
        <v>0.2673611111111111</v>
      </c>
      <c r="M218" s="188" t="s">
        <v>586</v>
      </c>
      <c r="N218" s="194">
        <v>42817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42</v>
      </c>
      <c r="B219" s="186">
        <v>42291</v>
      </c>
      <c r="C219" s="186"/>
      <c r="D219" s="187" t="s">
        <v>678</v>
      </c>
      <c r="E219" s="188" t="s">
        <v>617</v>
      </c>
      <c r="F219" s="189">
        <v>264</v>
      </c>
      <c r="G219" s="188"/>
      <c r="H219" s="188">
        <v>311</v>
      </c>
      <c r="I219" s="190">
        <v>311</v>
      </c>
      <c r="J219" s="191" t="s">
        <v>675</v>
      </c>
      <c r="K219" s="192">
        <f t="shared" si="174"/>
        <v>47</v>
      </c>
      <c r="L219" s="193">
        <f t="shared" si="175"/>
        <v>0.17803030303030304</v>
      </c>
      <c r="M219" s="188" t="s">
        <v>586</v>
      </c>
      <c r="N219" s="194">
        <v>42604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43</v>
      </c>
      <c r="B220" s="186">
        <v>42318</v>
      </c>
      <c r="C220" s="186"/>
      <c r="D220" s="187" t="s">
        <v>679</v>
      </c>
      <c r="E220" s="188" t="s">
        <v>588</v>
      </c>
      <c r="F220" s="189">
        <v>549.5</v>
      </c>
      <c r="G220" s="188"/>
      <c r="H220" s="188">
        <v>630</v>
      </c>
      <c r="I220" s="190">
        <v>630</v>
      </c>
      <c r="J220" s="191" t="s">
        <v>675</v>
      </c>
      <c r="K220" s="192">
        <f t="shared" si="174"/>
        <v>80.5</v>
      </c>
      <c r="L220" s="193">
        <f t="shared" si="175"/>
        <v>0.1464968152866242</v>
      </c>
      <c r="M220" s="188" t="s">
        <v>586</v>
      </c>
      <c r="N220" s="194">
        <v>42419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44</v>
      </c>
      <c r="B221" s="186">
        <v>42342</v>
      </c>
      <c r="C221" s="186"/>
      <c r="D221" s="187" t="s">
        <v>680</v>
      </c>
      <c r="E221" s="188" t="s">
        <v>617</v>
      </c>
      <c r="F221" s="189">
        <v>1027.5</v>
      </c>
      <c r="G221" s="188"/>
      <c r="H221" s="188">
        <v>1315</v>
      </c>
      <c r="I221" s="190">
        <v>1250</v>
      </c>
      <c r="J221" s="191" t="s">
        <v>675</v>
      </c>
      <c r="K221" s="192">
        <f t="shared" si="174"/>
        <v>287.5</v>
      </c>
      <c r="L221" s="193">
        <f t="shared" si="175"/>
        <v>0.27980535279805352</v>
      </c>
      <c r="M221" s="188" t="s">
        <v>586</v>
      </c>
      <c r="N221" s="194">
        <v>43244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45</v>
      </c>
      <c r="B222" s="186">
        <v>42367</v>
      </c>
      <c r="C222" s="186"/>
      <c r="D222" s="187" t="s">
        <v>681</v>
      </c>
      <c r="E222" s="188" t="s">
        <v>617</v>
      </c>
      <c r="F222" s="189">
        <v>465</v>
      </c>
      <c r="G222" s="188"/>
      <c r="H222" s="188">
        <v>540</v>
      </c>
      <c r="I222" s="190">
        <v>540</v>
      </c>
      <c r="J222" s="191" t="s">
        <v>675</v>
      </c>
      <c r="K222" s="192">
        <f t="shared" si="174"/>
        <v>75</v>
      </c>
      <c r="L222" s="193">
        <f t="shared" si="175"/>
        <v>0.16129032258064516</v>
      </c>
      <c r="M222" s="188" t="s">
        <v>586</v>
      </c>
      <c r="N222" s="194">
        <v>42530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46</v>
      </c>
      <c r="B223" s="186">
        <v>42380</v>
      </c>
      <c r="C223" s="186"/>
      <c r="D223" s="187" t="s">
        <v>380</v>
      </c>
      <c r="E223" s="188" t="s">
        <v>588</v>
      </c>
      <c r="F223" s="189">
        <v>81</v>
      </c>
      <c r="G223" s="188"/>
      <c r="H223" s="188">
        <v>110</v>
      </c>
      <c r="I223" s="190">
        <v>110</v>
      </c>
      <c r="J223" s="191" t="s">
        <v>675</v>
      </c>
      <c r="K223" s="192">
        <f t="shared" si="174"/>
        <v>29</v>
      </c>
      <c r="L223" s="193">
        <f t="shared" si="175"/>
        <v>0.35802469135802467</v>
      </c>
      <c r="M223" s="188" t="s">
        <v>586</v>
      </c>
      <c r="N223" s="194">
        <v>42745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47</v>
      </c>
      <c r="B224" s="186">
        <v>42382</v>
      </c>
      <c r="C224" s="186"/>
      <c r="D224" s="187" t="s">
        <v>682</v>
      </c>
      <c r="E224" s="188" t="s">
        <v>588</v>
      </c>
      <c r="F224" s="189">
        <v>417.5</v>
      </c>
      <c r="G224" s="188"/>
      <c r="H224" s="188">
        <v>547</v>
      </c>
      <c r="I224" s="190">
        <v>535</v>
      </c>
      <c r="J224" s="191" t="s">
        <v>675</v>
      </c>
      <c r="K224" s="192">
        <f t="shared" si="174"/>
        <v>129.5</v>
      </c>
      <c r="L224" s="193">
        <f t="shared" si="175"/>
        <v>0.31017964071856285</v>
      </c>
      <c r="M224" s="188" t="s">
        <v>586</v>
      </c>
      <c r="N224" s="194">
        <v>42578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48</v>
      </c>
      <c r="B225" s="186">
        <v>42408</v>
      </c>
      <c r="C225" s="186"/>
      <c r="D225" s="187" t="s">
        <v>683</v>
      </c>
      <c r="E225" s="188" t="s">
        <v>617</v>
      </c>
      <c r="F225" s="189">
        <v>650</v>
      </c>
      <c r="G225" s="188"/>
      <c r="H225" s="188">
        <v>800</v>
      </c>
      <c r="I225" s="190">
        <v>800</v>
      </c>
      <c r="J225" s="191" t="s">
        <v>675</v>
      </c>
      <c r="K225" s="192">
        <f t="shared" si="174"/>
        <v>150</v>
      </c>
      <c r="L225" s="193">
        <f t="shared" si="175"/>
        <v>0.23076923076923078</v>
      </c>
      <c r="M225" s="188" t="s">
        <v>586</v>
      </c>
      <c r="N225" s="194">
        <v>43154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49</v>
      </c>
      <c r="B226" s="186">
        <v>42433</v>
      </c>
      <c r="C226" s="186"/>
      <c r="D226" s="187" t="s">
        <v>209</v>
      </c>
      <c r="E226" s="188" t="s">
        <v>617</v>
      </c>
      <c r="F226" s="189">
        <v>437.5</v>
      </c>
      <c r="G226" s="188"/>
      <c r="H226" s="188">
        <v>504.5</v>
      </c>
      <c r="I226" s="190">
        <v>522</v>
      </c>
      <c r="J226" s="191" t="s">
        <v>684</v>
      </c>
      <c r="K226" s="192">
        <f t="shared" si="174"/>
        <v>67</v>
      </c>
      <c r="L226" s="193">
        <f t="shared" si="175"/>
        <v>0.15314285714285714</v>
      </c>
      <c r="M226" s="188" t="s">
        <v>586</v>
      </c>
      <c r="N226" s="194">
        <v>42480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50</v>
      </c>
      <c r="B227" s="186">
        <v>42438</v>
      </c>
      <c r="C227" s="186"/>
      <c r="D227" s="187" t="s">
        <v>685</v>
      </c>
      <c r="E227" s="188" t="s">
        <v>617</v>
      </c>
      <c r="F227" s="189">
        <v>189.5</v>
      </c>
      <c r="G227" s="188"/>
      <c r="H227" s="188">
        <v>218</v>
      </c>
      <c r="I227" s="190">
        <v>218</v>
      </c>
      <c r="J227" s="191" t="s">
        <v>675</v>
      </c>
      <c r="K227" s="192">
        <f t="shared" si="174"/>
        <v>28.5</v>
      </c>
      <c r="L227" s="193">
        <f t="shared" si="175"/>
        <v>0.15039577836411611</v>
      </c>
      <c r="M227" s="188" t="s">
        <v>586</v>
      </c>
      <c r="N227" s="194">
        <v>43034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5">
        <v>51</v>
      </c>
      <c r="B228" s="196">
        <v>42471</v>
      </c>
      <c r="C228" s="196"/>
      <c r="D228" s="204" t="s">
        <v>686</v>
      </c>
      <c r="E228" s="199" t="s">
        <v>617</v>
      </c>
      <c r="F228" s="199">
        <v>36.5</v>
      </c>
      <c r="G228" s="200"/>
      <c r="H228" s="200">
        <v>15.85</v>
      </c>
      <c r="I228" s="200">
        <v>60</v>
      </c>
      <c r="J228" s="201" t="s">
        <v>687</v>
      </c>
      <c r="K228" s="202">
        <f t="shared" si="174"/>
        <v>-20.65</v>
      </c>
      <c r="L228" s="203">
        <f t="shared" si="175"/>
        <v>-0.5657534246575342</v>
      </c>
      <c r="M228" s="199" t="s">
        <v>598</v>
      </c>
      <c r="N228" s="207">
        <v>43627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52</v>
      </c>
      <c r="B229" s="186">
        <v>42472</v>
      </c>
      <c r="C229" s="186"/>
      <c r="D229" s="187" t="s">
        <v>688</v>
      </c>
      <c r="E229" s="188" t="s">
        <v>617</v>
      </c>
      <c r="F229" s="189">
        <v>93</v>
      </c>
      <c r="G229" s="188"/>
      <c r="H229" s="188">
        <v>149</v>
      </c>
      <c r="I229" s="190">
        <v>140</v>
      </c>
      <c r="J229" s="191" t="s">
        <v>689</v>
      </c>
      <c r="K229" s="192">
        <f t="shared" si="174"/>
        <v>56</v>
      </c>
      <c r="L229" s="193">
        <f t="shared" si="175"/>
        <v>0.60215053763440862</v>
      </c>
      <c r="M229" s="188" t="s">
        <v>586</v>
      </c>
      <c r="N229" s="194">
        <v>42740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53</v>
      </c>
      <c r="B230" s="186">
        <v>42472</v>
      </c>
      <c r="C230" s="186"/>
      <c r="D230" s="187" t="s">
        <v>690</v>
      </c>
      <c r="E230" s="188" t="s">
        <v>617</v>
      </c>
      <c r="F230" s="189">
        <v>130</v>
      </c>
      <c r="G230" s="188"/>
      <c r="H230" s="188">
        <v>150</v>
      </c>
      <c r="I230" s="190" t="s">
        <v>691</v>
      </c>
      <c r="J230" s="191" t="s">
        <v>675</v>
      </c>
      <c r="K230" s="192">
        <f t="shared" si="174"/>
        <v>20</v>
      </c>
      <c r="L230" s="193">
        <f t="shared" si="175"/>
        <v>0.15384615384615385</v>
      </c>
      <c r="M230" s="188" t="s">
        <v>586</v>
      </c>
      <c r="N230" s="194">
        <v>42564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54</v>
      </c>
      <c r="B231" s="186">
        <v>42473</v>
      </c>
      <c r="C231" s="186"/>
      <c r="D231" s="187" t="s">
        <v>692</v>
      </c>
      <c r="E231" s="188" t="s">
        <v>617</v>
      </c>
      <c r="F231" s="189">
        <v>196</v>
      </c>
      <c r="G231" s="188"/>
      <c r="H231" s="188">
        <v>299</v>
      </c>
      <c r="I231" s="190">
        <v>299</v>
      </c>
      <c r="J231" s="191" t="s">
        <v>675</v>
      </c>
      <c r="K231" s="192">
        <v>103</v>
      </c>
      <c r="L231" s="193">
        <v>0.52551020408163296</v>
      </c>
      <c r="M231" s="188" t="s">
        <v>586</v>
      </c>
      <c r="N231" s="194">
        <v>42620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55</v>
      </c>
      <c r="B232" s="186">
        <v>42473</v>
      </c>
      <c r="C232" s="186"/>
      <c r="D232" s="187" t="s">
        <v>693</v>
      </c>
      <c r="E232" s="188" t="s">
        <v>617</v>
      </c>
      <c r="F232" s="189">
        <v>88</v>
      </c>
      <c r="G232" s="188"/>
      <c r="H232" s="188">
        <v>103</v>
      </c>
      <c r="I232" s="190">
        <v>103</v>
      </c>
      <c r="J232" s="191" t="s">
        <v>675</v>
      </c>
      <c r="K232" s="192">
        <v>15</v>
      </c>
      <c r="L232" s="193">
        <v>0.170454545454545</v>
      </c>
      <c r="M232" s="188" t="s">
        <v>586</v>
      </c>
      <c r="N232" s="194">
        <v>42530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56</v>
      </c>
      <c r="B233" s="186">
        <v>42492</v>
      </c>
      <c r="C233" s="186"/>
      <c r="D233" s="187" t="s">
        <v>694</v>
      </c>
      <c r="E233" s="188" t="s">
        <v>617</v>
      </c>
      <c r="F233" s="189">
        <v>127.5</v>
      </c>
      <c r="G233" s="188"/>
      <c r="H233" s="188">
        <v>148</v>
      </c>
      <c r="I233" s="190" t="s">
        <v>695</v>
      </c>
      <c r="J233" s="191" t="s">
        <v>675</v>
      </c>
      <c r="K233" s="192">
        <f>H233-F233</f>
        <v>20.5</v>
      </c>
      <c r="L233" s="193">
        <f>K233/F233</f>
        <v>0.16078431372549021</v>
      </c>
      <c r="M233" s="188" t="s">
        <v>586</v>
      </c>
      <c r="N233" s="194">
        <v>42564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57</v>
      </c>
      <c r="B234" s="186">
        <v>42493</v>
      </c>
      <c r="C234" s="186"/>
      <c r="D234" s="187" t="s">
        <v>696</v>
      </c>
      <c r="E234" s="188" t="s">
        <v>617</v>
      </c>
      <c r="F234" s="189">
        <v>675</v>
      </c>
      <c r="G234" s="188"/>
      <c r="H234" s="188">
        <v>815</v>
      </c>
      <c r="I234" s="190" t="s">
        <v>697</v>
      </c>
      <c r="J234" s="191" t="s">
        <v>675</v>
      </c>
      <c r="K234" s="192">
        <f>H234-F234</f>
        <v>140</v>
      </c>
      <c r="L234" s="193">
        <f>K234/F234</f>
        <v>0.2074074074074074</v>
      </c>
      <c r="M234" s="188" t="s">
        <v>586</v>
      </c>
      <c r="N234" s="194">
        <v>43154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5">
        <v>58</v>
      </c>
      <c r="B235" s="196">
        <v>42522</v>
      </c>
      <c r="C235" s="196"/>
      <c r="D235" s="197" t="s">
        <v>698</v>
      </c>
      <c r="E235" s="198" t="s">
        <v>617</v>
      </c>
      <c r="F235" s="199">
        <v>500</v>
      </c>
      <c r="G235" s="199"/>
      <c r="H235" s="200">
        <v>232.5</v>
      </c>
      <c r="I235" s="200" t="s">
        <v>699</v>
      </c>
      <c r="J235" s="201" t="s">
        <v>700</v>
      </c>
      <c r="K235" s="202">
        <f>H235-F235</f>
        <v>-267.5</v>
      </c>
      <c r="L235" s="203">
        <f>K235/F235</f>
        <v>-0.53500000000000003</v>
      </c>
      <c r="M235" s="199" t="s">
        <v>598</v>
      </c>
      <c r="N235" s="196">
        <v>43735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59</v>
      </c>
      <c r="B236" s="186">
        <v>42527</v>
      </c>
      <c r="C236" s="186"/>
      <c r="D236" s="187" t="s">
        <v>538</v>
      </c>
      <c r="E236" s="188" t="s">
        <v>617</v>
      </c>
      <c r="F236" s="189">
        <v>110</v>
      </c>
      <c r="G236" s="188"/>
      <c r="H236" s="188">
        <v>126.5</v>
      </c>
      <c r="I236" s="190">
        <v>125</v>
      </c>
      <c r="J236" s="191" t="s">
        <v>626</v>
      </c>
      <c r="K236" s="192">
        <f>H236-F236</f>
        <v>16.5</v>
      </c>
      <c r="L236" s="193">
        <f>K236/F236</f>
        <v>0.15</v>
      </c>
      <c r="M236" s="188" t="s">
        <v>586</v>
      </c>
      <c r="N236" s="194">
        <v>42552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60</v>
      </c>
      <c r="B237" s="186">
        <v>42538</v>
      </c>
      <c r="C237" s="186"/>
      <c r="D237" s="187" t="s">
        <v>701</v>
      </c>
      <c r="E237" s="188" t="s">
        <v>617</v>
      </c>
      <c r="F237" s="189">
        <v>44</v>
      </c>
      <c r="G237" s="188"/>
      <c r="H237" s="188">
        <v>69.5</v>
      </c>
      <c r="I237" s="190">
        <v>69.5</v>
      </c>
      <c r="J237" s="191" t="s">
        <v>702</v>
      </c>
      <c r="K237" s="192">
        <f>H237-F237</f>
        <v>25.5</v>
      </c>
      <c r="L237" s="193">
        <f>K237/F237</f>
        <v>0.57954545454545459</v>
      </c>
      <c r="M237" s="188" t="s">
        <v>586</v>
      </c>
      <c r="N237" s="194">
        <v>42977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61</v>
      </c>
      <c r="B238" s="186">
        <v>42549</v>
      </c>
      <c r="C238" s="186"/>
      <c r="D238" s="187" t="s">
        <v>703</v>
      </c>
      <c r="E238" s="188" t="s">
        <v>617</v>
      </c>
      <c r="F238" s="189">
        <v>262.5</v>
      </c>
      <c r="G238" s="188"/>
      <c r="H238" s="188">
        <v>340</v>
      </c>
      <c r="I238" s="190">
        <v>333</v>
      </c>
      <c r="J238" s="191" t="s">
        <v>704</v>
      </c>
      <c r="K238" s="192">
        <v>77.5</v>
      </c>
      <c r="L238" s="193">
        <v>0.29523809523809502</v>
      </c>
      <c r="M238" s="188" t="s">
        <v>586</v>
      </c>
      <c r="N238" s="194">
        <v>43017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62</v>
      </c>
      <c r="B239" s="186">
        <v>42549</v>
      </c>
      <c r="C239" s="186"/>
      <c r="D239" s="187" t="s">
        <v>705</v>
      </c>
      <c r="E239" s="188" t="s">
        <v>617</v>
      </c>
      <c r="F239" s="189">
        <v>840</v>
      </c>
      <c r="G239" s="188"/>
      <c r="H239" s="188">
        <v>1230</v>
      </c>
      <c r="I239" s="190">
        <v>1230</v>
      </c>
      <c r="J239" s="191" t="s">
        <v>675</v>
      </c>
      <c r="K239" s="192">
        <v>390</v>
      </c>
      <c r="L239" s="193">
        <v>0.46428571428571402</v>
      </c>
      <c r="M239" s="188" t="s">
        <v>586</v>
      </c>
      <c r="N239" s="194">
        <v>42649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8">
        <v>63</v>
      </c>
      <c r="B240" s="209">
        <v>42556</v>
      </c>
      <c r="C240" s="209"/>
      <c r="D240" s="210" t="s">
        <v>706</v>
      </c>
      <c r="E240" s="211" t="s">
        <v>617</v>
      </c>
      <c r="F240" s="211">
        <v>395</v>
      </c>
      <c r="G240" s="212"/>
      <c r="H240" s="212">
        <f>(468.5+342.5)/2</f>
        <v>405.5</v>
      </c>
      <c r="I240" s="212">
        <v>510</v>
      </c>
      <c r="J240" s="213" t="s">
        <v>707</v>
      </c>
      <c r="K240" s="214">
        <f t="shared" ref="K240:K246" si="176">H240-F240</f>
        <v>10.5</v>
      </c>
      <c r="L240" s="215">
        <f t="shared" ref="L240:L246" si="177">K240/F240</f>
        <v>2.6582278481012658E-2</v>
      </c>
      <c r="M240" s="211" t="s">
        <v>708</v>
      </c>
      <c r="N240" s="209">
        <v>43606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5">
        <v>64</v>
      </c>
      <c r="B241" s="196">
        <v>42584</v>
      </c>
      <c r="C241" s="196"/>
      <c r="D241" s="197" t="s">
        <v>709</v>
      </c>
      <c r="E241" s="198" t="s">
        <v>588</v>
      </c>
      <c r="F241" s="199">
        <f>169.5-12.8</f>
        <v>156.69999999999999</v>
      </c>
      <c r="G241" s="199"/>
      <c r="H241" s="200">
        <v>77</v>
      </c>
      <c r="I241" s="200" t="s">
        <v>710</v>
      </c>
      <c r="J241" s="201" t="s">
        <v>711</v>
      </c>
      <c r="K241" s="202">
        <f t="shared" si="176"/>
        <v>-79.699999999999989</v>
      </c>
      <c r="L241" s="203">
        <f t="shared" si="177"/>
        <v>-0.50861518825781749</v>
      </c>
      <c r="M241" s="199" t="s">
        <v>598</v>
      </c>
      <c r="N241" s="196">
        <v>43522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5">
        <v>65</v>
      </c>
      <c r="B242" s="196">
        <v>42586</v>
      </c>
      <c r="C242" s="196"/>
      <c r="D242" s="197" t="s">
        <v>712</v>
      </c>
      <c r="E242" s="198" t="s">
        <v>617</v>
      </c>
      <c r="F242" s="199">
        <v>400</v>
      </c>
      <c r="G242" s="199"/>
      <c r="H242" s="200">
        <v>305</v>
      </c>
      <c r="I242" s="200">
        <v>475</v>
      </c>
      <c r="J242" s="201" t="s">
        <v>713</v>
      </c>
      <c r="K242" s="202">
        <f t="shared" si="176"/>
        <v>-95</v>
      </c>
      <c r="L242" s="203">
        <f t="shared" si="177"/>
        <v>-0.23749999999999999</v>
      </c>
      <c r="M242" s="199" t="s">
        <v>598</v>
      </c>
      <c r="N242" s="196">
        <v>43606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66</v>
      </c>
      <c r="B243" s="186">
        <v>42593</v>
      </c>
      <c r="C243" s="186"/>
      <c r="D243" s="187" t="s">
        <v>714</v>
      </c>
      <c r="E243" s="188" t="s">
        <v>617</v>
      </c>
      <c r="F243" s="189">
        <v>86.5</v>
      </c>
      <c r="G243" s="188"/>
      <c r="H243" s="188">
        <v>130</v>
      </c>
      <c r="I243" s="190">
        <v>130</v>
      </c>
      <c r="J243" s="191" t="s">
        <v>715</v>
      </c>
      <c r="K243" s="192">
        <f t="shared" si="176"/>
        <v>43.5</v>
      </c>
      <c r="L243" s="193">
        <f t="shared" si="177"/>
        <v>0.50289017341040465</v>
      </c>
      <c r="M243" s="188" t="s">
        <v>586</v>
      </c>
      <c r="N243" s="194">
        <v>43091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5">
        <v>67</v>
      </c>
      <c r="B244" s="196">
        <v>42600</v>
      </c>
      <c r="C244" s="196"/>
      <c r="D244" s="197" t="s">
        <v>109</v>
      </c>
      <c r="E244" s="198" t="s">
        <v>617</v>
      </c>
      <c r="F244" s="199">
        <v>133.5</v>
      </c>
      <c r="G244" s="199"/>
      <c r="H244" s="200">
        <v>126.5</v>
      </c>
      <c r="I244" s="200">
        <v>178</v>
      </c>
      <c r="J244" s="201" t="s">
        <v>716</v>
      </c>
      <c r="K244" s="202">
        <f t="shared" si="176"/>
        <v>-7</v>
      </c>
      <c r="L244" s="203">
        <f t="shared" si="177"/>
        <v>-5.2434456928838954E-2</v>
      </c>
      <c r="M244" s="199" t="s">
        <v>598</v>
      </c>
      <c r="N244" s="196">
        <v>42615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68</v>
      </c>
      <c r="B245" s="186">
        <v>42613</v>
      </c>
      <c r="C245" s="186"/>
      <c r="D245" s="187" t="s">
        <v>717</v>
      </c>
      <c r="E245" s="188" t="s">
        <v>617</v>
      </c>
      <c r="F245" s="189">
        <v>560</v>
      </c>
      <c r="G245" s="188"/>
      <c r="H245" s="188">
        <v>725</v>
      </c>
      <c r="I245" s="190">
        <v>725</v>
      </c>
      <c r="J245" s="191" t="s">
        <v>619</v>
      </c>
      <c r="K245" s="192">
        <f t="shared" si="176"/>
        <v>165</v>
      </c>
      <c r="L245" s="193">
        <f t="shared" si="177"/>
        <v>0.29464285714285715</v>
      </c>
      <c r="M245" s="188" t="s">
        <v>586</v>
      </c>
      <c r="N245" s="194">
        <v>42456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69</v>
      </c>
      <c r="B246" s="186">
        <v>42614</v>
      </c>
      <c r="C246" s="186"/>
      <c r="D246" s="187" t="s">
        <v>718</v>
      </c>
      <c r="E246" s="188" t="s">
        <v>617</v>
      </c>
      <c r="F246" s="189">
        <v>160.5</v>
      </c>
      <c r="G246" s="188"/>
      <c r="H246" s="188">
        <v>210</v>
      </c>
      <c r="I246" s="190">
        <v>210</v>
      </c>
      <c r="J246" s="191" t="s">
        <v>619</v>
      </c>
      <c r="K246" s="192">
        <f t="shared" si="176"/>
        <v>49.5</v>
      </c>
      <c r="L246" s="193">
        <f t="shared" si="177"/>
        <v>0.30841121495327101</v>
      </c>
      <c r="M246" s="188" t="s">
        <v>586</v>
      </c>
      <c r="N246" s="194">
        <v>42871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70</v>
      </c>
      <c r="B247" s="186">
        <v>42646</v>
      </c>
      <c r="C247" s="186"/>
      <c r="D247" s="187" t="s">
        <v>394</v>
      </c>
      <c r="E247" s="188" t="s">
        <v>617</v>
      </c>
      <c r="F247" s="189">
        <v>430</v>
      </c>
      <c r="G247" s="188"/>
      <c r="H247" s="188">
        <v>596</v>
      </c>
      <c r="I247" s="190">
        <v>575</v>
      </c>
      <c r="J247" s="191" t="s">
        <v>719</v>
      </c>
      <c r="K247" s="192">
        <v>166</v>
      </c>
      <c r="L247" s="193">
        <v>0.38604651162790699</v>
      </c>
      <c r="M247" s="188" t="s">
        <v>586</v>
      </c>
      <c r="N247" s="194">
        <v>42769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71</v>
      </c>
      <c r="B248" s="186">
        <v>42657</v>
      </c>
      <c r="C248" s="186"/>
      <c r="D248" s="187" t="s">
        <v>720</v>
      </c>
      <c r="E248" s="188" t="s">
        <v>617</v>
      </c>
      <c r="F248" s="189">
        <v>280</v>
      </c>
      <c r="G248" s="188"/>
      <c r="H248" s="188">
        <v>345</v>
      </c>
      <c r="I248" s="190">
        <v>345</v>
      </c>
      <c r="J248" s="191" t="s">
        <v>619</v>
      </c>
      <c r="K248" s="192">
        <f t="shared" ref="K248:K253" si="178">H248-F248</f>
        <v>65</v>
      </c>
      <c r="L248" s="193">
        <f>K248/F248</f>
        <v>0.23214285714285715</v>
      </c>
      <c r="M248" s="188" t="s">
        <v>586</v>
      </c>
      <c r="N248" s="194">
        <v>42814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72</v>
      </c>
      <c r="B249" s="186">
        <v>42657</v>
      </c>
      <c r="C249" s="186"/>
      <c r="D249" s="187" t="s">
        <v>721</v>
      </c>
      <c r="E249" s="188" t="s">
        <v>617</v>
      </c>
      <c r="F249" s="189">
        <v>245</v>
      </c>
      <c r="G249" s="188"/>
      <c r="H249" s="188">
        <v>325.5</v>
      </c>
      <c r="I249" s="190">
        <v>330</v>
      </c>
      <c r="J249" s="191" t="s">
        <v>722</v>
      </c>
      <c r="K249" s="192">
        <f t="shared" si="178"/>
        <v>80.5</v>
      </c>
      <c r="L249" s="193">
        <f>K249/F249</f>
        <v>0.32857142857142857</v>
      </c>
      <c r="M249" s="188" t="s">
        <v>586</v>
      </c>
      <c r="N249" s="194">
        <v>42769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73</v>
      </c>
      <c r="B250" s="186">
        <v>42660</v>
      </c>
      <c r="C250" s="186"/>
      <c r="D250" s="187" t="s">
        <v>344</v>
      </c>
      <c r="E250" s="188" t="s">
        <v>617</v>
      </c>
      <c r="F250" s="189">
        <v>125</v>
      </c>
      <c r="G250" s="188"/>
      <c r="H250" s="188">
        <v>160</v>
      </c>
      <c r="I250" s="190">
        <v>160</v>
      </c>
      <c r="J250" s="191" t="s">
        <v>675</v>
      </c>
      <c r="K250" s="192">
        <f t="shared" si="178"/>
        <v>35</v>
      </c>
      <c r="L250" s="193">
        <v>0.28000000000000003</v>
      </c>
      <c r="M250" s="188" t="s">
        <v>586</v>
      </c>
      <c r="N250" s="194">
        <v>42803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74</v>
      </c>
      <c r="B251" s="186">
        <v>42660</v>
      </c>
      <c r="C251" s="186"/>
      <c r="D251" s="187" t="s">
        <v>467</v>
      </c>
      <c r="E251" s="188" t="s">
        <v>617</v>
      </c>
      <c r="F251" s="189">
        <v>114</v>
      </c>
      <c r="G251" s="188"/>
      <c r="H251" s="188">
        <v>145</v>
      </c>
      <c r="I251" s="190">
        <v>145</v>
      </c>
      <c r="J251" s="191" t="s">
        <v>675</v>
      </c>
      <c r="K251" s="192">
        <f t="shared" si="178"/>
        <v>31</v>
      </c>
      <c r="L251" s="193">
        <f>K251/F251</f>
        <v>0.27192982456140352</v>
      </c>
      <c r="M251" s="188" t="s">
        <v>586</v>
      </c>
      <c r="N251" s="194">
        <v>42859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75</v>
      </c>
      <c r="B252" s="186">
        <v>42660</v>
      </c>
      <c r="C252" s="186"/>
      <c r="D252" s="187" t="s">
        <v>723</v>
      </c>
      <c r="E252" s="188" t="s">
        <v>617</v>
      </c>
      <c r="F252" s="189">
        <v>212</v>
      </c>
      <c r="G252" s="188"/>
      <c r="H252" s="188">
        <v>280</v>
      </c>
      <c r="I252" s="190">
        <v>276</v>
      </c>
      <c r="J252" s="191" t="s">
        <v>724</v>
      </c>
      <c r="K252" s="192">
        <f t="shared" si="178"/>
        <v>68</v>
      </c>
      <c r="L252" s="193">
        <f>K252/F252</f>
        <v>0.32075471698113206</v>
      </c>
      <c r="M252" s="188" t="s">
        <v>586</v>
      </c>
      <c r="N252" s="194">
        <v>42858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76</v>
      </c>
      <c r="B253" s="186">
        <v>42678</v>
      </c>
      <c r="C253" s="186"/>
      <c r="D253" s="187" t="s">
        <v>455</v>
      </c>
      <c r="E253" s="188" t="s">
        <v>617</v>
      </c>
      <c r="F253" s="189">
        <v>155</v>
      </c>
      <c r="G253" s="188"/>
      <c r="H253" s="188">
        <v>210</v>
      </c>
      <c r="I253" s="190">
        <v>210</v>
      </c>
      <c r="J253" s="191" t="s">
        <v>725</v>
      </c>
      <c r="K253" s="192">
        <f t="shared" si="178"/>
        <v>55</v>
      </c>
      <c r="L253" s="193">
        <f>K253/F253</f>
        <v>0.35483870967741937</v>
      </c>
      <c r="M253" s="188" t="s">
        <v>586</v>
      </c>
      <c r="N253" s="194">
        <v>42944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5">
        <v>77</v>
      </c>
      <c r="B254" s="196">
        <v>42710</v>
      </c>
      <c r="C254" s="196"/>
      <c r="D254" s="197" t="s">
        <v>726</v>
      </c>
      <c r="E254" s="198" t="s">
        <v>617</v>
      </c>
      <c r="F254" s="199">
        <v>150.5</v>
      </c>
      <c r="G254" s="199"/>
      <c r="H254" s="200">
        <v>72.5</v>
      </c>
      <c r="I254" s="200">
        <v>174</v>
      </c>
      <c r="J254" s="201" t="s">
        <v>727</v>
      </c>
      <c r="K254" s="202">
        <v>-78</v>
      </c>
      <c r="L254" s="203">
        <v>-0.51827242524916906</v>
      </c>
      <c r="M254" s="199" t="s">
        <v>598</v>
      </c>
      <c r="N254" s="196">
        <v>43333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78</v>
      </c>
      <c r="B255" s="186">
        <v>42712</v>
      </c>
      <c r="C255" s="186"/>
      <c r="D255" s="187" t="s">
        <v>728</v>
      </c>
      <c r="E255" s="188" t="s">
        <v>617</v>
      </c>
      <c r="F255" s="189">
        <v>380</v>
      </c>
      <c r="G255" s="188"/>
      <c r="H255" s="188">
        <v>478</v>
      </c>
      <c r="I255" s="190">
        <v>468</v>
      </c>
      <c r="J255" s="191" t="s">
        <v>675</v>
      </c>
      <c r="K255" s="192">
        <f>H255-F255</f>
        <v>98</v>
      </c>
      <c r="L255" s="193">
        <f>K255/F255</f>
        <v>0.25789473684210529</v>
      </c>
      <c r="M255" s="188" t="s">
        <v>586</v>
      </c>
      <c r="N255" s="194">
        <v>43025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79</v>
      </c>
      <c r="B256" s="186">
        <v>42734</v>
      </c>
      <c r="C256" s="186"/>
      <c r="D256" s="187" t="s">
        <v>108</v>
      </c>
      <c r="E256" s="188" t="s">
        <v>617</v>
      </c>
      <c r="F256" s="189">
        <v>305</v>
      </c>
      <c r="G256" s="188"/>
      <c r="H256" s="188">
        <v>375</v>
      </c>
      <c r="I256" s="190">
        <v>375</v>
      </c>
      <c r="J256" s="191" t="s">
        <v>675</v>
      </c>
      <c r="K256" s="192">
        <f>H256-F256</f>
        <v>70</v>
      </c>
      <c r="L256" s="193">
        <f>K256/F256</f>
        <v>0.22950819672131148</v>
      </c>
      <c r="M256" s="188" t="s">
        <v>586</v>
      </c>
      <c r="N256" s="194">
        <v>42768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80</v>
      </c>
      <c r="B257" s="186">
        <v>42739</v>
      </c>
      <c r="C257" s="186"/>
      <c r="D257" s="187" t="s">
        <v>94</v>
      </c>
      <c r="E257" s="188" t="s">
        <v>617</v>
      </c>
      <c r="F257" s="189">
        <v>99.5</v>
      </c>
      <c r="G257" s="188"/>
      <c r="H257" s="188">
        <v>158</v>
      </c>
      <c r="I257" s="190">
        <v>158</v>
      </c>
      <c r="J257" s="191" t="s">
        <v>675</v>
      </c>
      <c r="K257" s="192">
        <f>H257-F257</f>
        <v>58.5</v>
      </c>
      <c r="L257" s="193">
        <f>K257/F257</f>
        <v>0.5879396984924623</v>
      </c>
      <c r="M257" s="188" t="s">
        <v>586</v>
      </c>
      <c r="N257" s="194">
        <v>42898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81</v>
      </c>
      <c r="B258" s="186">
        <v>42739</v>
      </c>
      <c r="C258" s="186"/>
      <c r="D258" s="187" t="s">
        <v>94</v>
      </c>
      <c r="E258" s="188" t="s">
        <v>617</v>
      </c>
      <c r="F258" s="189">
        <v>99.5</v>
      </c>
      <c r="G258" s="188"/>
      <c r="H258" s="188">
        <v>158</v>
      </c>
      <c r="I258" s="190">
        <v>158</v>
      </c>
      <c r="J258" s="191" t="s">
        <v>675</v>
      </c>
      <c r="K258" s="192">
        <v>58.5</v>
      </c>
      <c r="L258" s="193">
        <v>0.58793969849246197</v>
      </c>
      <c r="M258" s="188" t="s">
        <v>586</v>
      </c>
      <c r="N258" s="194">
        <v>42898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82</v>
      </c>
      <c r="B259" s="186">
        <v>42786</v>
      </c>
      <c r="C259" s="186"/>
      <c r="D259" s="187" t="s">
        <v>184</v>
      </c>
      <c r="E259" s="188" t="s">
        <v>617</v>
      </c>
      <c r="F259" s="189">
        <v>140.5</v>
      </c>
      <c r="G259" s="188"/>
      <c r="H259" s="188">
        <v>220</v>
      </c>
      <c r="I259" s="190">
        <v>220</v>
      </c>
      <c r="J259" s="191" t="s">
        <v>675</v>
      </c>
      <c r="K259" s="192">
        <f>H259-F259</f>
        <v>79.5</v>
      </c>
      <c r="L259" s="193">
        <f>K259/F259</f>
        <v>0.5658362989323843</v>
      </c>
      <c r="M259" s="188" t="s">
        <v>586</v>
      </c>
      <c r="N259" s="194">
        <v>42864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83</v>
      </c>
      <c r="B260" s="186">
        <v>42786</v>
      </c>
      <c r="C260" s="186"/>
      <c r="D260" s="187" t="s">
        <v>729</v>
      </c>
      <c r="E260" s="188" t="s">
        <v>617</v>
      </c>
      <c r="F260" s="189">
        <v>202.5</v>
      </c>
      <c r="G260" s="188"/>
      <c r="H260" s="188">
        <v>234</v>
      </c>
      <c r="I260" s="190">
        <v>234</v>
      </c>
      <c r="J260" s="191" t="s">
        <v>675</v>
      </c>
      <c r="K260" s="192">
        <v>31.5</v>
      </c>
      <c r="L260" s="193">
        <v>0.155555555555556</v>
      </c>
      <c r="M260" s="188" t="s">
        <v>586</v>
      </c>
      <c r="N260" s="194">
        <v>42836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84</v>
      </c>
      <c r="B261" s="186">
        <v>42818</v>
      </c>
      <c r="C261" s="186"/>
      <c r="D261" s="187" t="s">
        <v>730</v>
      </c>
      <c r="E261" s="188" t="s">
        <v>617</v>
      </c>
      <c r="F261" s="189">
        <v>300.5</v>
      </c>
      <c r="G261" s="188"/>
      <c r="H261" s="188">
        <v>417.5</v>
      </c>
      <c r="I261" s="190">
        <v>420</v>
      </c>
      <c r="J261" s="191" t="s">
        <v>731</v>
      </c>
      <c r="K261" s="192">
        <f>H261-F261</f>
        <v>117</v>
      </c>
      <c r="L261" s="193">
        <f>K261/F261</f>
        <v>0.38935108153078202</v>
      </c>
      <c r="M261" s="188" t="s">
        <v>586</v>
      </c>
      <c r="N261" s="194">
        <v>43070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85</v>
      </c>
      <c r="B262" s="186">
        <v>42818</v>
      </c>
      <c r="C262" s="186"/>
      <c r="D262" s="187" t="s">
        <v>705</v>
      </c>
      <c r="E262" s="188" t="s">
        <v>617</v>
      </c>
      <c r="F262" s="189">
        <v>850</v>
      </c>
      <c r="G262" s="188"/>
      <c r="H262" s="188">
        <v>1042.5</v>
      </c>
      <c r="I262" s="190">
        <v>1023</v>
      </c>
      <c r="J262" s="191" t="s">
        <v>732</v>
      </c>
      <c r="K262" s="192">
        <v>192.5</v>
      </c>
      <c r="L262" s="193">
        <v>0.22647058823529401</v>
      </c>
      <c r="M262" s="188" t="s">
        <v>586</v>
      </c>
      <c r="N262" s="194">
        <v>42830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86</v>
      </c>
      <c r="B263" s="186">
        <v>42830</v>
      </c>
      <c r="C263" s="186"/>
      <c r="D263" s="187" t="s">
        <v>486</v>
      </c>
      <c r="E263" s="188" t="s">
        <v>617</v>
      </c>
      <c r="F263" s="189">
        <v>785</v>
      </c>
      <c r="G263" s="188"/>
      <c r="H263" s="188">
        <v>930</v>
      </c>
      <c r="I263" s="190">
        <v>920</v>
      </c>
      <c r="J263" s="191" t="s">
        <v>733</v>
      </c>
      <c r="K263" s="192">
        <f>H263-F263</f>
        <v>145</v>
      </c>
      <c r="L263" s="193">
        <f>K263/F263</f>
        <v>0.18471337579617833</v>
      </c>
      <c r="M263" s="188" t="s">
        <v>586</v>
      </c>
      <c r="N263" s="194">
        <v>42976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5">
        <v>87</v>
      </c>
      <c r="B264" s="196">
        <v>42831</v>
      </c>
      <c r="C264" s="196"/>
      <c r="D264" s="197" t="s">
        <v>734</v>
      </c>
      <c r="E264" s="198" t="s">
        <v>617</v>
      </c>
      <c r="F264" s="199">
        <v>40</v>
      </c>
      <c r="G264" s="199"/>
      <c r="H264" s="200">
        <v>13.1</v>
      </c>
      <c r="I264" s="200">
        <v>60</v>
      </c>
      <c r="J264" s="201" t="s">
        <v>735</v>
      </c>
      <c r="K264" s="202">
        <v>-26.9</v>
      </c>
      <c r="L264" s="203">
        <v>-0.67249999999999999</v>
      </c>
      <c r="M264" s="199" t="s">
        <v>598</v>
      </c>
      <c r="N264" s="196">
        <v>43138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88</v>
      </c>
      <c r="B265" s="186">
        <v>42837</v>
      </c>
      <c r="C265" s="186"/>
      <c r="D265" s="187" t="s">
        <v>93</v>
      </c>
      <c r="E265" s="188" t="s">
        <v>617</v>
      </c>
      <c r="F265" s="189">
        <v>289.5</v>
      </c>
      <c r="G265" s="188"/>
      <c r="H265" s="188">
        <v>354</v>
      </c>
      <c r="I265" s="190">
        <v>360</v>
      </c>
      <c r="J265" s="191" t="s">
        <v>736</v>
      </c>
      <c r="K265" s="192">
        <f t="shared" ref="K265:K273" si="179">H265-F265</f>
        <v>64.5</v>
      </c>
      <c r="L265" s="193">
        <f t="shared" ref="L265:L273" si="180">K265/F265</f>
        <v>0.22279792746113988</v>
      </c>
      <c r="M265" s="188" t="s">
        <v>586</v>
      </c>
      <c r="N265" s="194">
        <v>43040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89</v>
      </c>
      <c r="B266" s="186">
        <v>42845</v>
      </c>
      <c r="C266" s="186"/>
      <c r="D266" s="187" t="s">
        <v>425</v>
      </c>
      <c r="E266" s="188" t="s">
        <v>617</v>
      </c>
      <c r="F266" s="189">
        <v>700</v>
      </c>
      <c r="G266" s="188"/>
      <c r="H266" s="188">
        <v>840</v>
      </c>
      <c r="I266" s="190">
        <v>840</v>
      </c>
      <c r="J266" s="191" t="s">
        <v>737</v>
      </c>
      <c r="K266" s="192">
        <f t="shared" si="179"/>
        <v>140</v>
      </c>
      <c r="L266" s="193">
        <f t="shared" si="180"/>
        <v>0.2</v>
      </c>
      <c r="M266" s="188" t="s">
        <v>586</v>
      </c>
      <c r="N266" s="194">
        <v>42893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90</v>
      </c>
      <c r="B267" s="186">
        <v>42887</v>
      </c>
      <c r="C267" s="186"/>
      <c r="D267" s="187" t="s">
        <v>738</v>
      </c>
      <c r="E267" s="188" t="s">
        <v>617</v>
      </c>
      <c r="F267" s="189">
        <v>130</v>
      </c>
      <c r="G267" s="188"/>
      <c r="H267" s="188">
        <v>144.25</v>
      </c>
      <c r="I267" s="190">
        <v>170</v>
      </c>
      <c r="J267" s="191" t="s">
        <v>739</v>
      </c>
      <c r="K267" s="192">
        <f t="shared" si="179"/>
        <v>14.25</v>
      </c>
      <c r="L267" s="193">
        <f t="shared" si="180"/>
        <v>0.10961538461538461</v>
      </c>
      <c r="M267" s="188" t="s">
        <v>586</v>
      </c>
      <c r="N267" s="194">
        <v>43675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91</v>
      </c>
      <c r="B268" s="186">
        <v>42901</v>
      </c>
      <c r="C268" s="186"/>
      <c r="D268" s="187" t="s">
        <v>740</v>
      </c>
      <c r="E268" s="188" t="s">
        <v>617</v>
      </c>
      <c r="F268" s="189">
        <v>214.5</v>
      </c>
      <c r="G268" s="188"/>
      <c r="H268" s="188">
        <v>262</v>
      </c>
      <c r="I268" s="190">
        <v>262</v>
      </c>
      <c r="J268" s="191" t="s">
        <v>741</v>
      </c>
      <c r="K268" s="192">
        <f t="shared" si="179"/>
        <v>47.5</v>
      </c>
      <c r="L268" s="193">
        <f t="shared" si="180"/>
        <v>0.22144522144522144</v>
      </c>
      <c r="M268" s="188" t="s">
        <v>586</v>
      </c>
      <c r="N268" s="194">
        <v>42977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92</v>
      </c>
      <c r="B269" s="217">
        <v>42933</v>
      </c>
      <c r="C269" s="217"/>
      <c r="D269" s="218" t="s">
        <v>742</v>
      </c>
      <c r="E269" s="219" t="s">
        <v>617</v>
      </c>
      <c r="F269" s="220">
        <v>370</v>
      </c>
      <c r="G269" s="219"/>
      <c r="H269" s="219">
        <v>447.5</v>
      </c>
      <c r="I269" s="221">
        <v>450</v>
      </c>
      <c r="J269" s="222" t="s">
        <v>675</v>
      </c>
      <c r="K269" s="192">
        <f t="shared" si="179"/>
        <v>77.5</v>
      </c>
      <c r="L269" s="223">
        <f t="shared" si="180"/>
        <v>0.20945945945945946</v>
      </c>
      <c r="M269" s="219" t="s">
        <v>586</v>
      </c>
      <c r="N269" s="224">
        <v>43035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93</v>
      </c>
      <c r="B270" s="217">
        <v>42943</v>
      </c>
      <c r="C270" s="217"/>
      <c r="D270" s="218" t="s">
        <v>182</v>
      </c>
      <c r="E270" s="219" t="s">
        <v>617</v>
      </c>
      <c r="F270" s="220">
        <v>657.5</v>
      </c>
      <c r="G270" s="219"/>
      <c r="H270" s="219">
        <v>825</v>
      </c>
      <c r="I270" s="221">
        <v>820</v>
      </c>
      <c r="J270" s="222" t="s">
        <v>675</v>
      </c>
      <c r="K270" s="192">
        <f t="shared" si="179"/>
        <v>167.5</v>
      </c>
      <c r="L270" s="223">
        <f t="shared" si="180"/>
        <v>0.25475285171102663</v>
      </c>
      <c r="M270" s="219" t="s">
        <v>586</v>
      </c>
      <c r="N270" s="224">
        <v>43090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94</v>
      </c>
      <c r="B271" s="186">
        <v>42964</v>
      </c>
      <c r="C271" s="186"/>
      <c r="D271" s="187" t="s">
        <v>360</v>
      </c>
      <c r="E271" s="188" t="s">
        <v>617</v>
      </c>
      <c r="F271" s="189">
        <v>605</v>
      </c>
      <c r="G271" s="188"/>
      <c r="H271" s="188">
        <v>750</v>
      </c>
      <c r="I271" s="190">
        <v>750</v>
      </c>
      <c r="J271" s="191" t="s">
        <v>733</v>
      </c>
      <c r="K271" s="192">
        <f t="shared" si="179"/>
        <v>145</v>
      </c>
      <c r="L271" s="193">
        <f t="shared" si="180"/>
        <v>0.23966942148760331</v>
      </c>
      <c r="M271" s="188" t="s">
        <v>586</v>
      </c>
      <c r="N271" s="194">
        <v>43027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5">
        <v>95</v>
      </c>
      <c r="B272" s="196">
        <v>42979</v>
      </c>
      <c r="C272" s="196"/>
      <c r="D272" s="204" t="s">
        <v>743</v>
      </c>
      <c r="E272" s="199" t="s">
        <v>617</v>
      </c>
      <c r="F272" s="199">
        <v>255</v>
      </c>
      <c r="G272" s="200"/>
      <c r="H272" s="200">
        <v>217.25</v>
      </c>
      <c r="I272" s="200">
        <v>320</v>
      </c>
      <c r="J272" s="201" t="s">
        <v>744</v>
      </c>
      <c r="K272" s="202">
        <f t="shared" si="179"/>
        <v>-37.75</v>
      </c>
      <c r="L272" s="205">
        <f t="shared" si="180"/>
        <v>-0.14803921568627451</v>
      </c>
      <c r="M272" s="199" t="s">
        <v>598</v>
      </c>
      <c r="N272" s="196">
        <v>43661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96</v>
      </c>
      <c r="B273" s="186">
        <v>42997</v>
      </c>
      <c r="C273" s="186"/>
      <c r="D273" s="187" t="s">
        <v>745</v>
      </c>
      <c r="E273" s="188" t="s">
        <v>617</v>
      </c>
      <c r="F273" s="189">
        <v>215</v>
      </c>
      <c r="G273" s="188"/>
      <c r="H273" s="188">
        <v>258</v>
      </c>
      <c r="I273" s="190">
        <v>258</v>
      </c>
      <c r="J273" s="191" t="s">
        <v>675</v>
      </c>
      <c r="K273" s="192">
        <f t="shared" si="179"/>
        <v>43</v>
      </c>
      <c r="L273" s="193">
        <f t="shared" si="180"/>
        <v>0.2</v>
      </c>
      <c r="M273" s="188" t="s">
        <v>586</v>
      </c>
      <c r="N273" s="194">
        <v>43040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97</v>
      </c>
      <c r="B274" s="186">
        <v>42997</v>
      </c>
      <c r="C274" s="186"/>
      <c r="D274" s="187" t="s">
        <v>745</v>
      </c>
      <c r="E274" s="188" t="s">
        <v>617</v>
      </c>
      <c r="F274" s="189">
        <v>215</v>
      </c>
      <c r="G274" s="188"/>
      <c r="H274" s="188">
        <v>258</v>
      </c>
      <c r="I274" s="190">
        <v>258</v>
      </c>
      <c r="J274" s="222" t="s">
        <v>675</v>
      </c>
      <c r="K274" s="192">
        <v>43</v>
      </c>
      <c r="L274" s="193">
        <v>0.2</v>
      </c>
      <c r="M274" s="188" t="s">
        <v>586</v>
      </c>
      <c r="N274" s="194">
        <v>43040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98</v>
      </c>
      <c r="B275" s="217">
        <v>42998</v>
      </c>
      <c r="C275" s="217"/>
      <c r="D275" s="218" t="s">
        <v>746</v>
      </c>
      <c r="E275" s="219" t="s">
        <v>617</v>
      </c>
      <c r="F275" s="189">
        <v>75</v>
      </c>
      <c r="G275" s="219"/>
      <c r="H275" s="219">
        <v>90</v>
      </c>
      <c r="I275" s="221">
        <v>90</v>
      </c>
      <c r="J275" s="191" t="s">
        <v>747</v>
      </c>
      <c r="K275" s="192">
        <f t="shared" ref="K275:K280" si="181">H275-F275</f>
        <v>15</v>
      </c>
      <c r="L275" s="193">
        <f t="shared" ref="L275:L280" si="182">K275/F275</f>
        <v>0.2</v>
      </c>
      <c r="M275" s="188" t="s">
        <v>586</v>
      </c>
      <c r="N275" s="194">
        <v>43019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99</v>
      </c>
      <c r="B276" s="217">
        <v>43011</v>
      </c>
      <c r="C276" s="217"/>
      <c r="D276" s="218" t="s">
        <v>600</v>
      </c>
      <c r="E276" s="219" t="s">
        <v>617</v>
      </c>
      <c r="F276" s="220">
        <v>315</v>
      </c>
      <c r="G276" s="219"/>
      <c r="H276" s="219">
        <v>392</v>
      </c>
      <c r="I276" s="221">
        <v>384</v>
      </c>
      <c r="J276" s="222" t="s">
        <v>748</v>
      </c>
      <c r="K276" s="192">
        <f t="shared" si="181"/>
        <v>77</v>
      </c>
      <c r="L276" s="223">
        <f t="shared" si="182"/>
        <v>0.24444444444444444</v>
      </c>
      <c r="M276" s="219" t="s">
        <v>586</v>
      </c>
      <c r="N276" s="224">
        <v>43017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100</v>
      </c>
      <c r="B277" s="217">
        <v>43013</v>
      </c>
      <c r="C277" s="217"/>
      <c r="D277" s="218" t="s">
        <v>460</v>
      </c>
      <c r="E277" s="219" t="s">
        <v>617</v>
      </c>
      <c r="F277" s="220">
        <v>145</v>
      </c>
      <c r="G277" s="219"/>
      <c r="H277" s="219">
        <v>179</v>
      </c>
      <c r="I277" s="221">
        <v>180</v>
      </c>
      <c r="J277" s="222" t="s">
        <v>749</v>
      </c>
      <c r="K277" s="192">
        <f t="shared" si="181"/>
        <v>34</v>
      </c>
      <c r="L277" s="223">
        <f t="shared" si="182"/>
        <v>0.23448275862068965</v>
      </c>
      <c r="M277" s="219" t="s">
        <v>586</v>
      </c>
      <c r="N277" s="224">
        <v>43025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101</v>
      </c>
      <c r="B278" s="217">
        <v>43014</v>
      </c>
      <c r="C278" s="217"/>
      <c r="D278" s="218" t="s">
        <v>334</v>
      </c>
      <c r="E278" s="219" t="s">
        <v>617</v>
      </c>
      <c r="F278" s="220">
        <v>256</v>
      </c>
      <c r="G278" s="219"/>
      <c r="H278" s="219">
        <v>323</v>
      </c>
      <c r="I278" s="221">
        <v>320</v>
      </c>
      <c r="J278" s="222" t="s">
        <v>675</v>
      </c>
      <c r="K278" s="192">
        <f t="shared" si="181"/>
        <v>67</v>
      </c>
      <c r="L278" s="223">
        <f t="shared" si="182"/>
        <v>0.26171875</v>
      </c>
      <c r="M278" s="219" t="s">
        <v>586</v>
      </c>
      <c r="N278" s="224">
        <v>43067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102</v>
      </c>
      <c r="B279" s="217">
        <v>43017</v>
      </c>
      <c r="C279" s="217"/>
      <c r="D279" s="218" t="s">
        <v>350</v>
      </c>
      <c r="E279" s="219" t="s">
        <v>617</v>
      </c>
      <c r="F279" s="220">
        <v>137.5</v>
      </c>
      <c r="G279" s="219"/>
      <c r="H279" s="219">
        <v>184</v>
      </c>
      <c r="I279" s="221">
        <v>183</v>
      </c>
      <c r="J279" s="222" t="s">
        <v>750</v>
      </c>
      <c r="K279" s="192">
        <f t="shared" si="181"/>
        <v>46.5</v>
      </c>
      <c r="L279" s="223">
        <f t="shared" si="182"/>
        <v>0.33818181818181819</v>
      </c>
      <c r="M279" s="219" t="s">
        <v>586</v>
      </c>
      <c r="N279" s="224">
        <v>43108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103</v>
      </c>
      <c r="B280" s="217">
        <v>43018</v>
      </c>
      <c r="C280" s="217"/>
      <c r="D280" s="218" t="s">
        <v>751</v>
      </c>
      <c r="E280" s="219" t="s">
        <v>617</v>
      </c>
      <c r="F280" s="220">
        <v>125.5</v>
      </c>
      <c r="G280" s="219"/>
      <c r="H280" s="219">
        <v>158</v>
      </c>
      <c r="I280" s="221">
        <v>155</v>
      </c>
      <c r="J280" s="222" t="s">
        <v>752</v>
      </c>
      <c r="K280" s="192">
        <f t="shared" si="181"/>
        <v>32.5</v>
      </c>
      <c r="L280" s="223">
        <f t="shared" si="182"/>
        <v>0.25896414342629481</v>
      </c>
      <c r="M280" s="219" t="s">
        <v>586</v>
      </c>
      <c r="N280" s="224">
        <v>43067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104</v>
      </c>
      <c r="B281" s="217">
        <v>43018</v>
      </c>
      <c r="C281" s="217"/>
      <c r="D281" s="218" t="s">
        <v>753</v>
      </c>
      <c r="E281" s="219" t="s">
        <v>617</v>
      </c>
      <c r="F281" s="220">
        <v>895</v>
      </c>
      <c r="G281" s="219"/>
      <c r="H281" s="219">
        <v>1122.5</v>
      </c>
      <c r="I281" s="221">
        <v>1078</v>
      </c>
      <c r="J281" s="222" t="s">
        <v>754</v>
      </c>
      <c r="K281" s="192">
        <v>227.5</v>
      </c>
      <c r="L281" s="223">
        <v>0.25418994413407803</v>
      </c>
      <c r="M281" s="219" t="s">
        <v>586</v>
      </c>
      <c r="N281" s="224">
        <v>43117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105</v>
      </c>
      <c r="B282" s="217">
        <v>43020</v>
      </c>
      <c r="C282" s="217"/>
      <c r="D282" s="218" t="s">
        <v>343</v>
      </c>
      <c r="E282" s="219" t="s">
        <v>617</v>
      </c>
      <c r="F282" s="220">
        <v>525</v>
      </c>
      <c r="G282" s="219"/>
      <c r="H282" s="219">
        <v>629</v>
      </c>
      <c r="I282" s="221">
        <v>629</v>
      </c>
      <c r="J282" s="222" t="s">
        <v>675</v>
      </c>
      <c r="K282" s="192">
        <v>104</v>
      </c>
      <c r="L282" s="223">
        <v>0.19809523809523799</v>
      </c>
      <c r="M282" s="219" t="s">
        <v>586</v>
      </c>
      <c r="N282" s="224">
        <v>43119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106</v>
      </c>
      <c r="B283" s="217">
        <v>43046</v>
      </c>
      <c r="C283" s="217"/>
      <c r="D283" s="218" t="s">
        <v>385</v>
      </c>
      <c r="E283" s="219" t="s">
        <v>617</v>
      </c>
      <c r="F283" s="220">
        <v>740</v>
      </c>
      <c r="G283" s="219"/>
      <c r="H283" s="219">
        <v>892.5</v>
      </c>
      <c r="I283" s="221">
        <v>900</v>
      </c>
      <c r="J283" s="222" t="s">
        <v>755</v>
      </c>
      <c r="K283" s="192">
        <f>H283-F283</f>
        <v>152.5</v>
      </c>
      <c r="L283" s="223">
        <f>K283/F283</f>
        <v>0.20608108108108109</v>
      </c>
      <c r="M283" s="219" t="s">
        <v>586</v>
      </c>
      <c r="N283" s="224">
        <v>43052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107</v>
      </c>
      <c r="B284" s="186">
        <v>43073</v>
      </c>
      <c r="C284" s="186"/>
      <c r="D284" s="187" t="s">
        <v>756</v>
      </c>
      <c r="E284" s="188" t="s">
        <v>617</v>
      </c>
      <c r="F284" s="189">
        <v>118.5</v>
      </c>
      <c r="G284" s="188"/>
      <c r="H284" s="188">
        <v>143.5</v>
      </c>
      <c r="I284" s="190">
        <v>145</v>
      </c>
      <c r="J284" s="191" t="s">
        <v>607</v>
      </c>
      <c r="K284" s="192">
        <f>H284-F284</f>
        <v>25</v>
      </c>
      <c r="L284" s="193">
        <f>K284/F284</f>
        <v>0.2109704641350211</v>
      </c>
      <c r="M284" s="188" t="s">
        <v>586</v>
      </c>
      <c r="N284" s="194">
        <v>43097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5">
        <v>108</v>
      </c>
      <c r="B285" s="196">
        <v>43090</v>
      </c>
      <c r="C285" s="196"/>
      <c r="D285" s="197" t="s">
        <v>431</v>
      </c>
      <c r="E285" s="198" t="s">
        <v>617</v>
      </c>
      <c r="F285" s="199">
        <v>715</v>
      </c>
      <c r="G285" s="199"/>
      <c r="H285" s="200">
        <v>500</v>
      </c>
      <c r="I285" s="200">
        <v>872</v>
      </c>
      <c r="J285" s="201" t="s">
        <v>757</v>
      </c>
      <c r="K285" s="202">
        <f>H285-F285</f>
        <v>-215</v>
      </c>
      <c r="L285" s="203">
        <f>K285/F285</f>
        <v>-0.30069930069930068</v>
      </c>
      <c r="M285" s="199" t="s">
        <v>598</v>
      </c>
      <c r="N285" s="196">
        <v>43670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109</v>
      </c>
      <c r="B286" s="186">
        <v>43098</v>
      </c>
      <c r="C286" s="186"/>
      <c r="D286" s="187" t="s">
        <v>600</v>
      </c>
      <c r="E286" s="188" t="s">
        <v>617</v>
      </c>
      <c r="F286" s="189">
        <v>435</v>
      </c>
      <c r="G286" s="188"/>
      <c r="H286" s="188">
        <v>542.5</v>
      </c>
      <c r="I286" s="190">
        <v>539</v>
      </c>
      <c r="J286" s="191" t="s">
        <v>675</v>
      </c>
      <c r="K286" s="192">
        <v>107.5</v>
      </c>
      <c r="L286" s="193">
        <v>0.247126436781609</v>
      </c>
      <c r="M286" s="188" t="s">
        <v>586</v>
      </c>
      <c r="N286" s="194">
        <v>43206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110</v>
      </c>
      <c r="B287" s="186">
        <v>43098</v>
      </c>
      <c r="C287" s="186"/>
      <c r="D287" s="187" t="s">
        <v>558</v>
      </c>
      <c r="E287" s="188" t="s">
        <v>617</v>
      </c>
      <c r="F287" s="189">
        <v>885</v>
      </c>
      <c r="G287" s="188"/>
      <c r="H287" s="188">
        <v>1090</v>
      </c>
      <c r="I287" s="190">
        <v>1084</v>
      </c>
      <c r="J287" s="191" t="s">
        <v>675</v>
      </c>
      <c r="K287" s="192">
        <v>205</v>
      </c>
      <c r="L287" s="193">
        <v>0.23163841807909599</v>
      </c>
      <c r="M287" s="188" t="s">
        <v>586</v>
      </c>
      <c r="N287" s="194">
        <v>43213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5">
        <v>111</v>
      </c>
      <c r="B288" s="226">
        <v>43192</v>
      </c>
      <c r="C288" s="226"/>
      <c r="D288" s="204" t="s">
        <v>758</v>
      </c>
      <c r="E288" s="199" t="s">
        <v>617</v>
      </c>
      <c r="F288" s="227">
        <v>478.5</v>
      </c>
      <c r="G288" s="199"/>
      <c r="H288" s="199">
        <v>442</v>
      </c>
      <c r="I288" s="200">
        <v>613</v>
      </c>
      <c r="J288" s="201" t="s">
        <v>759</v>
      </c>
      <c r="K288" s="202">
        <f>H288-F288</f>
        <v>-36.5</v>
      </c>
      <c r="L288" s="203">
        <f>K288/F288</f>
        <v>-7.6280041797283177E-2</v>
      </c>
      <c r="M288" s="199" t="s">
        <v>598</v>
      </c>
      <c r="N288" s="196">
        <v>43762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5">
        <v>112</v>
      </c>
      <c r="B289" s="196">
        <v>43194</v>
      </c>
      <c r="C289" s="196"/>
      <c r="D289" s="197" t="s">
        <v>760</v>
      </c>
      <c r="E289" s="198" t="s">
        <v>617</v>
      </c>
      <c r="F289" s="199">
        <f>141.5-7.3</f>
        <v>134.19999999999999</v>
      </c>
      <c r="G289" s="199"/>
      <c r="H289" s="200">
        <v>77</v>
      </c>
      <c r="I289" s="200">
        <v>180</v>
      </c>
      <c r="J289" s="201" t="s">
        <v>761</v>
      </c>
      <c r="K289" s="202">
        <f>H289-F289</f>
        <v>-57.199999999999989</v>
      </c>
      <c r="L289" s="203">
        <f>K289/F289</f>
        <v>-0.42622950819672129</v>
      </c>
      <c r="M289" s="199" t="s">
        <v>598</v>
      </c>
      <c r="N289" s="196">
        <v>43522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5">
        <v>113</v>
      </c>
      <c r="B290" s="196">
        <v>43209</v>
      </c>
      <c r="C290" s="196"/>
      <c r="D290" s="197" t="s">
        <v>762</v>
      </c>
      <c r="E290" s="198" t="s">
        <v>617</v>
      </c>
      <c r="F290" s="199">
        <v>430</v>
      </c>
      <c r="G290" s="199"/>
      <c r="H290" s="200">
        <v>220</v>
      </c>
      <c r="I290" s="200">
        <v>537</v>
      </c>
      <c r="J290" s="201" t="s">
        <v>763</v>
      </c>
      <c r="K290" s="202">
        <f>H290-F290</f>
        <v>-210</v>
      </c>
      <c r="L290" s="203">
        <f>K290/F290</f>
        <v>-0.48837209302325579</v>
      </c>
      <c r="M290" s="199" t="s">
        <v>598</v>
      </c>
      <c r="N290" s="196">
        <v>43252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114</v>
      </c>
      <c r="B291" s="217">
        <v>43220</v>
      </c>
      <c r="C291" s="217"/>
      <c r="D291" s="218" t="s">
        <v>386</v>
      </c>
      <c r="E291" s="219" t="s">
        <v>617</v>
      </c>
      <c r="F291" s="219">
        <v>153.5</v>
      </c>
      <c r="G291" s="219"/>
      <c r="H291" s="219">
        <v>196</v>
      </c>
      <c r="I291" s="221">
        <v>196</v>
      </c>
      <c r="J291" s="191" t="s">
        <v>764</v>
      </c>
      <c r="K291" s="192">
        <f>H291-F291</f>
        <v>42.5</v>
      </c>
      <c r="L291" s="193">
        <f>K291/F291</f>
        <v>0.27687296416938112</v>
      </c>
      <c r="M291" s="188" t="s">
        <v>586</v>
      </c>
      <c r="N291" s="194">
        <v>43605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5">
        <v>115</v>
      </c>
      <c r="B292" s="196">
        <v>43306</v>
      </c>
      <c r="C292" s="196"/>
      <c r="D292" s="197" t="s">
        <v>734</v>
      </c>
      <c r="E292" s="198" t="s">
        <v>617</v>
      </c>
      <c r="F292" s="199">
        <v>27.5</v>
      </c>
      <c r="G292" s="199"/>
      <c r="H292" s="200">
        <v>13.1</v>
      </c>
      <c r="I292" s="200">
        <v>60</v>
      </c>
      <c r="J292" s="201" t="s">
        <v>765</v>
      </c>
      <c r="K292" s="202">
        <v>-14.4</v>
      </c>
      <c r="L292" s="203">
        <v>-0.52363636363636401</v>
      </c>
      <c r="M292" s="199" t="s">
        <v>598</v>
      </c>
      <c r="N292" s="196">
        <v>43138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5">
        <v>116</v>
      </c>
      <c r="B293" s="226">
        <v>43318</v>
      </c>
      <c r="C293" s="226"/>
      <c r="D293" s="204" t="s">
        <v>766</v>
      </c>
      <c r="E293" s="199" t="s">
        <v>617</v>
      </c>
      <c r="F293" s="199">
        <v>148.5</v>
      </c>
      <c r="G293" s="199"/>
      <c r="H293" s="199">
        <v>102</v>
      </c>
      <c r="I293" s="200">
        <v>182</v>
      </c>
      <c r="J293" s="201" t="s">
        <v>767</v>
      </c>
      <c r="K293" s="202">
        <f>H293-F293</f>
        <v>-46.5</v>
      </c>
      <c r="L293" s="203">
        <f>K293/F293</f>
        <v>-0.31313131313131315</v>
      </c>
      <c r="M293" s="199" t="s">
        <v>598</v>
      </c>
      <c r="N293" s="196">
        <v>43661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117</v>
      </c>
      <c r="B294" s="186">
        <v>43335</v>
      </c>
      <c r="C294" s="186"/>
      <c r="D294" s="187" t="s">
        <v>768</v>
      </c>
      <c r="E294" s="188" t="s">
        <v>617</v>
      </c>
      <c r="F294" s="219">
        <v>285</v>
      </c>
      <c r="G294" s="188"/>
      <c r="H294" s="188">
        <v>355</v>
      </c>
      <c r="I294" s="190">
        <v>364</v>
      </c>
      <c r="J294" s="191" t="s">
        <v>769</v>
      </c>
      <c r="K294" s="192">
        <v>70</v>
      </c>
      <c r="L294" s="193">
        <v>0.24561403508771901</v>
      </c>
      <c r="M294" s="188" t="s">
        <v>586</v>
      </c>
      <c r="N294" s="194">
        <v>43455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5">
        <v>118</v>
      </c>
      <c r="B295" s="186">
        <v>43341</v>
      </c>
      <c r="C295" s="186"/>
      <c r="D295" s="187" t="s">
        <v>374</v>
      </c>
      <c r="E295" s="188" t="s">
        <v>617</v>
      </c>
      <c r="F295" s="219">
        <v>525</v>
      </c>
      <c r="G295" s="188"/>
      <c r="H295" s="188">
        <v>585</v>
      </c>
      <c r="I295" s="190">
        <v>635</v>
      </c>
      <c r="J295" s="191" t="s">
        <v>770</v>
      </c>
      <c r="K295" s="192">
        <f t="shared" ref="K295:K312" si="183">H295-F295</f>
        <v>60</v>
      </c>
      <c r="L295" s="193">
        <f t="shared" ref="L295:L312" si="184">K295/F295</f>
        <v>0.11428571428571428</v>
      </c>
      <c r="M295" s="188" t="s">
        <v>586</v>
      </c>
      <c r="N295" s="194">
        <v>43662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119</v>
      </c>
      <c r="B296" s="186">
        <v>43395</v>
      </c>
      <c r="C296" s="186"/>
      <c r="D296" s="187" t="s">
        <v>360</v>
      </c>
      <c r="E296" s="188" t="s">
        <v>617</v>
      </c>
      <c r="F296" s="219">
        <v>475</v>
      </c>
      <c r="G296" s="188"/>
      <c r="H296" s="188">
        <v>574</v>
      </c>
      <c r="I296" s="190">
        <v>570</v>
      </c>
      <c r="J296" s="191" t="s">
        <v>675</v>
      </c>
      <c r="K296" s="192">
        <f t="shared" si="183"/>
        <v>99</v>
      </c>
      <c r="L296" s="193">
        <f t="shared" si="184"/>
        <v>0.20842105263157895</v>
      </c>
      <c r="M296" s="188" t="s">
        <v>586</v>
      </c>
      <c r="N296" s="194">
        <v>43403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120</v>
      </c>
      <c r="B297" s="217">
        <v>43397</v>
      </c>
      <c r="C297" s="217"/>
      <c r="D297" s="218" t="s">
        <v>381</v>
      </c>
      <c r="E297" s="219" t="s">
        <v>617</v>
      </c>
      <c r="F297" s="219">
        <v>707.5</v>
      </c>
      <c r="G297" s="219"/>
      <c r="H297" s="219">
        <v>872</v>
      </c>
      <c r="I297" s="221">
        <v>872</v>
      </c>
      <c r="J297" s="222" t="s">
        <v>675</v>
      </c>
      <c r="K297" s="192">
        <f t="shared" si="183"/>
        <v>164.5</v>
      </c>
      <c r="L297" s="223">
        <f t="shared" si="184"/>
        <v>0.23250883392226149</v>
      </c>
      <c r="M297" s="219" t="s">
        <v>586</v>
      </c>
      <c r="N297" s="224">
        <v>43482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121</v>
      </c>
      <c r="B298" s="217">
        <v>43398</v>
      </c>
      <c r="C298" s="217"/>
      <c r="D298" s="218" t="s">
        <v>771</v>
      </c>
      <c r="E298" s="219" t="s">
        <v>617</v>
      </c>
      <c r="F298" s="219">
        <v>162</v>
      </c>
      <c r="G298" s="219"/>
      <c r="H298" s="219">
        <v>204</v>
      </c>
      <c r="I298" s="221">
        <v>209</v>
      </c>
      <c r="J298" s="222" t="s">
        <v>772</v>
      </c>
      <c r="K298" s="192">
        <f t="shared" si="183"/>
        <v>42</v>
      </c>
      <c r="L298" s="223">
        <f t="shared" si="184"/>
        <v>0.25925925925925924</v>
      </c>
      <c r="M298" s="219" t="s">
        <v>586</v>
      </c>
      <c r="N298" s="224">
        <v>43539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122</v>
      </c>
      <c r="B299" s="217">
        <v>43399</v>
      </c>
      <c r="C299" s="217"/>
      <c r="D299" s="218" t="s">
        <v>479</v>
      </c>
      <c r="E299" s="219" t="s">
        <v>617</v>
      </c>
      <c r="F299" s="219">
        <v>240</v>
      </c>
      <c r="G299" s="219"/>
      <c r="H299" s="219">
        <v>297</v>
      </c>
      <c r="I299" s="221">
        <v>297</v>
      </c>
      <c r="J299" s="222" t="s">
        <v>675</v>
      </c>
      <c r="K299" s="228">
        <f t="shared" si="183"/>
        <v>57</v>
      </c>
      <c r="L299" s="223">
        <f t="shared" si="184"/>
        <v>0.23749999999999999</v>
      </c>
      <c r="M299" s="219" t="s">
        <v>586</v>
      </c>
      <c r="N299" s="224">
        <v>43417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5">
        <v>123</v>
      </c>
      <c r="B300" s="186">
        <v>43439</v>
      </c>
      <c r="C300" s="186"/>
      <c r="D300" s="187" t="s">
        <v>773</v>
      </c>
      <c r="E300" s="188" t="s">
        <v>617</v>
      </c>
      <c r="F300" s="188">
        <v>202.5</v>
      </c>
      <c r="G300" s="188"/>
      <c r="H300" s="188">
        <v>255</v>
      </c>
      <c r="I300" s="190">
        <v>252</v>
      </c>
      <c r="J300" s="191" t="s">
        <v>675</v>
      </c>
      <c r="K300" s="192">
        <f t="shared" si="183"/>
        <v>52.5</v>
      </c>
      <c r="L300" s="193">
        <f t="shared" si="184"/>
        <v>0.25925925925925924</v>
      </c>
      <c r="M300" s="188" t="s">
        <v>586</v>
      </c>
      <c r="N300" s="194">
        <v>43542</v>
      </c>
      <c r="O300" s="1"/>
      <c r="P300" s="1"/>
      <c r="Q300" s="1"/>
      <c r="R300" s="6" t="s">
        <v>774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124</v>
      </c>
      <c r="B301" s="217">
        <v>43465</v>
      </c>
      <c r="C301" s="186"/>
      <c r="D301" s="218" t="s">
        <v>413</v>
      </c>
      <c r="E301" s="219" t="s">
        <v>617</v>
      </c>
      <c r="F301" s="219">
        <v>710</v>
      </c>
      <c r="G301" s="219"/>
      <c r="H301" s="219">
        <v>866</v>
      </c>
      <c r="I301" s="221">
        <v>866</v>
      </c>
      <c r="J301" s="222" t="s">
        <v>675</v>
      </c>
      <c r="K301" s="192">
        <f t="shared" si="183"/>
        <v>156</v>
      </c>
      <c r="L301" s="193">
        <f t="shared" si="184"/>
        <v>0.21971830985915494</v>
      </c>
      <c r="M301" s="188" t="s">
        <v>586</v>
      </c>
      <c r="N301" s="194">
        <v>43553</v>
      </c>
      <c r="O301" s="1"/>
      <c r="P301" s="1"/>
      <c r="Q301" s="1"/>
      <c r="R301" s="6" t="s">
        <v>774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125</v>
      </c>
      <c r="B302" s="217">
        <v>43522</v>
      </c>
      <c r="C302" s="217"/>
      <c r="D302" s="218" t="s">
        <v>152</v>
      </c>
      <c r="E302" s="219" t="s">
        <v>617</v>
      </c>
      <c r="F302" s="219">
        <v>337.25</v>
      </c>
      <c r="G302" s="219"/>
      <c r="H302" s="219">
        <v>398.5</v>
      </c>
      <c r="I302" s="221">
        <v>411</v>
      </c>
      <c r="J302" s="191" t="s">
        <v>775</v>
      </c>
      <c r="K302" s="192">
        <f t="shared" si="183"/>
        <v>61.25</v>
      </c>
      <c r="L302" s="193">
        <f t="shared" si="184"/>
        <v>0.1816160118606375</v>
      </c>
      <c r="M302" s="188" t="s">
        <v>586</v>
      </c>
      <c r="N302" s="194">
        <v>43760</v>
      </c>
      <c r="O302" s="1"/>
      <c r="P302" s="1"/>
      <c r="Q302" s="1"/>
      <c r="R302" s="6" t="s">
        <v>774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9">
        <v>126</v>
      </c>
      <c r="B303" s="230">
        <v>43559</v>
      </c>
      <c r="C303" s="230"/>
      <c r="D303" s="231" t="s">
        <v>776</v>
      </c>
      <c r="E303" s="232" t="s">
        <v>617</v>
      </c>
      <c r="F303" s="232">
        <v>130</v>
      </c>
      <c r="G303" s="232"/>
      <c r="H303" s="232">
        <v>65</v>
      </c>
      <c r="I303" s="233">
        <v>158</v>
      </c>
      <c r="J303" s="201" t="s">
        <v>777</v>
      </c>
      <c r="K303" s="202">
        <f t="shared" si="183"/>
        <v>-65</v>
      </c>
      <c r="L303" s="203">
        <f t="shared" si="184"/>
        <v>-0.5</v>
      </c>
      <c r="M303" s="199" t="s">
        <v>598</v>
      </c>
      <c r="N303" s="196">
        <v>43726</v>
      </c>
      <c r="O303" s="1"/>
      <c r="P303" s="1"/>
      <c r="Q303" s="1"/>
      <c r="R303" s="6" t="s">
        <v>778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127</v>
      </c>
      <c r="B304" s="217">
        <v>43017</v>
      </c>
      <c r="C304" s="217"/>
      <c r="D304" s="218" t="s">
        <v>184</v>
      </c>
      <c r="E304" s="219" t="s">
        <v>617</v>
      </c>
      <c r="F304" s="219">
        <v>141.5</v>
      </c>
      <c r="G304" s="219"/>
      <c r="H304" s="219">
        <v>183.5</v>
      </c>
      <c r="I304" s="221">
        <v>210</v>
      </c>
      <c r="J304" s="191" t="s">
        <v>772</v>
      </c>
      <c r="K304" s="192">
        <f t="shared" si="183"/>
        <v>42</v>
      </c>
      <c r="L304" s="193">
        <f t="shared" si="184"/>
        <v>0.29681978798586572</v>
      </c>
      <c r="M304" s="188" t="s">
        <v>586</v>
      </c>
      <c r="N304" s="194">
        <v>43042</v>
      </c>
      <c r="O304" s="1"/>
      <c r="P304" s="1"/>
      <c r="Q304" s="1"/>
      <c r="R304" s="6" t="s">
        <v>778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9">
        <v>128</v>
      </c>
      <c r="B305" s="230">
        <v>43074</v>
      </c>
      <c r="C305" s="230"/>
      <c r="D305" s="231" t="s">
        <v>779</v>
      </c>
      <c r="E305" s="232" t="s">
        <v>617</v>
      </c>
      <c r="F305" s="227">
        <v>172</v>
      </c>
      <c r="G305" s="232"/>
      <c r="H305" s="232">
        <v>155.25</v>
      </c>
      <c r="I305" s="233">
        <v>230</v>
      </c>
      <c r="J305" s="201" t="s">
        <v>780</v>
      </c>
      <c r="K305" s="202">
        <f t="shared" si="183"/>
        <v>-16.75</v>
      </c>
      <c r="L305" s="203">
        <f t="shared" si="184"/>
        <v>-9.7383720930232565E-2</v>
      </c>
      <c r="M305" s="199" t="s">
        <v>598</v>
      </c>
      <c r="N305" s="196">
        <v>43787</v>
      </c>
      <c r="O305" s="1"/>
      <c r="P305" s="1"/>
      <c r="Q305" s="1"/>
      <c r="R305" s="6" t="s">
        <v>778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129</v>
      </c>
      <c r="B306" s="217">
        <v>43398</v>
      </c>
      <c r="C306" s="217"/>
      <c r="D306" s="218" t="s">
        <v>107</v>
      </c>
      <c r="E306" s="219" t="s">
        <v>617</v>
      </c>
      <c r="F306" s="219">
        <v>698.5</v>
      </c>
      <c r="G306" s="219"/>
      <c r="H306" s="219">
        <v>890</v>
      </c>
      <c r="I306" s="221">
        <v>890</v>
      </c>
      <c r="J306" s="191" t="s">
        <v>848</v>
      </c>
      <c r="K306" s="192">
        <f t="shared" si="183"/>
        <v>191.5</v>
      </c>
      <c r="L306" s="193">
        <f t="shared" si="184"/>
        <v>0.27415891195418757</v>
      </c>
      <c r="M306" s="188" t="s">
        <v>586</v>
      </c>
      <c r="N306" s="194">
        <v>44328</v>
      </c>
      <c r="O306" s="1"/>
      <c r="P306" s="1"/>
      <c r="Q306" s="1"/>
      <c r="R306" s="6" t="s">
        <v>774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130</v>
      </c>
      <c r="B307" s="217">
        <v>42877</v>
      </c>
      <c r="C307" s="217"/>
      <c r="D307" s="218" t="s">
        <v>373</v>
      </c>
      <c r="E307" s="219" t="s">
        <v>617</v>
      </c>
      <c r="F307" s="219">
        <v>127.6</v>
      </c>
      <c r="G307" s="219"/>
      <c r="H307" s="219">
        <v>138</v>
      </c>
      <c r="I307" s="221">
        <v>190</v>
      </c>
      <c r="J307" s="191" t="s">
        <v>781</v>
      </c>
      <c r="K307" s="192">
        <f t="shared" si="183"/>
        <v>10.400000000000006</v>
      </c>
      <c r="L307" s="193">
        <f t="shared" si="184"/>
        <v>8.1504702194357417E-2</v>
      </c>
      <c r="M307" s="188" t="s">
        <v>586</v>
      </c>
      <c r="N307" s="194">
        <v>43774</v>
      </c>
      <c r="O307" s="1"/>
      <c r="P307" s="1"/>
      <c r="Q307" s="1"/>
      <c r="R307" s="6" t="s">
        <v>778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131</v>
      </c>
      <c r="B308" s="217">
        <v>43158</v>
      </c>
      <c r="C308" s="217"/>
      <c r="D308" s="218" t="s">
        <v>782</v>
      </c>
      <c r="E308" s="219" t="s">
        <v>617</v>
      </c>
      <c r="F308" s="219">
        <v>317</v>
      </c>
      <c r="G308" s="219"/>
      <c r="H308" s="219">
        <v>382.5</v>
      </c>
      <c r="I308" s="221">
        <v>398</v>
      </c>
      <c r="J308" s="191" t="s">
        <v>783</v>
      </c>
      <c r="K308" s="192">
        <f t="shared" si="183"/>
        <v>65.5</v>
      </c>
      <c r="L308" s="193">
        <f t="shared" si="184"/>
        <v>0.20662460567823343</v>
      </c>
      <c r="M308" s="188" t="s">
        <v>586</v>
      </c>
      <c r="N308" s="194">
        <v>44238</v>
      </c>
      <c r="O308" s="1"/>
      <c r="P308" s="1"/>
      <c r="Q308" s="1"/>
      <c r="R308" s="6" t="s">
        <v>778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9">
        <v>132</v>
      </c>
      <c r="B309" s="230">
        <v>43164</v>
      </c>
      <c r="C309" s="230"/>
      <c r="D309" s="231" t="s">
        <v>144</v>
      </c>
      <c r="E309" s="232" t="s">
        <v>617</v>
      </c>
      <c r="F309" s="227">
        <f>510-14.4</f>
        <v>495.6</v>
      </c>
      <c r="G309" s="232"/>
      <c r="H309" s="232">
        <v>350</v>
      </c>
      <c r="I309" s="233">
        <v>672</v>
      </c>
      <c r="J309" s="201" t="s">
        <v>784</v>
      </c>
      <c r="K309" s="202">
        <f t="shared" si="183"/>
        <v>-145.60000000000002</v>
      </c>
      <c r="L309" s="203">
        <f t="shared" si="184"/>
        <v>-0.29378531073446329</v>
      </c>
      <c r="M309" s="199" t="s">
        <v>598</v>
      </c>
      <c r="N309" s="196">
        <v>43887</v>
      </c>
      <c r="O309" s="1"/>
      <c r="P309" s="1"/>
      <c r="Q309" s="1"/>
      <c r="R309" s="6" t="s">
        <v>774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9">
        <v>133</v>
      </c>
      <c r="B310" s="230">
        <v>43237</v>
      </c>
      <c r="C310" s="230"/>
      <c r="D310" s="231" t="s">
        <v>471</v>
      </c>
      <c r="E310" s="232" t="s">
        <v>617</v>
      </c>
      <c r="F310" s="227">
        <v>230.3</v>
      </c>
      <c r="G310" s="232"/>
      <c r="H310" s="232">
        <v>102.5</v>
      </c>
      <c r="I310" s="233">
        <v>348</v>
      </c>
      <c r="J310" s="201" t="s">
        <v>785</v>
      </c>
      <c r="K310" s="202">
        <f t="shared" si="183"/>
        <v>-127.80000000000001</v>
      </c>
      <c r="L310" s="203">
        <f t="shared" si="184"/>
        <v>-0.55492835432045162</v>
      </c>
      <c r="M310" s="199" t="s">
        <v>598</v>
      </c>
      <c r="N310" s="196">
        <v>43896</v>
      </c>
      <c r="O310" s="1"/>
      <c r="P310" s="1"/>
      <c r="Q310" s="1"/>
      <c r="R310" s="6" t="s">
        <v>774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134</v>
      </c>
      <c r="B311" s="217">
        <v>43258</v>
      </c>
      <c r="C311" s="217"/>
      <c r="D311" s="218" t="s">
        <v>436</v>
      </c>
      <c r="E311" s="219" t="s">
        <v>617</v>
      </c>
      <c r="F311" s="219">
        <f>342.5-5.1</f>
        <v>337.4</v>
      </c>
      <c r="G311" s="219"/>
      <c r="H311" s="219">
        <v>412.5</v>
      </c>
      <c r="I311" s="221">
        <v>439</v>
      </c>
      <c r="J311" s="191" t="s">
        <v>786</v>
      </c>
      <c r="K311" s="192">
        <f t="shared" si="183"/>
        <v>75.100000000000023</v>
      </c>
      <c r="L311" s="193">
        <f t="shared" si="184"/>
        <v>0.22258446947243635</v>
      </c>
      <c r="M311" s="188" t="s">
        <v>586</v>
      </c>
      <c r="N311" s="194">
        <v>44230</v>
      </c>
      <c r="O311" s="1"/>
      <c r="P311" s="1"/>
      <c r="Q311" s="1"/>
      <c r="R311" s="6" t="s">
        <v>778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0">
        <v>135</v>
      </c>
      <c r="B312" s="209">
        <v>43285</v>
      </c>
      <c r="C312" s="209"/>
      <c r="D312" s="210" t="s">
        <v>55</v>
      </c>
      <c r="E312" s="211" t="s">
        <v>617</v>
      </c>
      <c r="F312" s="211">
        <f>127.5-5.53</f>
        <v>121.97</v>
      </c>
      <c r="G312" s="212"/>
      <c r="H312" s="212">
        <v>122.5</v>
      </c>
      <c r="I312" s="212">
        <v>170</v>
      </c>
      <c r="J312" s="213" t="s">
        <v>815</v>
      </c>
      <c r="K312" s="214">
        <f t="shared" si="183"/>
        <v>0.53000000000000114</v>
      </c>
      <c r="L312" s="215">
        <f t="shared" si="184"/>
        <v>4.3453308190538747E-3</v>
      </c>
      <c r="M312" s="211" t="s">
        <v>708</v>
      </c>
      <c r="N312" s="209">
        <v>44431</v>
      </c>
      <c r="O312" s="1"/>
      <c r="P312" s="1"/>
      <c r="Q312" s="1"/>
      <c r="R312" s="6" t="s">
        <v>774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9">
        <v>136</v>
      </c>
      <c r="B313" s="230">
        <v>43294</v>
      </c>
      <c r="C313" s="230"/>
      <c r="D313" s="231" t="s">
        <v>362</v>
      </c>
      <c r="E313" s="232" t="s">
        <v>617</v>
      </c>
      <c r="F313" s="227">
        <v>46.5</v>
      </c>
      <c r="G313" s="232"/>
      <c r="H313" s="232">
        <v>17</v>
      </c>
      <c r="I313" s="233">
        <v>59</v>
      </c>
      <c r="J313" s="201" t="s">
        <v>787</v>
      </c>
      <c r="K313" s="202">
        <f t="shared" ref="K313:K321" si="185">H313-F313</f>
        <v>-29.5</v>
      </c>
      <c r="L313" s="203">
        <f t="shared" ref="L313:L321" si="186">K313/F313</f>
        <v>-0.63440860215053763</v>
      </c>
      <c r="M313" s="199" t="s">
        <v>598</v>
      </c>
      <c r="N313" s="196">
        <v>43887</v>
      </c>
      <c r="O313" s="1"/>
      <c r="P313" s="1"/>
      <c r="Q313" s="1"/>
      <c r="R313" s="6" t="s">
        <v>774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137</v>
      </c>
      <c r="B314" s="217">
        <v>43396</v>
      </c>
      <c r="C314" s="217"/>
      <c r="D314" s="218" t="s">
        <v>415</v>
      </c>
      <c r="E314" s="219" t="s">
        <v>617</v>
      </c>
      <c r="F314" s="219">
        <v>156.5</v>
      </c>
      <c r="G314" s="219"/>
      <c r="H314" s="219">
        <v>207.5</v>
      </c>
      <c r="I314" s="221">
        <v>191</v>
      </c>
      <c r="J314" s="191" t="s">
        <v>675</v>
      </c>
      <c r="K314" s="192">
        <f t="shared" si="185"/>
        <v>51</v>
      </c>
      <c r="L314" s="193">
        <f t="shared" si="186"/>
        <v>0.32587859424920129</v>
      </c>
      <c r="M314" s="188" t="s">
        <v>586</v>
      </c>
      <c r="N314" s="194">
        <v>44369</v>
      </c>
      <c r="O314" s="1"/>
      <c r="P314" s="1"/>
      <c r="Q314" s="1"/>
      <c r="R314" s="6" t="s">
        <v>774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138</v>
      </c>
      <c r="B315" s="217">
        <v>43439</v>
      </c>
      <c r="C315" s="217"/>
      <c r="D315" s="218" t="s">
        <v>324</v>
      </c>
      <c r="E315" s="219" t="s">
        <v>617</v>
      </c>
      <c r="F315" s="219">
        <v>259.5</v>
      </c>
      <c r="G315" s="219"/>
      <c r="H315" s="219">
        <v>320</v>
      </c>
      <c r="I315" s="221">
        <v>320</v>
      </c>
      <c r="J315" s="191" t="s">
        <v>675</v>
      </c>
      <c r="K315" s="192">
        <f t="shared" si="185"/>
        <v>60.5</v>
      </c>
      <c r="L315" s="193">
        <f t="shared" si="186"/>
        <v>0.23314065510597304</v>
      </c>
      <c r="M315" s="188" t="s">
        <v>586</v>
      </c>
      <c r="N315" s="194">
        <v>44323</v>
      </c>
      <c r="O315" s="1"/>
      <c r="P315" s="1"/>
      <c r="Q315" s="1"/>
      <c r="R315" s="6" t="s">
        <v>774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9">
        <v>139</v>
      </c>
      <c r="B316" s="230">
        <v>43439</v>
      </c>
      <c r="C316" s="230"/>
      <c r="D316" s="231" t="s">
        <v>788</v>
      </c>
      <c r="E316" s="232" t="s">
        <v>617</v>
      </c>
      <c r="F316" s="232">
        <v>715</v>
      </c>
      <c r="G316" s="232"/>
      <c r="H316" s="232">
        <v>445</v>
      </c>
      <c r="I316" s="233">
        <v>840</v>
      </c>
      <c r="J316" s="201" t="s">
        <v>789</v>
      </c>
      <c r="K316" s="202">
        <f t="shared" si="185"/>
        <v>-270</v>
      </c>
      <c r="L316" s="203">
        <f t="shared" si="186"/>
        <v>-0.3776223776223776</v>
      </c>
      <c r="M316" s="199" t="s">
        <v>598</v>
      </c>
      <c r="N316" s="196">
        <v>43800</v>
      </c>
      <c r="O316" s="1"/>
      <c r="P316" s="1"/>
      <c r="Q316" s="1"/>
      <c r="R316" s="6" t="s">
        <v>774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140</v>
      </c>
      <c r="B317" s="217">
        <v>43469</v>
      </c>
      <c r="C317" s="217"/>
      <c r="D317" s="218" t="s">
        <v>157</v>
      </c>
      <c r="E317" s="219" t="s">
        <v>617</v>
      </c>
      <c r="F317" s="219">
        <v>875</v>
      </c>
      <c r="G317" s="219"/>
      <c r="H317" s="219">
        <v>1165</v>
      </c>
      <c r="I317" s="221">
        <v>1185</v>
      </c>
      <c r="J317" s="191" t="s">
        <v>790</v>
      </c>
      <c r="K317" s="192">
        <f t="shared" si="185"/>
        <v>290</v>
      </c>
      <c r="L317" s="193">
        <f t="shared" si="186"/>
        <v>0.33142857142857141</v>
      </c>
      <c r="M317" s="188" t="s">
        <v>586</v>
      </c>
      <c r="N317" s="194">
        <v>43847</v>
      </c>
      <c r="O317" s="1"/>
      <c r="P317" s="1"/>
      <c r="Q317" s="1"/>
      <c r="R317" s="6" t="s">
        <v>774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141</v>
      </c>
      <c r="B318" s="217">
        <v>43559</v>
      </c>
      <c r="C318" s="217"/>
      <c r="D318" s="218" t="s">
        <v>340</v>
      </c>
      <c r="E318" s="219" t="s">
        <v>617</v>
      </c>
      <c r="F318" s="219">
        <f>387-14.63</f>
        <v>372.37</v>
      </c>
      <c r="G318" s="219"/>
      <c r="H318" s="219">
        <v>490</v>
      </c>
      <c r="I318" s="221">
        <v>490</v>
      </c>
      <c r="J318" s="191" t="s">
        <v>675</v>
      </c>
      <c r="K318" s="192">
        <f t="shared" si="185"/>
        <v>117.63</v>
      </c>
      <c r="L318" s="193">
        <f t="shared" si="186"/>
        <v>0.31589548030185027</v>
      </c>
      <c r="M318" s="188" t="s">
        <v>586</v>
      </c>
      <c r="N318" s="194">
        <v>43850</v>
      </c>
      <c r="O318" s="1"/>
      <c r="P318" s="1"/>
      <c r="Q318" s="1"/>
      <c r="R318" s="6" t="s">
        <v>774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9">
        <v>142</v>
      </c>
      <c r="B319" s="230">
        <v>43578</v>
      </c>
      <c r="C319" s="230"/>
      <c r="D319" s="231" t="s">
        <v>791</v>
      </c>
      <c r="E319" s="232" t="s">
        <v>588</v>
      </c>
      <c r="F319" s="232">
        <v>220</v>
      </c>
      <c r="G319" s="232"/>
      <c r="H319" s="232">
        <v>127.5</v>
      </c>
      <c r="I319" s="233">
        <v>284</v>
      </c>
      <c r="J319" s="201" t="s">
        <v>792</v>
      </c>
      <c r="K319" s="202">
        <f t="shared" si="185"/>
        <v>-92.5</v>
      </c>
      <c r="L319" s="203">
        <f t="shared" si="186"/>
        <v>-0.42045454545454547</v>
      </c>
      <c r="M319" s="199" t="s">
        <v>598</v>
      </c>
      <c r="N319" s="196">
        <v>43896</v>
      </c>
      <c r="O319" s="1"/>
      <c r="P319" s="1"/>
      <c r="Q319" s="1"/>
      <c r="R319" s="6" t="s">
        <v>774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143</v>
      </c>
      <c r="B320" s="217">
        <v>43622</v>
      </c>
      <c r="C320" s="217"/>
      <c r="D320" s="218" t="s">
        <v>480</v>
      </c>
      <c r="E320" s="219" t="s">
        <v>588</v>
      </c>
      <c r="F320" s="219">
        <v>332.8</v>
      </c>
      <c r="G320" s="219"/>
      <c r="H320" s="219">
        <v>405</v>
      </c>
      <c r="I320" s="221">
        <v>419</v>
      </c>
      <c r="J320" s="191" t="s">
        <v>793</v>
      </c>
      <c r="K320" s="192">
        <f t="shared" si="185"/>
        <v>72.199999999999989</v>
      </c>
      <c r="L320" s="193">
        <f t="shared" si="186"/>
        <v>0.21694711538461534</v>
      </c>
      <c r="M320" s="188" t="s">
        <v>586</v>
      </c>
      <c r="N320" s="194">
        <v>43860</v>
      </c>
      <c r="O320" s="1"/>
      <c r="P320" s="1"/>
      <c r="Q320" s="1"/>
      <c r="R320" s="6" t="s">
        <v>778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0">
        <v>144</v>
      </c>
      <c r="B321" s="209">
        <v>43641</v>
      </c>
      <c r="C321" s="209"/>
      <c r="D321" s="210" t="s">
        <v>150</v>
      </c>
      <c r="E321" s="211" t="s">
        <v>617</v>
      </c>
      <c r="F321" s="211">
        <v>386</v>
      </c>
      <c r="G321" s="212"/>
      <c r="H321" s="212">
        <v>395</v>
      </c>
      <c r="I321" s="212">
        <v>452</v>
      </c>
      <c r="J321" s="213" t="s">
        <v>794</v>
      </c>
      <c r="K321" s="214">
        <f t="shared" si="185"/>
        <v>9</v>
      </c>
      <c r="L321" s="215">
        <f t="shared" si="186"/>
        <v>2.3316062176165803E-2</v>
      </c>
      <c r="M321" s="211" t="s">
        <v>708</v>
      </c>
      <c r="N321" s="209">
        <v>43868</v>
      </c>
      <c r="O321" s="1"/>
      <c r="P321" s="1"/>
      <c r="Q321" s="1"/>
      <c r="R321" s="6" t="s">
        <v>778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0">
        <v>145</v>
      </c>
      <c r="B322" s="209">
        <v>43707</v>
      </c>
      <c r="C322" s="209"/>
      <c r="D322" s="210" t="s">
        <v>130</v>
      </c>
      <c r="E322" s="211" t="s">
        <v>617</v>
      </c>
      <c r="F322" s="211">
        <v>137.5</v>
      </c>
      <c r="G322" s="212"/>
      <c r="H322" s="212">
        <v>138.5</v>
      </c>
      <c r="I322" s="212">
        <v>190</v>
      </c>
      <c r="J322" s="213" t="s">
        <v>814</v>
      </c>
      <c r="K322" s="214">
        <f>H322-F322</f>
        <v>1</v>
      </c>
      <c r="L322" s="215">
        <f>K322/F322</f>
        <v>7.2727272727272727E-3</v>
      </c>
      <c r="M322" s="211" t="s">
        <v>708</v>
      </c>
      <c r="N322" s="209">
        <v>44432</v>
      </c>
      <c r="O322" s="1"/>
      <c r="P322" s="1"/>
      <c r="Q322" s="1"/>
      <c r="R322" s="6" t="s">
        <v>774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146</v>
      </c>
      <c r="B323" s="217">
        <v>43731</v>
      </c>
      <c r="C323" s="217"/>
      <c r="D323" s="218" t="s">
        <v>427</v>
      </c>
      <c r="E323" s="219" t="s">
        <v>617</v>
      </c>
      <c r="F323" s="219">
        <v>235</v>
      </c>
      <c r="G323" s="219"/>
      <c r="H323" s="219">
        <v>295</v>
      </c>
      <c r="I323" s="221">
        <v>296</v>
      </c>
      <c r="J323" s="191" t="s">
        <v>795</v>
      </c>
      <c r="K323" s="192">
        <f t="shared" ref="K323:K329" si="187">H323-F323</f>
        <v>60</v>
      </c>
      <c r="L323" s="193">
        <f t="shared" ref="L323:L329" si="188">K323/F323</f>
        <v>0.25531914893617019</v>
      </c>
      <c r="M323" s="188" t="s">
        <v>586</v>
      </c>
      <c r="N323" s="194">
        <v>43844</v>
      </c>
      <c r="O323" s="1"/>
      <c r="P323" s="1"/>
      <c r="Q323" s="1"/>
      <c r="R323" s="6" t="s">
        <v>778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147</v>
      </c>
      <c r="B324" s="217">
        <v>43752</v>
      </c>
      <c r="C324" s="217"/>
      <c r="D324" s="218" t="s">
        <v>796</v>
      </c>
      <c r="E324" s="219" t="s">
        <v>617</v>
      </c>
      <c r="F324" s="219">
        <v>277.5</v>
      </c>
      <c r="G324" s="219"/>
      <c r="H324" s="219">
        <v>333</v>
      </c>
      <c r="I324" s="221">
        <v>333</v>
      </c>
      <c r="J324" s="191" t="s">
        <v>797</v>
      </c>
      <c r="K324" s="192">
        <f t="shared" si="187"/>
        <v>55.5</v>
      </c>
      <c r="L324" s="193">
        <f t="shared" si="188"/>
        <v>0.2</v>
      </c>
      <c r="M324" s="188" t="s">
        <v>586</v>
      </c>
      <c r="N324" s="194">
        <v>43846</v>
      </c>
      <c r="O324" s="1"/>
      <c r="P324" s="1"/>
      <c r="Q324" s="1"/>
      <c r="R324" s="6" t="s">
        <v>774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148</v>
      </c>
      <c r="B325" s="217">
        <v>43752</v>
      </c>
      <c r="C325" s="217"/>
      <c r="D325" s="218" t="s">
        <v>798</v>
      </c>
      <c r="E325" s="219" t="s">
        <v>617</v>
      </c>
      <c r="F325" s="219">
        <v>930</v>
      </c>
      <c r="G325" s="219"/>
      <c r="H325" s="219">
        <v>1165</v>
      </c>
      <c r="I325" s="221">
        <v>1200</v>
      </c>
      <c r="J325" s="191" t="s">
        <v>799</v>
      </c>
      <c r="K325" s="192">
        <f t="shared" si="187"/>
        <v>235</v>
      </c>
      <c r="L325" s="193">
        <f t="shared" si="188"/>
        <v>0.25268817204301075</v>
      </c>
      <c r="M325" s="188" t="s">
        <v>586</v>
      </c>
      <c r="N325" s="194">
        <v>43847</v>
      </c>
      <c r="O325" s="1"/>
      <c r="P325" s="1"/>
      <c r="Q325" s="1"/>
      <c r="R325" s="6" t="s">
        <v>778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149</v>
      </c>
      <c r="B326" s="217">
        <v>43753</v>
      </c>
      <c r="C326" s="217"/>
      <c r="D326" s="218" t="s">
        <v>800</v>
      </c>
      <c r="E326" s="219" t="s">
        <v>617</v>
      </c>
      <c r="F326" s="189">
        <v>111</v>
      </c>
      <c r="G326" s="219"/>
      <c r="H326" s="219">
        <v>141</v>
      </c>
      <c r="I326" s="221">
        <v>141</v>
      </c>
      <c r="J326" s="191" t="s">
        <v>601</v>
      </c>
      <c r="K326" s="192">
        <f t="shared" si="187"/>
        <v>30</v>
      </c>
      <c r="L326" s="193">
        <f t="shared" si="188"/>
        <v>0.27027027027027029</v>
      </c>
      <c r="M326" s="188" t="s">
        <v>586</v>
      </c>
      <c r="N326" s="194">
        <v>44328</v>
      </c>
      <c r="O326" s="1"/>
      <c r="P326" s="1"/>
      <c r="Q326" s="1"/>
      <c r="R326" s="6" t="s">
        <v>778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150</v>
      </c>
      <c r="B327" s="217">
        <v>43753</v>
      </c>
      <c r="C327" s="217"/>
      <c r="D327" s="218" t="s">
        <v>801</v>
      </c>
      <c r="E327" s="219" t="s">
        <v>617</v>
      </c>
      <c r="F327" s="189">
        <v>296</v>
      </c>
      <c r="G327" s="219"/>
      <c r="H327" s="219">
        <v>370</v>
      </c>
      <c r="I327" s="221">
        <v>370</v>
      </c>
      <c r="J327" s="191" t="s">
        <v>675</v>
      </c>
      <c r="K327" s="192">
        <f t="shared" si="187"/>
        <v>74</v>
      </c>
      <c r="L327" s="193">
        <f t="shared" si="188"/>
        <v>0.25</v>
      </c>
      <c r="M327" s="188" t="s">
        <v>586</v>
      </c>
      <c r="N327" s="194">
        <v>43853</v>
      </c>
      <c r="O327" s="1"/>
      <c r="P327" s="1"/>
      <c r="Q327" s="1"/>
      <c r="R327" s="6" t="s">
        <v>778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151</v>
      </c>
      <c r="B328" s="217">
        <v>43754</v>
      </c>
      <c r="C328" s="217"/>
      <c r="D328" s="218" t="s">
        <v>802</v>
      </c>
      <c r="E328" s="219" t="s">
        <v>617</v>
      </c>
      <c r="F328" s="189">
        <v>300</v>
      </c>
      <c r="G328" s="219"/>
      <c r="H328" s="219">
        <v>382.5</v>
      </c>
      <c r="I328" s="221">
        <v>344</v>
      </c>
      <c r="J328" s="191" t="s">
        <v>852</v>
      </c>
      <c r="K328" s="192">
        <f t="shared" si="187"/>
        <v>82.5</v>
      </c>
      <c r="L328" s="193">
        <f t="shared" si="188"/>
        <v>0.27500000000000002</v>
      </c>
      <c r="M328" s="188" t="s">
        <v>586</v>
      </c>
      <c r="N328" s="194">
        <v>44238</v>
      </c>
      <c r="O328" s="1"/>
      <c r="P328" s="1"/>
      <c r="Q328" s="1"/>
      <c r="R328" s="6" t="s">
        <v>778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152</v>
      </c>
      <c r="B329" s="217">
        <v>43832</v>
      </c>
      <c r="C329" s="217"/>
      <c r="D329" s="218" t="s">
        <v>803</v>
      </c>
      <c r="E329" s="219" t="s">
        <v>617</v>
      </c>
      <c r="F329" s="189">
        <v>495</v>
      </c>
      <c r="G329" s="219"/>
      <c r="H329" s="219">
        <v>595</v>
      </c>
      <c r="I329" s="221">
        <v>590</v>
      </c>
      <c r="J329" s="191" t="s">
        <v>851</v>
      </c>
      <c r="K329" s="192">
        <f t="shared" si="187"/>
        <v>100</v>
      </c>
      <c r="L329" s="193">
        <f t="shared" si="188"/>
        <v>0.20202020202020202</v>
      </c>
      <c r="M329" s="188" t="s">
        <v>586</v>
      </c>
      <c r="N329" s="194">
        <v>44589</v>
      </c>
      <c r="O329" s="1"/>
      <c r="P329" s="1"/>
      <c r="Q329" s="1"/>
      <c r="R329" s="6" t="s">
        <v>778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153</v>
      </c>
      <c r="B330" s="217">
        <v>43966</v>
      </c>
      <c r="C330" s="217"/>
      <c r="D330" s="218" t="s">
        <v>71</v>
      </c>
      <c r="E330" s="219" t="s">
        <v>617</v>
      </c>
      <c r="F330" s="189">
        <v>67.5</v>
      </c>
      <c r="G330" s="219"/>
      <c r="H330" s="219">
        <v>86</v>
      </c>
      <c r="I330" s="221">
        <v>86</v>
      </c>
      <c r="J330" s="191" t="s">
        <v>804</v>
      </c>
      <c r="K330" s="192">
        <f t="shared" ref="K330:K337" si="189">H330-F330</f>
        <v>18.5</v>
      </c>
      <c r="L330" s="193">
        <f t="shared" ref="L330:L337" si="190">K330/F330</f>
        <v>0.27407407407407408</v>
      </c>
      <c r="M330" s="188" t="s">
        <v>586</v>
      </c>
      <c r="N330" s="194">
        <v>44008</v>
      </c>
      <c r="O330" s="1"/>
      <c r="P330" s="1"/>
      <c r="Q330" s="1"/>
      <c r="R330" s="6" t="s">
        <v>778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154</v>
      </c>
      <c r="B331" s="217">
        <v>44035</v>
      </c>
      <c r="C331" s="217"/>
      <c r="D331" s="218" t="s">
        <v>479</v>
      </c>
      <c r="E331" s="219" t="s">
        <v>617</v>
      </c>
      <c r="F331" s="189">
        <v>231</v>
      </c>
      <c r="G331" s="219"/>
      <c r="H331" s="219">
        <v>281</v>
      </c>
      <c r="I331" s="221">
        <v>281</v>
      </c>
      <c r="J331" s="191" t="s">
        <v>675</v>
      </c>
      <c r="K331" s="192">
        <f t="shared" si="189"/>
        <v>50</v>
      </c>
      <c r="L331" s="193">
        <f t="shared" si="190"/>
        <v>0.21645021645021645</v>
      </c>
      <c r="M331" s="188" t="s">
        <v>586</v>
      </c>
      <c r="N331" s="194">
        <v>44358</v>
      </c>
      <c r="O331" s="1"/>
      <c r="P331" s="1"/>
      <c r="Q331" s="1"/>
      <c r="R331" s="6" t="s">
        <v>778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155</v>
      </c>
      <c r="B332" s="217">
        <v>44092</v>
      </c>
      <c r="C332" s="217"/>
      <c r="D332" s="218" t="s">
        <v>404</v>
      </c>
      <c r="E332" s="219" t="s">
        <v>617</v>
      </c>
      <c r="F332" s="219">
        <v>206</v>
      </c>
      <c r="G332" s="219"/>
      <c r="H332" s="219">
        <v>248</v>
      </c>
      <c r="I332" s="221">
        <v>248</v>
      </c>
      <c r="J332" s="191" t="s">
        <v>675</v>
      </c>
      <c r="K332" s="192">
        <f t="shared" si="189"/>
        <v>42</v>
      </c>
      <c r="L332" s="193">
        <f t="shared" si="190"/>
        <v>0.20388349514563106</v>
      </c>
      <c r="M332" s="188" t="s">
        <v>586</v>
      </c>
      <c r="N332" s="194">
        <v>44214</v>
      </c>
      <c r="O332" s="1"/>
      <c r="P332" s="1"/>
      <c r="Q332" s="1"/>
      <c r="R332" s="6" t="s">
        <v>778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156</v>
      </c>
      <c r="B333" s="217">
        <v>44140</v>
      </c>
      <c r="C333" s="217"/>
      <c r="D333" s="218" t="s">
        <v>404</v>
      </c>
      <c r="E333" s="219" t="s">
        <v>617</v>
      </c>
      <c r="F333" s="219">
        <v>182.5</v>
      </c>
      <c r="G333" s="219"/>
      <c r="H333" s="219">
        <v>248</v>
      </c>
      <c r="I333" s="221">
        <v>248</v>
      </c>
      <c r="J333" s="191" t="s">
        <v>675</v>
      </c>
      <c r="K333" s="192">
        <f t="shared" si="189"/>
        <v>65.5</v>
      </c>
      <c r="L333" s="193">
        <f t="shared" si="190"/>
        <v>0.35890410958904112</v>
      </c>
      <c r="M333" s="188" t="s">
        <v>586</v>
      </c>
      <c r="N333" s="194">
        <v>44214</v>
      </c>
      <c r="O333" s="1"/>
      <c r="P333" s="1"/>
      <c r="Q333" s="1"/>
      <c r="R333" s="6" t="s">
        <v>778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157</v>
      </c>
      <c r="B334" s="217">
        <v>44140</v>
      </c>
      <c r="C334" s="217"/>
      <c r="D334" s="218" t="s">
        <v>324</v>
      </c>
      <c r="E334" s="219" t="s">
        <v>617</v>
      </c>
      <c r="F334" s="219">
        <v>247.5</v>
      </c>
      <c r="G334" s="219"/>
      <c r="H334" s="219">
        <v>320</v>
      </c>
      <c r="I334" s="221">
        <v>320</v>
      </c>
      <c r="J334" s="191" t="s">
        <v>675</v>
      </c>
      <c r="K334" s="192">
        <f t="shared" si="189"/>
        <v>72.5</v>
      </c>
      <c r="L334" s="193">
        <f t="shared" si="190"/>
        <v>0.29292929292929293</v>
      </c>
      <c r="M334" s="188" t="s">
        <v>586</v>
      </c>
      <c r="N334" s="194">
        <v>44323</v>
      </c>
      <c r="O334" s="1"/>
      <c r="P334" s="1"/>
      <c r="Q334" s="1"/>
      <c r="R334" s="6" t="s">
        <v>778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158</v>
      </c>
      <c r="B335" s="217">
        <v>44140</v>
      </c>
      <c r="C335" s="217"/>
      <c r="D335" s="218" t="s">
        <v>270</v>
      </c>
      <c r="E335" s="219" t="s">
        <v>617</v>
      </c>
      <c r="F335" s="189">
        <v>925</v>
      </c>
      <c r="G335" s="219"/>
      <c r="H335" s="219">
        <v>1095</v>
      </c>
      <c r="I335" s="221">
        <v>1093</v>
      </c>
      <c r="J335" s="191" t="s">
        <v>805</v>
      </c>
      <c r="K335" s="192">
        <f t="shared" si="189"/>
        <v>170</v>
      </c>
      <c r="L335" s="193">
        <f t="shared" si="190"/>
        <v>0.18378378378378379</v>
      </c>
      <c r="M335" s="188" t="s">
        <v>586</v>
      </c>
      <c r="N335" s="194">
        <v>44201</v>
      </c>
      <c r="O335" s="1"/>
      <c r="P335" s="1"/>
      <c r="Q335" s="1"/>
      <c r="R335" s="6" t="s">
        <v>778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159</v>
      </c>
      <c r="B336" s="217">
        <v>44140</v>
      </c>
      <c r="C336" s="217"/>
      <c r="D336" s="218" t="s">
        <v>340</v>
      </c>
      <c r="E336" s="219" t="s">
        <v>617</v>
      </c>
      <c r="F336" s="189">
        <v>332.5</v>
      </c>
      <c r="G336" s="219"/>
      <c r="H336" s="219">
        <v>393</v>
      </c>
      <c r="I336" s="221">
        <v>406</v>
      </c>
      <c r="J336" s="191" t="s">
        <v>806</v>
      </c>
      <c r="K336" s="192">
        <f t="shared" si="189"/>
        <v>60.5</v>
      </c>
      <c r="L336" s="193">
        <f t="shared" si="190"/>
        <v>0.18195488721804512</v>
      </c>
      <c r="M336" s="188" t="s">
        <v>586</v>
      </c>
      <c r="N336" s="194">
        <v>44256</v>
      </c>
      <c r="O336" s="1"/>
      <c r="P336" s="1"/>
      <c r="Q336" s="1"/>
      <c r="R336" s="6" t="s">
        <v>778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160</v>
      </c>
      <c r="B337" s="217">
        <v>44141</v>
      </c>
      <c r="C337" s="217"/>
      <c r="D337" s="218" t="s">
        <v>479</v>
      </c>
      <c r="E337" s="219" t="s">
        <v>617</v>
      </c>
      <c r="F337" s="189">
        <v>231</v>
      </c>
      <c r="G337" s="219"/>
      <c r="H337" s="219">
        <v>281</v>
      </c>
      <c r="I337" s="221">
        <v>281</v>
      </c>
      <c r="J337" s="191" t="s">
        <v>675</v>
      </c>
      <c r="K337" s="192">
        <f t="shared" si="189"/>
        <v>50</v>
      </c>
      <c r="L337" s="193">
        <f t="shared" si="190"/>
        <v>0.21645021645021645</v>
      </c>
      <c r="M337" s="188" t="s">
        <v>586</v>
      </c>
      <c r="N337" s="194">
        <v>44358</v>
      </c>
      <c r="O337" s="1"/>
      <c r="P337" s="1"/>
      <c r="Q337" s="1"/>
      <c r="R337" s="6" t="s">
        <v>778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42">
        <v>161</v>
      </c>
      <c r="B338" s="235">
        <v>44187</v>
      </c>
      <c r="C338" s="235"/>
      <c r="D338" s="236" t="s">
        <v>452</v>
      </c>
      <c r="E338" s="53" t="s">
        <v>617</v>
      </c>
      <c r="F338" s="237" t="s">
        <v>807</v>
      </c>
      <c r="G338" s="53"/>
      <c r="H338" s="53"/>
      <c r="I338" s="238">
        <v>239</v>
      </c>
      <c r="J338" s="234" t="s">
        <v>589</v>
      </c>
      <c r="K338" s="234"/>
      <c r="L338" s="239"/>
      <c r="M338" s="240"/>
      <c r="N338" s="241"/>
      <c r="O338" s="1"/>
      <c r="P338" s="1"/>
      <c r="Q338" s="1"/>
      <c r="R338" s="6" t="s">
        <v>778</v>
      </c>
    </row>
    <row r="339" spans="1:26" ht="12.75" customHeight="1">
      <c r="A339" s="216">
        <v>162</v>
      </c>
      <c r="B339" s="217">
        <v>44258</v>
      </c>
      <c r="C339" s="217"/>
      <c r="D339" s="218" t="s">
        <v>803</v>
      </c>
      <c r="E339" s="219" t="s">
        <v>617</v>
      </c>
      <c r="F339" s="189">
        <v>495</v>
      </c>
      <c r="G339" s="219"/>
      <c r="H339" s="219">
        <v>595</v>
      </c>
      <c r="I339" s="221">
        <v>590</v>
      </c>
      <c r="J339" s="191" t="s">
        <v>851</v>
      </c>
      <c r="K339" s="192">
        <f>H339-F339</f>
        <v>100</v>
      </c>
      <c r="L339" s="193">
        <f>K339/F339</f>
        <v>0.20202020202020202</v>
      </c>
      <c r="M339" s="188" t="s">
        <v>586</v>
      </c>
      <c r="N339" s="194">
        <v>44589</v>
      </c>
      <c r="O339" s="1"/>
      <c r="P339" s="1"/>
      <c r="R339" s="6" t="s">
        <v>778</v>
      </c>
    </row>
    <row r="340" spans="1:26" ht="12.75" customHeight="1">
      <c r="A340" s="216">
        <v>163</v>
      </c>
      <c r="B340" s="217">
        <v>44274</v>
      </c>
      <c r="C340" s="217"/>
      <c r="D340" s="218" t="s">
        <v>340</v>
      </c>
      <c r="E340" s="219" t="s">
        <v>617</v>
      </c>
      <c r="F340" s="189">
        <v>355</v>
      </c>
      <c r="G340" s="219"/>
      <c r="H340" s="219">
        <v>422.5</v>
      </c>
      <c r="I340" s="221">
        <v>420</v>
      </c>
      <c r="J340" s="191" t="s">
        <v>808</v>
      </c>
      <c r="K340" s="192">
        <f>H340-F340</f>
        <v>67.5</v>
      </c>
      <c r="L340" s="193">
        <f>K340/F340</f>
        <v>0.19014084507042253</v>
      </c>
      <c r="M340" s="188" t="s">
        <v>586</v>
      </c>
      <c r="N340" s="194">
        <v>44361</v>
      </c>
      <c r="O340" s="1"/>
      <c r="R340" s="243" t="s">
        <v>778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6">
        <v>164</v>
      </c>
      <c r="B341" s="217">
        <v>44295</v>
      </c>
      <c r="C341" s="217"/>
      <c r="D341" s="218" t="s">
        <v>809</v>
      </c>
      <c r="E341" s="219" t="s">
        <v>617</v>
      </c>
      <c r="F341" s="189">
        <v>555</v>
      </c>
      <c r="G341" s="219"/>
      <c r="H341" s="219">
        <v>663</v>
      </c>
      <c r="I341" s="221">
        <v>663</v>
      </c>
      <c r="J341" s="191" t="s">
        <v>810</v>
      </c>
      <c r="K341" s="192">
        <f>H341-F341</f>
        <v>108</v>
      </c>
      <c r="L341" s="193">
        <f>K341/F341</f>
        <v>0.19459459459459461</v>
      </c>
      <c r="M341" s="188" t="s">
        <v>586</v>
      </c>
      <c r="N341" s="194">
        <v>44321</v>
      </c>
      <c r="O341" s="1"/>
      <c r="P341" s="1"/>
      <c r="Q341" s="1"/>
      <c r="R341" s="243" t="s">
        <v>778</v>
      </c>
    </row>
    <row r="342" spans="1:26" ht="12.75" customHeight="1">
      <c r="A342" s="216">
        <v>165</v>
      </c>
      <c r="B342" s="217">
        <v>44308</v>
      </c>
      <c r="C342" s="217"/>
      <c r="D342" s="218" t="s">
        <v>373</v>
      </c>
      <c r="E342" s="219" t="s">
        <v>617</v>
      </c>
      <c r="F342" s="189">
        <v>126.5</v>
      </c>
      <c r="G342" s="219"/>
      <c r="H342" s="219">
        <v>155</v>
      </c>
      <c r="I342" s="221">
        <v>155</v>
      </c>
      <c r="J342" s="191" t="s">
        <v>675</v>
      </c>
      <c r="K342" s="192">
        <f>H342-F342</f>
        <v>28.5</v>
      </c>
      <c r="L342" s="193">
        <f>K342/F342</f>
        <v>0.22529644268774704</v>
      </c>
      <c r="M342" s="188" t="s">
        <v>586</v>
      </c>
      <c r="N342" s="194">
        <v>44362</v>
      </c>
      <c r="O342" s="1"/>
      <c r="R342" s="243" t="s">
        <v>778</v>
      </c>
    </row>
    <row r="343" spans="1:26" ht="12.75" customHeight="1">
      <c r="A343" s="274">
        <v>166</v>
      </c>
      <c r="B343" s="275">
        <v>44368</v>
      </c>
      <c r="C343" s="275"/>
      <c r="D343" s="276" t="s">
        <v>391</v>
      </c>
      <c r="E343" s="277" t="s">
        <v>617</v>
      </c>
      <c r="F343" s="278">
        <v>287.5</v>
      </c>
      <c r="G343" s="277"/>
      <c r="H343" s="277">
        <v>245</v>
      </c>
      <c r="I343" s="279">
        <v>344</v>
      </c>
      <c r="J343" s="201" t="s">
        <v>846</v>
      </c>
      <c r="K343" s="202">
        <f>H343-F343</f>
        <v>-42.5</v>
      </c>
      <c r="L343" s="203">
        <f>K343/F343</f>
        <v>-0.14782608695652175</v>
      </c>
      <c r="M343" s="199" t="s">
        <v>598</v>
      </c>
      <c r="N343" s="196">
        <v>44508</v>
      </c>
      <c r="O343" s="1"/>
      <c r="R343" s="243" t="s">
        <v>778</v>
      </c>
    </row>
    <row r="344" spans="1:26" ht="12.75" customHeight="1">
      <c r="A344" s="242">
        <v>167</v>
      </c>
      <c r="B344" s="235">
        <v>44368</v>
      </c>
      <c r="C344" s="235"/>
      <c r="D344" s="236" t="s">
        <v>479</v>
      </c>
      <c r="E344" s="53" t="s">
        <v>617</v>
      </c>
      <c r="F344" s="237" t="s">
        <v>811</v>
      </c>
      <c r="G344" s="53"/>
      <c r="H344" s="53"/>
      <c r="I344" s="238">
        <v>320</v>
      </c>
      <c r="J344" s="234" t="s">
        <v>589</v>
      </c>
      <c r="K344" s="242"/>
      <c r="L344" s="235"/>
      <c r="M344" s="235"/>
      <c r="N344" s="236"/>
      <c r="O344" s="41"/>
      <c r="R344" s="243" t="s">
        <v>778</v>
      </c>
    </row>
    <row r="345" spans="1:26" ht="12.75" customHeight="1">
      <c r="A345" s="216">
        <v>168</v>
      </c>
      <c r="B345" s="217">
        <v>44406</v>
      </c>
      <c r="C345" s="217"/>
      <c r="D345" s="218" t="s">
        <v>373</v>
      </c>
      <c r="E345" s="219" t="s">
        <v>617</v>
      </c>
      <c r="F345" s="189">
        <v>162.5</v>
      </c>
      <c r="G345" s="219"/>
      <c r="H345" s="219">
        <v>200</v>
      </c>
      <c r="I345" s="221">
        <v>200</v>
      </c>
      <c r="J345" s="191" t="s">
        <v>675</v>
      </c>
      <c r="K345" s="192">
        <f>H345-F345</f>
        <v>37.5</v>
      </c>
      <c r="L345" s="193">
        <f>K345/F345</f>
        <v>0.23076923076923078</v>
      </c>
      <c r="M345" s="188" t="s">
        <v>586</v>
      </c>
      <c r="N345" s="194">
        <v>44571</v>
      </c>
      <c r="O345" s="1"/>
      <c r="R345" s="243" t="s">
        <v>778</v>
      </c>
    </row>
    <row r="346" spans="1:26" ht="12.75" customHeight="1">
      <c r="A346" s="216">
        <v>169</v>
      </c>
      <c r="B346" s="217">
        <v>44462</v>
      </c>
      <c r="C346" s="217"/>
      <c r="D346" s="218" t="s">
        <v>816</v>
      </c>
      <c r="E346" s="219" t="s">
        <v>617</v>
      </c>
      <c r="F346" s="189">
        <v>1235</v>
      </c>
      <c r="G346" s="219"/>
      <c r="H346" s="219">
        <v>1505</v>
      </c>
      <c r="I346" s="221">
        <v>1500</v>
      </c>
      <c r="J346" s="191" t="s">
        <v>675</v>
      </c>
      <c r="K346" s="192">
        <f>H346-F346</f>
        <v>270</v>
      </c>
      <c r="L346" s="193">
        <f>K346/F346</f>
        <v>0.21862348178137653</v>
      </c>
      <c r="M346" s="188" t="s">
        <v>586</v>
      </c>
      <c r="N346" s="194">
        <v>44564</v>
      </c>
      <c r="O346" s="1"/>
      <c r="R346" s="243" t="s">
        <v>778</v>
      </c>
    </row>
    <row r="347" spans="1:26" ht="12.75" customHeight="1">
      <c r="A347" s="258">
        <v>170</v>
      </c>
      <c r="B347" s="259">
        <v>44480</v>
      </c>
      <c r="C347" s="259"/>
      <c r="D347" s="260" t="s">
        <v>818</v>
      </c>
      <c r="E347" s="261" t="s">
        <v>617</v>
      </c>
      <c r="F347" s="262" t="s">
        <v>823</v>
      </c>
      <c r="G347" s="261"/>
      <c r="H347" s="261"/>
      <c r="I347" s="261">
        <v>145</v>
      </c>
      <c r="J347" s="263" t="s">
        <v>589</v>
      </c>
      <c r="K347" s="258"/>
      <c r="L347" s="259"/>
      <c r="M347" s="259"/>
      <c r="N347" s="260"/>
      <c r="O347" s="41"/>
      <c r="R347" s="243" t="s">
        <v>778</v>
      </c>
    </row>
    <row r="348" spans="1:26" ht="12.75" customHeight="1">
      <c r="A348" s="264">
        <v>171</v>
      </c>
      <c r="B348" s="265">
        <v>44481</v>
      </c>
      <c r="C348" s="265"/>
      <c r="D348" s="266" t="s">
        <v>259</v>
      </c>
      <c r="E348" s="267" t="s">
        <v>617</v>
      </c>
      <c r="F348" s="268" t="s">
        <v>820</v>
      </c>
      <c r="G348" s="267"/>
      <c r="H348" s="267"/>
      <c r="I348" s="267">
        <v>380</v>
      </c>
      <c r="J348" s="269" t="s">
        <v>589</v>
      </c>
      <c r="K348" s="264"/>
      <c r="L348" s="265"/>
      <c r="M348" s="265"/>
      <c r="N348" s="266"/>
      <c r="O348" s="41"/>
      <c r="R348" s="243" t="s">
        <v>778</v>
      </c>
    </row>
    <row r="349" spans="1:26" ht="12.75" customHeight="1">
      <c r="A349" s="264">
        <v>172</v>
      </c>
      <c r="B349" s="265">
        <v>44481</v>
      </c>
      <c r="C349" s="265"/>
      <c r="D349" s="266" t="s">
        <v>399</v>
      </c>
      <c r="E349" s="267" t="s">
        <v>617</v>
      </c>
      <c r="F349" s="268" t="s">
        <v>821</v>
      </c>
      <c r="G349" s="267"/>
      <c r="H349" s="267"/>
      <c r="I349" s="267">
        <v>56</v>
      </c>
      <c r="J349" s="269" t="s">
        <v>589</v>
      </c>
      <c r="K349" s="264"/>
      <c r="L349" s="265"/>
      <c r="M349" s="265"/>
      <c r="N349" s="266"/>
      <c r="O349" s="41"/>
      <c r="R349" s="243"/>
    </row>
    <row r="350" spans="1:26" ht="12.75" customHeight="1">
      <c r="A350" s="216">
        <v>173</v>
      </c>
      <c r="B350" s="217">
        <v>44551</v>
      </c>
      <c r="C350" s="217"/>
      <c r="D350" s="218" t="s">
        <v>118</v>
      </c>
      <c r="E350" s="219" t="s">
        <v>617</v>
      </c>
      <c r="F350" s="189">
        <v>2300</v>
      </c>
      <c r="G350" s="219"/>
      <c r="H350" s="219">
        <f>(2820+2200)/2</f>
        <v>2510</v>
      </c>
      <c r="I350" s="221">
        <v>3000</v>
      </c>
      <c r="J350" s="191" t="s">
        <v>861</v>
      </c>
      <c r="K350" s="192">
        <f>H350-F350</f>
        <v>210</v>
      </c>
      <c r="L350" s="193">
        <f>K350/F350</f>
        <v>9.1304347826086957E-2</v>
      </c>
      <c r="M350" s="188" t="s">
        <v>586</v>
      </c>
      <c r="N350" s="194">
        <v>44649</v>
      </c>
      <c r="O350" s="1"/>
      <c r="R350" s="243"/>
    </row>
    <row r="351" spans="1:26" ht="12.75" customHeight="1">
      <c r="A351" s="270">
        <v>174</v>
      </c>
      <c r="B351" s="265">
        <v>44606</v>
      </c>
      <c r="C351" s="270"/>
      <c r="D351" s="270" t="s">
        <v>425</v>
      </c>
      <c r="E351" s="267" t="s">
        <v>617</v>
      </c>
      <c r="F351" s="267" t="s">
        <v>854</v>
      </c>
      <c r="G351" s="267"/>
      <c r="H351" s="267"/>
      <c r="I351" s="267">
        <v>764</v>
      </c>
      <c r="J351" s="267" t="s">
        <v>589</v>
      </c>
      <c r="K351" s="267"/>
      <c r="L351" s="267"/>
      <c r="M351" s="267"/>
      <c r="N351" s="270"/>
      <c r="O351" s="41"/>
      <c r="R351" s="243"/>
    </row>
    <row r="352" spans="1:26" ht="12.75" customHeight="1">
      <c r="A352" s="270">
        <v>175</v>
      </c>
      <c r="B352" s="265">
        <v>44613</v>
      </c>
      <c r="C352" s="270"/>
      <c r="D352" s="270" t="s">
        <v>816</v>
      </c>
      <c r="E352" s="267" t="s">
        <v>617</v>
      </c>
      <c r="F352" s="267" t="s">
        <v>855</v>
      </c>
      <c r="G352" s="267"/>
      <c r="H352" s="267"/>
      <c r="I352" s="267">
        <v>1510</v>
      </c>
      <c r="J352" s="267" t="s">
        <v>589</v>
      </c>
      <c r="K352" s="267"/>
      <c r="L352" s="267"/>
      <c r="M352" s="267"/>
      <c r="N352" s="270"/>
      <c r="O352" s="41"/>
      <c r="R352" s="243"/>
    </row>
    <row r="353" spans="1:18" ht="12.75" customHeight="1">
      <c r="A353">
        <v>176</v>
      </c>
      <c r="B353" s="265">
        <v>44670</v>
      </c>
      <c r="C353" s="265"/>
      <c r="D353" s="270" t="s">
        <v>550</v>
      </c>
      <c r="E353" s="341" t="s">
        <v>617</v>
      </c>
      <c r="F353" s="267" t="s">
        <v>864</v>
      </c>
      <c r="G353" s="267"/>
      <c r="H353" s="267"/>
      <c r="I353" s="267">
        <v>553</v>
      </c>
      <c r="J353" s="267" t="s">
        <v>589</v>
      </c>
      <c r="K353" s="267"/>
      <c r="L353" s="267"/>
      <c r="M353" s="267"/>
      <c r="N353" s="267"/>
      <c r="O353" s="41"/>
      <c r="R353" s="243"/>
    </row>
    <row r="354" spans="1:18" ht="12.75" customHeight="1">
      <c r="A354" s="242"/>
      <c r="F354" s="56"/>
      <c r="G354" s="56"/>
      <c r="H354" s="56"/>
      <c r="I354" s="56"/>
      <c r="J354" s="41"/>
      <c r="K354" s="56"/>
      <c r="L354" s="56"/>
      <c r="M354" s="56"/>
      <c r="O354" s="41"/>
      <c r="R354" s="243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B357" s="244" t="s">
        <v>812</v>
      </c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A364" s="245"/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A365" s="245"/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A366" s="53"/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</sheetData>
  <autoFilter ref="R1:R362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4:K85 K100 K97 K93 K88 K75 K73 K71 K1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2022-06-29T02:38:05Z</dcterms:modified>
</cp:coreProperties>
</file>