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F&amp;O)'!$A$153:$B$364</definedName>
  </definedNames>
  <calcPr calcId="191029"/>
</workbook>
</file>

<file path=xl/calcChain.xml><?xml version="1.0" encoding="utf-8"?>
<calcChain xmlns="http://schemas.openxmlformats.org/spreadsheetml/2006/main">
  <c r="K134" i="6" l="1"/>
  <c r="M134" i="6" s="1"/>
  <c r="K133" i="6"/>
  <c r="M133" i="6" s="1"/>
  <c r="L18" i="6"/>
  <c r="K18" i="6"/>
  <c r="M18" i="6" l="1"/>
  <c r="L14" i="6"/>
  <c r="K14" i="6"/>
  <c r="M14" i="6" s="1"/>
  <c r="K132" i="6"/>
  <c r="M132" i="6" s="1"/>
  <c r="L67" i="6"/>
  <c r="K67" i="6"/>
  <c r="L68" i="6"/>
  <c r="K68" i="6"/>
  <c r="L69" i="6"/>
  <c r="K69" i="6"/>
  <c r="K130" i="6"/>
  <c r="M130" i="6" s="1"/>
  <c r="M67" i="6" l="1"/>
  <c r="M68" i="6"/>
  <c r="M69" i="6"/>
  <c r="P27" i="6"/>
  <c r="K131" i="6"/>
  <c r="M131" i="6" s="1"/>
  <c r="L66" i="6"/>
  <c r="K66" i="6"/>
  <c r="M66" i="6" s="1"/>
  <c r="L19" i="6"/>
  <c r="K19" i="6"/>
  <c r="K129" i="6"/>
  <c r="M129" i="6" s="1"/>
  <c r="M19" i="6" l="1"/>
  <c r="K128" i="6"/>
  <c r="M128" i="6" s="1"/>
  <c r="K120" i="6"/>
  <c r="K119" i="6"/>
  <c r="K126" i="6"/>
  <c r="K125" i="6"/>
  <c r="K65" i="6"/>
  <c r="L65" i="6"/>
  <c r="M65" i="6" l="1"/>
  <c r="L23" i="6"/>
  <c r="K23" i="6"/>
  <c r="M23" i="6" s="1"/>
  <c r="K127" i="6"/>
  <c r="M127" i="6" s="1"/>
  <c r="K64" i="6"/>
  <c r="L64" i="6"/>
  <c r="K124" i="6"/>
  <c r="M124" i="6" s="1"/>
  <c r="M64" i="6" l="1"/>
  <c r="K123" i="6"/>
  <c r="M123" i="6" s="1"/>
  <c r="L63" i="6"/>
  <c r="K63" i="6"/>
  <c r="K122" i="6"/>
  <c r="K121" i="6"/>
  <c r="L62" i="6"/>
  <c r="K62" i="6"/>
  <c r="L60" i="6"/>
  <c r="K60" i="6"/>
  <c r="M60" i="6" l="1"/>
  <c r="M63" i="6"/>
  <c r="M62" i="6"/>
  <c r="L22" i="6"/>
  <c r="K22" i="6"/>
  <c r="L61" i="6"/>
  <c r="K61" i="6"/>
  <c r="K118" i="6"/>
  <c r="K117" i="6"/>
  <c r="M22" i="6" l="1"/>
  <c r="M61" i="6"/>
  <c r="K116" i="6"/>
  <c r="M116" i="6" s="1"/>
  <c r="L58" i="6"/>
  <c r="K58" i="6"/>
  <c r="K330" i="6"/>
  <c r="L330" i="6" s="1"/>
  <c r="K115" i="6"/>
  <c r="M115" i="6" s="1"/>
  <c r="K106" i="6"/>
  <c r="K105" i="6"/>
  <c r="K114" i="6"/>
  <c r="M114" i="6" s="1"/>
  <c r="P26" i="6"/>
  <c r="K111" i="6"/>
  <c r="K110" i="6"/>
  <c r="L59" i="6"/>
  <c r="K59" i="6"/>
  <c r="K113" i="6"/>
  <c r="K112" i="6"/>
  <c r="M58" i="6" l="1"/>
  <c r="M59" i="6"/>
  <c r="K109" i="6"/>
  <c r="K108" i="6"/>
  <c r="L57" i="6"/>
  <c r="K57" i="6"/>
  <c r="L56" i="6"/>
  <c r="K56" i="6"/>
  <c r="L55" i="6"/>
  <c r="K55" i="6"/>
  <c r="M55" i="6" s="1"/>
  <c r="K104" i="6"/>
  <c r="K103" i="6"/>
  <c r="P25" i="6"/>
  <c r="L54" i="6"/>
  <c r="K54" i="6"/>
  <c r="M54" i="6" l="1"/>
  <c r="M57" i="6"/>
  <c r="M56" i="6"/>
  <c r="K349" i="6"/>
  <c r="L349" i="6" s="1"/>
  <c r="K53" i="6"/>
  <c r="K52" i="6"/>
  <c r="L53" i="6"/>
  <c r="L15" i="6"/>
  <c r="K15" i="6"/>
  <c r="K107" i="6"/>
  <c r="M107" i="6" s="1"/>
  <c r="L52" i="6"/>
  <c r="M15" i="6" l="1"/>
  <c r="M52" i="6"/>
  <c r="M53" i="6"/>
  <c r="K102" i="6"/>
  <c r="M102" i="6" s="1"/>
  <c r="K101" i="6"/>
  <c r="M101" i="6" s="1"/>
  <c r="L47" i="6"/>
  <c r="K47" i="6"/>
  <c r="L51" i="6"/>
  <c r="K51" i="6"/>
  <c r="L49" i="6"/>
  <c r="K49" i="6"/>
  <c r="K100" i="6"/>
  <c r="K99" i="6"/>
  <c r="M47" i="6" l="1"/>
  <c r="M51" i="6"/>
  <c r="M49" i="6"/>
  <c r="L43" i="6"/>
  <c r="K43" i="6"/>
  <c r="K98" i="6"/>
  <c r="M98" i="6" s="1"/>
  <c r="L50" i="6"/>
  <c r="K50" i="6"/>
  <c r="M50" i="6" s="1"/>
  <c r="P24" i="6"/>
  <c r="K96" i="6"/>
  <c r="K95" i="6"/>
  <c r="L48" i="6"/>
  <c r="K48" i="6"/>
  <c r="K97" i="6"/>
  <c r="M97" i="6" s="1"/>
  <c r="M43" i="6" l="1"/>
  <c r="M48" i="6"/>
  <c r="K94" i="6"/>
  <c r="K93" i="6"/>
  <c r="L41" i="6" l="1"/>
  <c r="K41" i="6"/>
  <c r="K92" i="6"/>
  <c r="M92" i="6" s="1"/>
  <c r="L12" i="6"/>
  <c r="K12" i="6"/>
  <c r="L46" i="6"/>
  <c r="K46" i="6"/>
  <c r="L42" i="6"/>
  <c r="K42" i="6"/>
  <c r="M46" i="6" l="1"/>
  <c r="M42" i="6"/>
  <c r="M12" i="6"/>
  <c r="M41" i="6"/>
  <c r="L44" i="6"/>
  <c r="K44" i="6"/>
  <c r="K91" i="6"/>
  <c r="M91" i="6" s="1"/>
  <c r="K90" i="6"/>
  <c r="K89" i="6"/>
  <c r="L17" i="6"/>
  <c r="K17" i="6"/>
  <c r="P21" i="6"/>
  <c r="L45" i="6"/>
  <c r="K45" i="6"/>
  <c r="M17" i="6" l="1"/>
  <c r="M44" i="6"/>
  <c r="M45" i="6"/>
  <c r="P20" i="6"/>
  <c r="K88" i="6"/>
  <c r="M88" i="6" s="1"/>
  <c r="K87" i="6"/>
  <c r="K86" i="6"/>
  <c r="K85" i="6"/>
  <c r="M85" i="6" s="1"/>
  <c r="K78" i="6"/>
  <c r="K79" i="6"/>
  <c r="L11" i="6"/>
  <c r="K11" i="6"/>
  <c r="M11" i="6" s="1"/>
  <c r="K40" i="6" l="1"/>
  <c r="L40" i="6" l="1"/>
  <c r="M40" i="6" s="1"/>
  <c r="L16" i="6"/>
  <c r="K16" i="6"/>
  <c r="K84" i="6"/>
  <c r="M84" i="6" s="1"/>
  <c r="K81" i="6"/>
  <c r="K80" i="6"/>
  <c r="K83" i="6"/>
  <c r="K82" i="6"/>
  <c r="M16" i="6" l="1"/>
  <c r="K355" i="6" l="1"/>
  <c r="L355" i="6" s="1"/>
  <c r="K361" i="6" l="1"/>
  <c r="L361" i="6" s="1"/>
  <c r="P13" i="6"/>
  <c r="P140" i="6" l="1"/>
  <c r="P10" i="6" l="1"/>
  <c r="K340" i="6" l="1"/>
  <c r="L340" i="6" s="1"/>
  <c r="K350" i="6" l="1"/>
  <c r="L350" i="6" s="1"/>
  <c r="K356" i="6" l="1"/>
  <c r="L356" i="6" s="1"/>
  <c r="K324" i="6" l="1"/>
  <c r="L324" i="6" s="1"/>
  <c r="K325" i="6" l="1"/>
  <c r="L325" i="6" s="1"/>
  <c r="K351" i="6" l="1"/>
  <c r="L351" i="6" s="1"/>
  <c r="K343" i="6" l="1"/>
  <c r="L343" i="6" s="1"/>
  <c r="K347" i="6" l="1"/>
  <c r="L347" i="6" s="1"/>
  <c r="K352" i="6" l="1"/>
  <c r="L352" i="6" s="1"/>
  <c r="K344" i="6" l="1"/>
  <c r="L344" i="6" s="1"/>
  <c r="K338" i="6"/>
  <c r="L338" i="6" s="1"/>
  <c r="K346" i="6" l="1"/>
  <c r="L346" i="6" s="1"/>
  <c r="K334" i="6" l="1"/>
  <c r="L334" i="6" s="1"/>
  <c r="K335" i="6" l="1"/>
  <c r="L335" i="6" s="1"/>
  <c r="K328" i="6"/>
  <c r="L328" i="6" s="1"/>
  <c r="K345" i="6" l="1"/>
  <c r="L345" i="6" s="1"/>
  <c r="K339" i="6"/>
  <c r="L339" i="6" s="1"/>
  <c r="K341" i="6" l="1"/>
  <c r="L341" i="6" s="1"/>
  <c r="L6" i="2" l="1"/>
  <c r="K6" i="3"/>
  <c r="D7" i="5" l="1"/>
  <c r="M7" i="6"/>
  <c r="K336" i="6" l="1"/>
  <c r="L336" i="6" s="1"/>
  <c r="K333" i="6" l="1"/>
  <c r="L333" i="6" s="1"/>
  <c r="K337" i="6" l="1"/>
  <c r="L337" i="6" s="1"/>
  <c r="K332" i="6"/>
  <c r="L332" i="6" s="1"/>
  <c r="K331" i="6"/>
  <c r="L331" i="6" s="1"/>
  <c r="K329" i="6"/>
  <c r="L329" i="6" s="1"/>
  <c r="H327" i="6"/>
  <c r="K327" i="6" s="1"/>
  <c r="L327" i="6" s="1"/>
  <c r="K326" i="6"/>
  <c r="L326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F295" i="6"/>
  <c r="K295" i="6" s="1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F289" i="6"/>
  <c r="K289" i="6" s="1"/>
  <c r="L289" i="6" s="1"/>
  <c r="F288" i="6"/>
  <c r="K288" i="6" s="1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8" i="6"/>
  <c r="L268" i="6" s="1"/>
  <c r="K267" i="6"/>
  <c r="L267" i="6" s="1"/>
  <c r="F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6" i="6"/>
  <c r="L236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H217" i="6"/>
  <c r="K217" i="6" s="1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H183" i="6"/>
  <c r="K183" i="6" s="1"/>
  <c r="L183" i="6" s="1"/>
  <c r="F182" i="6"/>
  <c r="K182" i="6" s="1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6" i="4"/>
</calcChain>
</file>

<file path=xl/sharedStrings.xml><?xml version="1.0" encoding="utf-8"?>
<sst xmlns="http://schemas.openxmlformats.org/spreadsheetml/2006/main" count="3288" uniqueCount="1251">
  <si>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</si>
  <si>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</si>
  <si>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</si>
  <si>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</si>
  <si>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</si>
  <si>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</si>
  <si>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</si>
  <si>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</si>
  <si>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</si>
  <si>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</si>
  <si>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</si>
  <si>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</si>
  <si>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</si>
  <si>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</si>
  <si>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</si>
  <si>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</si>
  <si>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</si>
  <si>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</si>
  <si>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</si>
  <si>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</si>
  <si>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</si>
  <si>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</si>
  <si>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</si>
  <si>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</si>
  <si>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</si>
  <si>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</si>
  <si>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</si>
  <si>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</si>
  <si>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</si>
  <si>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</si>
  <si>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</si>
  <si>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</si>
  <si>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</si>
  <si>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</si>
  <si>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</si>
  <si>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</si>
  <si>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</si>
  <si>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</si>
  <si>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</si>
  <si>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</si>
  <si>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</si>
  <si>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</si>
  <si>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</si>
  <si>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</si>
  <si>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</si>
  <si>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</si>
  <si>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</si>
  <si>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</si>
  <si>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</si>
  <si>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</si>
  <si>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</si>
  <si>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</si>
  <si>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</si>
  <si>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</si>
  <si>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</si>
  <si>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</si>
  <si>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</si>
  <si>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</si>
  <si>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</si>
  <si>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</si>
  <si>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</si>
  <si>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</si>
  <si>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</si>
  <si>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</si>
  <si>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</si>
  <si>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</si>
  <si>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</si>
  <si>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</si>
  <si>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</si>
  <si>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</si>
  <si>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</si>
  <si>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</si>
  <si>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</si>
  <si>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</si>
  <si>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</si>
  <si>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</si>
  <si>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</si>
  <si>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</si>
  <si>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</si>
  <si>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</si>
  <si>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</si>
  <si>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</si>
  <si>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</si>
  <si>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</si>
  <si>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</si>
  <si>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</si>
  <si>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</si>
  <si>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</si>
  <si>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</si>
  <si>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</si>
  <si>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</si>
  <si>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</si>
  <si>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</si>
  <si>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</si>
  <si>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</si>
  <si>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</si>
  <si>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</si>
  <si>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</si>
  <si>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</si>
  <si>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</si>
  <si>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</si>
  <si>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</si>
  <si>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</si>
  <si>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</si>
  <si>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</si>
  <si>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</si>
  <si>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</si>
  <si>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</si>
  <si>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</si>
  <si>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</si>
  <si>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</si>
  <si>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</si>
  <si>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</si>
  <si>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</si>
  <si>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</si>
  <si>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</si>
  <si>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</si>
  <si>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</si>
  <si>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</si>
  <si>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</si>
  <si>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</si>
  <si>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</si>
  <si>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</si>
  <si>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</si>
  <si>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</si>
  <si>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</si>
  <si>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</si>
  <si>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</si>
  <si>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</si>
  <si>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</si>
  <si>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</si>
  <si>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</si>
  <si>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</si>
  <si>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</si>
  <si>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</si>
  <si>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</si>
  <si>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</si>
  <si>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</si>
  <si>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</si>
  <si>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</si>
  <si>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</si>
  <si>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</si>
  <si>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</si>
  <si>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</si>
  <si>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</si>
  <si>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</si>
  <si>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</si>
  <si>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</si>
  <si>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</si>
  <si>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</si>
  <si>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</si>
  <si>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</si>
  <si>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</si>
  <si>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</si>
  <si>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</si>
  <si>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</si>
  <si>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</si>
  <si>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</si>
  <si>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</si>
  <si>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</si>
  <si>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</si>
  <si>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</si>
  <si>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</si>
  <si>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</si>
  <si>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</si>
  <si>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</si>
  <si>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</si>
  <si>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</si>
  <si>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</si>
  <si>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</si>
  <si>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</si>
  <si>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</si>
  <si>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</si>
  <si>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</si>
  <si>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</si>
  <si>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</si>
  <si>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</si>
  <si>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</si>
  <si>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</si>
  <si>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</si>
  <si>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</si>
  <si>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</si>
  <si>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</si>
  <si>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</si>
  <si>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</si>
  <si>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</si>
  <si>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</si>
  <si>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</si>
  <si>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</si>
  <si>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</si>
  <si>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</si>
  <si>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</si>
  <si>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</si>
  <si>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</si>
  <si>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</si>
  <si>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</si>
  <si>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</si>
  <si>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</si>
  <si>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</si>
  <si>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</si>
  <si>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</si>
  <si>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</si>
  <si>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</si>
  <si>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</si>
  <si>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</si>
  <si>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</si>
  <si>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</si>
  <si>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</si>
  <si>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</si>
  <si>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</si>
  <si>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</si>
  <si>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</si>
  <si>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</si>
  <si>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</si>
  <si>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</si>
  <si>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</si>
  <si>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</si>
  <si>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</si>
  <si>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</si>
  <si>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</si>
  <si>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</si>
  <si>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</si>
  <si>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</si>
  <si>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</si>
  <si>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</si>
  <si>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</si>
  <si>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</si>
  <si>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</si>
  <si>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</si>
  <si>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</si>
  <si>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</si>
  <si>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</si>
  <si>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</si>
  <si>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</si>
  <si>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</si>
  <si>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</si>
  <si>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</si>
  <si>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</si>
  <si>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</si>
  <si>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</si>
  <si>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</si>
  <si>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</si>
  <si>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</si>
  <si>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</si>
  <si>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</si>
  <si>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</si>
  <si>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</si>
  <si>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</si>
  <si>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</si>
  <si>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</si>
  <si>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</si>
  <si>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</si>
  <si>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</si>
  <si>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</si>
  <si>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</si>
  <si>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</si>
  <si>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</si>
  <si>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</si>
  <si>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</si>
  <si>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</si>
  <si>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</si>
  <si>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</si>
  <si>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</si>
  <si>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</si>
  <si>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</si>
  <si>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</si>
  <si>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</si>
  <si>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</si>
  <si>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</si>
  <si>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</si>
  <si>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</si>
  <si>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</si>
  <si>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</si>
  <si>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</si>
  <si>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</si>
  <si>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</si>
  <si>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</si>
  <si>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</si>
  <si>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</si>
  <si>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</si>
  <si>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</si>
  <si>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</si>
  <si>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</si>
  <si>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</si>
  <si>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</si>
  <si>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</si>
  <si>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</si>
  <si>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</si>
  <si>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</si>
  <si>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</si>
  <si>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</si>
  <si>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</si>
  <si>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</si>
  <si>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</si>
  <si>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</si>
  <si>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</si>
  <si>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</si>
  <si>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</si>
  <si>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</si>
  <si>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</si>
  <si>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</si>
  <si>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</si>
  <si>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</si>
  <si>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</si>
  <si>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</si>
  <si>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</si>
  <si>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</si>
  <si>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</si>
  <si>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</si>
  <si>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</si>
  <si>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</si>
  <si>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</si>
  <si>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</si>
  <si>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</si>
  <si>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</si>
  <si>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</si>
  <si>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</si>
  <si>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</si>
  <si>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</si>
  <si>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</si>
  <si>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</si>
  <si>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</si>
  <si>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</si>
  <si>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</si>
  <si>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</si>
  <si>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</si>
  <si>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</si>
  <si>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</si>
  <si>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</si>
  <si>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</si>
  <si>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</si>
  <si>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</si>
  <si>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</si>
  <si>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</si>
  <si>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</si>
  <si>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</si>
  <si>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</si>
  <si>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</si>
  <si>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</si>
  <si>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</si>
  <si>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</si>
  <si>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</si>
  <si>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</si>
  <si>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</si>
  <si>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</si>
  <si>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</si>
  <si>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</si>
  <si>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</si>
  <si>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</si>
  <si>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</si>
  <si>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</si>
  <si>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</si>
  <si>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</si>
  <si>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</si>
  <si>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</si>
  <si>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</si>
  <si>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</si>
  <si>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</si>
  <si>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</si>
  <si>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</si>
  <si>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</si>
  <si>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</si>
  <si>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</si>
  <si>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</si>
  <si>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</si>
  <si>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</si>
  <si>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</si>
  <si>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</si>
  <si>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</si>
  <si>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</si>
  <si>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</si>
  <si>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</si>
  <si>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</si>
  <si>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</si>
  <si>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</si>
  <si>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</si>
  <si>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</si>
  <si>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</si>
  <si>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</si>
  <si>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</si>
  <si>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</si>
  <si>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</si>
  <si>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</si>
  <si>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</si>
  <si>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</si>
  <si>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</si>
  <si>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</si>
  <si>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</si>
  <si>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</si>
  <si>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</si>
  <si>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</si>
  <si>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</si>
  <si>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</si>
  <si>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</si>
  <si>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</si>
  <si>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</si>
  <si>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</si>
  <si>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</si>
  <si>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</si>
  <si>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</si>
  <si>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</si>
  <si>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</si>
  <si>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</si>
  <si>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</si>
  <si>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</si>
  <si>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</si>
  <si>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</si>
  <si>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</si>
  <si>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</si>
  <si>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</si>
  <si>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</si>
  <si>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</si>
  <si>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</si>
  <si>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</si>
  <si>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</si>
  <si>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</si>
  <si>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</si>
  <si>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</si>
  <si>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</si>
  <si>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</si>
  <si>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</si>
  <si>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</si>
  <si>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</si>
  <si>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</si>
  <si>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</si>
  <si>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</si>
  <si>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</si>
  <si>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</si>
  <si>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</si>
  <si>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</si>
  <si>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</si>
  <si>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</si>
  <si>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</si>
  <si>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</si>
  <si>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</si>
  <si>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</si>
  <si>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</si>
  <si>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</si>
  <si>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</si>
  <si>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</si>
  <si>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</si>
  <si>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</si>
  <si>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</si>
  <si>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</si>
  <si>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</si>
  <si>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</si>
  <si>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</si>
  <si>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</si>
  <si>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</si>
  <si>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</si>
  <si>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</si>
  <si>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</si>
  <si>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</si>
  <si>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</si>
  <si>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</si>
  <si>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</si>
  <si>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</si>
  <si>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</si>
  <si>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</si>
  <si>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</si>
  <si>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</si>
  <si>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</si>
  <si>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</si>
  <si>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</si>
  <si>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</si>
  <si>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</si>
  <si>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</si>
  <si>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</si>
  <si>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</si>
  <si>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</si>
  <si>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</si>
  <si>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</si>
  <si>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</si>
  <si>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</si>
  <si>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</si>
  <si>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</si>
  <si>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</si>
  <si>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</si>
  <si>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</si>
  <si>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</si>
  <si>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</si>
  <si>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</si>
  <si>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</si>
  <si>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</si>
  <si>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</si>
  <si>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</si>
  <si>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</si>
  <si>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</si>
  <si>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</si>
  <si>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</si>
  <si>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</si>
  <si>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</si>
  <si>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</si>
  <si>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</si>
  <si>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</si>
  <si>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</si>
  <si>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</si>
  <si>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</si>
  <si>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</si>
  <si>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</si>
  <si>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</si>
  <si>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</si>
  <si>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</si>
  <si>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</si>
  <si>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</si>
  <si>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</si>
  <si>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</si>
  <si>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</si>
  <si>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</si>
  <si>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</si>
  <si>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</si>
  <si>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</si>
  <si>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</si>
  <si>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</si>
  <si>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</si>
  <si>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</si>
  <si>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</si>
  <si>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</si>
  <si>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</si>
  <si>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</si>
  <si>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</si>
  <si>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</si>
  <si>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</si>
  <si>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</si>
  <si>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</si>
  <si>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</si>
  <si>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</si>
  <si>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</si>
  <si>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</si>
  <si>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</si>
  <si>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</si>
  <si>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</si>
  <si>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</si>
  <si>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</si>
  <si>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</si>
  <si>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</si>
  <si>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</si>
  <si>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</si>
  <si>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</si>
  <si>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</si>
  <si>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</si>
  <si>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</si>
  <si>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</si>
  <si>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</si>
  <si>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</si>
  <si>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</si>
  <si>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</si>
  <si>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</si>
  <si>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</si>
  <si>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</si>
  <si>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</si>
  <si>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</si>
  <si>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</si>
  <si>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</si>
  <si>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</si>
  <si>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</si>
  <si>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</si>
  <si>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</si>
  <si>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</si>
  <si>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</si>
  <si>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</si>
  <si>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</si>
  <si>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</si>
  <si>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</si>
  <si>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</si>
  <si>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</si>
  <si>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</si>
  <si>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</si>
  <si>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</si>
  <si>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</si>
  <si>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</si>
  <si>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</si>
  <si>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</si>
  <si>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</si>
  <si>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</si>
  <si>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</si>
  <si>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</si>
  <si>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</si>
  <si>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</si>
  <si>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</si>
  <si>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</si>
  <si>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</si>
  <si>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</si>
  <si>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</si>
  <si>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</si>
  <si>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</si>
  <si>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</si>
  <si>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</si>
  <si>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</si>
  <si>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</si>
  <si>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</si>
  <si>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</si>
  <si>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</si>
  <si>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</si>
  <si>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</si>
  <si>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</si>
  <si>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</si>
  <si>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</si>
  <si>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</si>
  <si>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</si>
  <si>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</si>
  <si>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</si>
  <si>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</si>
  <si>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</si>
  <si>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</si>
  <si>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</si>
  <si>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</si>
  <si>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</si>
  <si>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</si>
  <si>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</si>
  <si>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</si>
  <si>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</si>
  <si>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</si>
  <si>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</si>
  <si>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</si>
  <si>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</si>
  <si>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</si>
  <si>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</si>
  <si>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</si>
  <si>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</si>
  <si>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</si>
  <si>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</si>
  <si>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</si>
  <si>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</si>
  <si>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</si>
  <si>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</si>
  <si>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</si>
  <si>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</si>
  <si>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</si>
  <si>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</si>
  <si>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</si>
  <si>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</si>
  <si>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</si>
  <si>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</si>
  <si>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</si>
  <si>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</si>
  <si>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</si>
  <si>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</si>
  <si>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</si>
  <si>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</si>
  <si>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</si>
  <si>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</si>
  <si>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</si>
  <si>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</si>
  <si>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</si>
  <si>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</si>
  <si>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</si>
  <si>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</si>
  <si>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</si>
  <si>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</si>
  <si>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</si>
  <si>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</si>
  <si>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</si>
  <si>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</si>
  <si>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</si>
  <si>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</si>
  <si>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</si>
  <si>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</si>
  <si>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</si>
  <si>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</si>
  <si>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</si>
  <si>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</si>
  <si>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</si>
  <si>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</si>
  <si>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</si>
  <si>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</si>
  <si>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</si>
  <si>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</si>
  <si>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</si>
  <si>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</si>
  <si>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</si>
  <si>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</si>
  <si>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</si>
  <si>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</si>
  <si>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</si>
  <si>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</si>
  <si>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</si>
  <si>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</si>
  <si>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</si>
  <si>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</si>
  <si>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</si>
  <si>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</si>
  <si>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</si>
  <si>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</si>
  <si>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</si>
  <si>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</si>
  <si>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</si>
  <si>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</si>
  <si>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</si>
  <si>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</si>
  <si>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</si>
  <si>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</si>
  <si>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</si>
  <si>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</si>
  <si>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</si>
  <si>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</si>
  <si>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</si>
  <si>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</si>
  <si>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</si>
  <si>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</si>
  <si>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</si>
  <si>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</si>
  <si>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</si>
  <si>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</si>
  <si>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</si>
  <si>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</si>
  <si>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</si>
  <si>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</si>
  <si>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</si>
  <si>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</si>
  <si>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</si>
  <si>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</si>
  <si>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</si>
  <si>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</si>
  <si>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</si>
  <si>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</si>
  <si>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</si>
  <si>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</si>
  <si>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</si>
  <si>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</si>
  <si>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</si>
  <si>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</si>
  <si>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</si>
  <si>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</si>
  <si>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</si>
  <si>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</si>
  <si>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</si>
  <si>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</si>
  <si>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</si>
  <si>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</si>
  <si>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</si>
  <si>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</si>
  <si>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</si>
  <si>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</si>
  <si>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</si>
  <si>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</si>
  <si>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</si>
  <si>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</si>
  <si>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</si>
  <si>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</si>
  <si>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</si>
  <si>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</si>
  <si>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</si>
  <si>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</si>
  <si>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</si>
  <si>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</si>
  <si>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</si>
  <si>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</si>
  <si>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</si>
  <si>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</si>
  <si>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</si>
  <si>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</si>
  <si>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</si>
  <si>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</si>
  <si>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</si>
  <si>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</si>
  <si>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</si>
  <si>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</si>
  <si>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</si>
  <si>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</si>
  <si>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</si>
  <si>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</si>
  <si>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</si>
  <si>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</si>
  <si>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</si>
  <si>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</si>
  <si>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</si>
  <si>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</si>
  <si>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</si>
  <si>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</si>
  <si>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</si>
  <si>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</si>
  <si>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</si>
  <si>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</si>
  <si>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</si>
  <si>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</si>
  <si>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</si>
  <si>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</si>
  <si>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</si>
  <si>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</si>
  <si>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</si>
  <si>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</si>
  <si>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</si>
  <si>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</si>
  <si>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</si>
  <si>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</si>
  <si>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</si>
  <si>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</si>
  <si>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</si>
  <si>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</si>
  <si>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</si>
  <si>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</si>
  <si>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</si>
  <si>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</si>
  <si>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</si>
  <si>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</si>
  <si>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</si>
  <si>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</si>
  <si>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</si>
  <si>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</si>
  <si>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</si>
  <si>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</si>
  <si>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</si>
  <si>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</si>
  <si>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</si>
  <si>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</si>
  <si>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</si>
  <si>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</si>
  <si>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</si>
  <si>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</si>
  <si>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</si>
  <si>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</si>
  <si>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</si>
  <si>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</si>
  <si>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</si>
  <si>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</si>
  <si>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</si>
  <si>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</si>
  <si>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</si>
  <si>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</si>
  <si>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</si>
  <si>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</si>
  <si>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</si>
  <si>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</si>
  <si>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</si>
  <si>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</si>
  <si>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</si>
  <si>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</si>
  <si>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</si>
  <si>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</si>
  <si>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</si>
  <si>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</si>
  <si>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</si>
  <si>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</si>
  <si>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</si>
  <si>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</si>
  <si>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</si>
  <si>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</si>
  <si>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</si>
  <si>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</si>
  <si>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</si>
  <si>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</si>
  <si>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</si>
  <si>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</si>
  <si>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</si>
  <si>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</si>
  <si>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</si>
  <si>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</si>
  <si>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</si>
  <si>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</si>
  <si>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</si>
  <si>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</si>
  <si>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</si>
  <si>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</si>
  <si>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</si>
  <si>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</si>
  <si>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</si>
  <si>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</si>
  <si>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</si>
  <si>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</si>
  <si>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</si>
  <si>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</si>
  <si>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</si>
  <si>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</si>
  <si>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</si>
  <si>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</si>
  <si>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</si>
  <si>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</si>
  <si>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</si>
  <si>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</si>
  <si>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</si>
  <si>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</si>
  <si>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</si>
  <si>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</si>
  <si>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</si>
  <si>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</si>
  <si>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</si>
  <si>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</si>
  <si>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</si>
  <si>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</si>
  <si>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</si>
  <si>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</si>
  <si>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</si>
  <si>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</si>
  <si>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</si>
  <si>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</si>
  <si>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</si>
  <si>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</si>
  <si>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</si>
  <si>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</si>
  <si>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</si>
  <si>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</si>
  <si>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</si>
  <si>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</si>
  <si>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</si>
  <si>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2150-2350</t>
  </si>
  <si>
    <t>ASIANPAINT 2900 CE 25 APR</t>
  </si>
  <si>
    <t>ASIANPAINT 3000 CE 25 APR</t>
  </si>
  <si>
    <t>GRAVITON RESEARCH CAPITAL LLP</t>
  </si>
  <si>
    <t>4100-4300</t>
  </si>
  <si>
    <t>1820-1950</t>
  </si>
  <si>
    <t>MANSI SHARE AND STOCK ADVISORS PVT LTD</t>
  </si>
  <si>
    <t>1490-1590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</si>
  <si>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</si>
  <si>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</si>
  <si>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</si>
  <si>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</si>
  <si>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</si>
  <si>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</si>
  <si>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</si>
  <si>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</si>
  <si>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</si>
  <si>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</si>
  <si>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</si>
  <si>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</si>
  <si>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</si>
  <si>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</si>
  <si>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</si>
  <si>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</si>
  <si>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</si>
  <si>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</si>
  <si>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</si>
  <si>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</si>
  <si>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</si>
  <si>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</si>
  <si>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</si>
  <si>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</si>
  <si>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</si>
  <si>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</si>
  <si>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</si>
  <si>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</si>
  <si>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</si>
  <si>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</si>
  <si>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</si>
  <si>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</si>
  <si>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139-148</t>
  </si>
  <si>
    <t>DALBHARAT APR FUT</t>
  </si>
  <si>
    <t>2057-2099</t>
  </si>
  <si>
    <t>ULTRACEMCO APR FUT</t>
  </si>
  <si>
    <t>10225-10330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</si>
  <si>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</si>
  <si>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</si>
  <si>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</si>
  <si>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</si>
  <si>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</si>
  <si>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</si>
  <si>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</si>
  <si>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</si>
  <si>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</si>
  <si>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HRTI PRIVATE LIMITED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</si>
  <si>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</si>
  <si>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</si>
  <si>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</si>
  <si>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</si>
  <si>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</si>
  <si>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</si>
  <si>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</si>
  <si>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</si>
  <si>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</si>
  <si>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</si>
  <si>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</si>
  <si>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</si>
  <si>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40-42</t>
  </si>
  <si>
    <t>8400-8600</t>
  </si>
  <si>
    <t>NIFTY 22400 PE 10 APR</t>
  </si>
  <si>
    <t>HAVELLS APR FUT</t>
  </si>
  <si>
    <t>1577-1596</t>
  </si>
  <si>
    <t>9.5</t>
  </si>
  <si>
    <t>Loss of Rs.4.85/-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</si>
  <si>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</si>
  <si>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</si>
  <si>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</si>
  <si>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</si>
  <si>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</si>
  <si>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</si>
  <si>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</si>
  <si>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</si>
  <si>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</si>
  <si>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</si>
  <si>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</si>
  <si>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</si>
  <si>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</si>
  <si>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</si>
  <si>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</si>
  <si>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</si>
  <si>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</si>
  <si>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</si>
  <si>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</si>
  <si>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</si>
  <si>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</si>
  <si>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</si>
  <si>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</si>
  <si>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</si>
  <si>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</si>
  <si>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</si>
  <si>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</si>
  <si>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</si>
  <si>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</si>
  <si>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</si>
  <si>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</si>
  <si>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</si>
  <si>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</si>
  <si>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</si>
  <si>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</si>
  <si>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</si>
  <si>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</si>
  <si>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</si>
  <si>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</si>
  <si>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</si>
  <si>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</si>
  <si>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</si>
  <si>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</si>
  <si>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</si>
  <si>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</si>
  <si>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</si>
  <si>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</si>
  <si>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</si>
  <si>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KRYSTAL</t>
  </si>
  <si>
    <t>Krystal Integrated Ser L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</si>
  <si>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</si>
  <si>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</si>
  <si>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</si>
  <si>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</si>
  <si>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</si>
  <si>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</si>
  <si>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</si>
  <si>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</si>
  <si>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</si>
  <si>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</si>
  <si>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</si>
  <si>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26760-27000</t>
  </si>
  <si>
    <t>3905-3947</t>
  </si>
  <si>
    <t>Loss of Rs.3.25/-</t>
  </si>
  <si>
    <t>Profit of Rs.53.5/-</t>
  </si>
  <si>
    <t>Loss of Rs.45.5/-</t>
  </si>
  <si>
    <t>Profit of Rs.50.5/-</t>
  </si>
  <si>
    <t>1445-1497</t>
  </si>
  <si>
    <t>1630-1750</t>
  </si>
  <si>
    <t>3690-3750</t>
  </si>
  <si>
    <t>MCDOWELL-N APR FUT</t>
  </si>
  <si>
    <t>1180-1190</t>
  </si>
  <si>
    <t>FINNIFTY 21300 CE 16 APR</t>
  </si>
  <si>
    <t>GODREJCP APR FUT</t>
  </si>
  <si>
    <t>1206-1227</t>
  </si>
  <si>
    <t>125.5-131.5</t>
  </si>
  <si>
    <t>MIDCPNIFTY 10825 CE 15 APR</t>
  </si>
  <si>
    <t>28-45</t>
  </si>
  <si>
    <t>Loss of Rs.14/-</t>
  </si>
  <si>
    <t>Profiit of Rs.15/-</t>
  </si>
  <si>
    <t>FINNIFTY 21250 CE 16 APR</t>
  </si>
  <si>
    <t>100-130</t>
  </si>
  <si>
    <t>Loss of Rs.35/-</t>
  </si>
  <si>
    <t>BANKNIFTY 47900 CE 16 APR</t>
  </si>
  <si>
    <t>BANKNIFTY 47600 PE 16 APR</t>
  </si>
  <si>
    <t>Profit of Rs.50/-</t>
  </si>
  <si>
    <t>Loss of Rs.10/-</t>
  </si>
  <si>
    <t>ULTRACEMCO 9500 CE APR</t>
  </si>
  <si>
    <t>ULTRACEMCO 9700 CE APR</t>
  </si>
  <si>
    <t>Loss of Rs.1.6/-</t>
  </si>
  <si>
    <t>NIFTY 22150 CE 18 APR</t>
  </si>
  <si>
    <t>NIFTY 22100 PE 18 APR</t>
  </si>
  <si>
    <t>Loss of Rs.60/-</t>
  </si>
  <si>
    <t>Loss of Rs.1.5/-</t>
  </si>
  <si>
    <t>DRREDDY APR FUT</t>
  </si>
  <si>
    <t>6174-6258</t>
  </si>
  <si>
    <t>NIFTY 22250 PE 18 APR</t>
  </si>
  <si>
    <t>60-90</t>
  </si>
  <si>
    <t>Profit of Rs.169/-</t>
  </si>
  <si>
    <t>SENSEX 73000 CE 19 APR</t>
  </si>
  <si>
    <t>500-700</t>
  </si>
  <si>
    <t>NIFTY 22100 CE 25 APR</t>
  </si>
  <si>
    <t xml:space="preserve">NIFTY 22300 CE 25 APR </t>
  </si>
  <si>
    <t>BAJAJ-AUTO APR FUT</t>
  </si>
  <si>
    <t>8741-8657</t>
  </si>
  <si>
    <t>Profit of Rs.87.5/-</t>
  </si>
  <si>
    <t>FINNIFTY 20800 PE 23 APR</t>
  </si>
  <si>
    <t>160-190</t>
  </si>
  <si>
    <t>Loss of Rs.18/-</t>
  </si>
  <si>
    <t>LT APR FUT</t>
  </si>
  <si>
    <t>3572-3607</t>
  </si>
  <si>
    <t>ATUL APR FUT</t>
  </si>
  <si>
    <t>6060-6200</t>
  </si>
  <si>
    <t>Loss of Rs.387.5/-</t>
  </si>
  <si>
    <t>INDRENEW</t>
  </si>
  <si>
    <t>VIRAL DINESH SHAH</t>
  </si>
  <si>
    <t>Profit of Rs.35/-</t>
  </si>
  <si>
    <t>Profit of Rs.44.5/-</t>
  </si>
  <si>
    <t>Profit of Rs.16/-</t>
  </si>
  <si>
    <t>BAJAJ-AUTO MAY FUT</t>
  </si>
  <si>
    <t>8771-8687</t>
  </si>
  <si>
    <t>ASTRAL MAY FUT</t>
  </si>
  <si>
    <t>1996-2025</t>
  </si>
  <si>
    <t>BANKNIFTY 47900 CE 24 APR</t>
  </si>
  <si>
    <t>340-440</t>
  </si>
  <si>
    <t>FINNIFTY 21350 CE 23 APR</t>
  </si>
  <si>
    <t>95-125</t>
  </si>
  <si>
    <t>INTERTICK DEVELOPERS PRIVATE LIMITED</t>
  </si>
  <si>
    <t>FAISALSHAIKH</t>
  </si>
  <si>
    <t>YUGA STOCKS AND COMMODITIES PRIVATE LIMITED  .</t>
  </si>
  <si>
    <t>SUMEETINDS</t>
  </si>
  <si>
    <t>Sumeet Ind Limited</t>
  </si>
  <si>
    <t>Profit of Rs.72.5/-</t>
  </si>
  <si>
    <t>BANKNIFTY 48100 CE 24 APR</t>
  </si>
  <si>
    <t>250-350</t>
  </si>
  <si>
    <t>FINNIFTY 21300 PE 23 APR</t>
  </si>
  <si>
    <t>Loss of Rs.25/-</t>
  </si>
  <si>
    <t>ABBOTINDIA MAY FUT</t>
  </si>
  <si>
    <t>26300-26575</t>
  </si>
  <si>
    <t>158-164</t>
  </si>
  <si>
    <t>180-195</t>
  </si>
  <si>
    <t>MOIL</t>
  </si>
  <si>
    <t>MOIL Limited</t>
  </si>
  <si>
    <t>STOCK VERTEX VENTURES</t>
  </si>
  <si>
    <t>ESAAR (INDIA) LIMITED</t>
  </si>
  <si>
    <t>Loss of Rs.5/-</t>
  </si>
  <si>
    <t>Loss of Rs.300/-</t>
  </si>
  <si>
    <t>Profit of Rs.24/-</t>
  </si>
  <si>
    <t>Profit of Rs.57.5/-</t>
  </si>
  <si>
    <t>180-260</t>
  </si>
  <si>
    <t>GVL</t>
  </si>
  <si>
    <t>SAMYAKINT</t>
  </si>
  <si>
    <t>SPL</t>
  </si>
  <si>
    <t>VARSHABEN JIGNESHKUMAR THOBHANI</t>
  </si>
  <si>
    <t>VRUDDHI</t>
  </si>
  <si>
    <t>GLOBE</t>
  </si>
  <si>
    <t>Globe Textiles (I) Ltd.</t>
  </si>
  <si>
    <t>HI GROWTH CORPORATE SERVICES PVT LTD</t>
  </si>
  <si>
    <t>JAINAM BROKING LIMITED</t>
  </si>
  <si>
    <t>JGCHEM</t>
  </si>
  <si>
    <t>J.G.Chemicals Limited</t>
  </si>
  <si>
    <t>MITTAL PUNEET</t>
  </si>
  <si>
    <t>LIBAS</t>
  </si>
  <si>
    <t>Libas Consu Products Ltd</t>
  </si>
  <si>
    <t>Multi Commodity Exchange</t>
  </si>
  <si>
    <t>RATNAVEER</t>
  </si>
  <si>
    <t>Ratnaveer Precision Eng L</t>
  </si>
  <si>
    <t>TGL</t>
  </si>
  <si>
    <t>Teerth Gopicon Limited</t>
  </si>
  <si>
    <t>VORA FINANCIAL SERVICES PVT LTD</t>
  </si>
  <si>
    <t>VIRINCHI</t>
  </si>
  <si>
    <t>Virinchi Limited</t>
  </si>
  <si>
    <t>CRONY VYAPAR PVT LTD</t>
  </si>
  <si>
    <t>BNP PARIBAS FINANCIAL MARKETS</t>
  </si>
  <si>
    <t>AVANCE VENTURES PRIVATE LIMITED</t>
  </si>
  <si>
    <t>Profit of Rs.61/-</t>
  </si>
  <si>
    <t>1320-1330</t>
  </si>
  <si>
    <t>NIFTY 22450 PE 25 APR</t>
  </si>
  <si>
    <t>Profit of Rs.58/-</t>
  </si>
  <si>
    <t>90-120</t>
  </si>
  <si>
    <t>NIFTY MAY FUT</t>
  </si>
  <si>
    <t xml:space="preserve"> 22660-22680</t>
  </si>
  <si>
    <t>22850-22900</t>
  </si>
  <si>
    <t>CIPLA MAY FUT</t>
  </si>
  <si>
    <t>1418-1420</t>
  </si>
  <si>
    <t>1440-1460</t>
  </si>
  <si>
    <t>BANKNIFTY 48500 CE 30 APR</t>
  </si>
  <si>
    <t>320-340</t>
  </si>
  <si>
    <t>500-600</t>
  </si>
  <si>
    <t>Loss of Rs.3.75/-</t>
  </si>
  <si>
    <t>LTF</t>
  </si>
  <si>
    <t>AMITINT</t>
  </si>
  <si>
    <t>MAITREEVARIA</t>
  </si>
  <si>
    <t>BRANDBUCKT</t>
  </si>
  <si>
    <t>SANKET RAMESH FUKE</t>
  </si>
  <si>
    <t>CLARA</t>
  </si>
  <si>
    <t>ABHISHEK SINGHVI</t>
  </si>
  <si>
    <t>GUJCOTEX</t>
  </si>
  <si>
    <t>PRITHVI FINMART PRIVATE LIMITED</t>
  </si>
  <si>
    <t>AJAY PRATAP SINGH</t>
  </si>
  <si>
    <t>YUGA STOCKS AND COMMODITIES PRIVATE LIMITED .</t>
  </si>
  <si>
    <t>HARSHA</t>
  </si>
  <si>
    <t>PLUTUS WEALTH MANAGEMENT LLP</t>
  </si>
  <si>
    <t>AMERICAN FUNDS INSURANCE SERIES GLOBAL SMALL CAPITALIZATION FUND</t>
  </si>
  <si>
    <t>IISL</t>
  </si>
  <si>
    <t>PRAVIN TILOKCHAND JAIN</t>
  </si>
  <si>
    <t>VIVEK PARASMAL DOSHI</t>
  </si>
  <si>
    <t>RAVI PARASMAL DOSHI</t>
  </si>
  <si>
    <t>SUVAMDAS</t>
  </si>
  <si>
    <t>PARAMOUNT TRADING</t>
  </si>
  <si>
    <t>KOURA</t>
  </si>
  <si>
    <t>EPITOME TRADING AND INVESTMENTS</t>
  </si>
  <si>
    <t>PESB</t>
  </si>
  <si>
    <t>SKSE SECURITIES LIMITED CORP CM/TM PROP A/C</t>
  </si>
  <si>
    <t>RAJKOTINV</t>
  </si>
  <si>
    <t>NEETU BHALLA</t>
  </si>
  <si>
    <t>SUNIL KHANDELWAL</t>
  </si>
  <si>
    <t>SUNITA GARG</t>
  </si>
  <si>
    <t>SHIVAAGRO</t>
  </si>
  <si>
    <t>RAJESH MADHAVAN UNNI(HUF)</t>
  </si>
  <si>
    <t>SHIVAEXPO</t>
  </si>
  <si>
    <t>BASAVARAJ CHANNAPPA MAHASHETTI</t>
  </si>
  <si>
    <t>SHYMINV</t>
  </si>
  <si>
    <t>TELOGICA</t>
  </si>
  <si>
    <t>KAILASHBEN ASHOKKUMAR PATEL</t>
  </si>
  <si>
    <t>TIJARIA</t>
  </si>
  <si>
    <t>VEL</t>
  </si>
  <si>
    <t>SANJAY KARANRAJ SAKARIA</t>
  </si>
  <si>
    <t>HITESH SURENDRAKUMAR LOONIA</t>
  </si>
  <si>
    <t>ALPEXSOLAR</t>
  </si>
  <si>
    <t>Alpex Solar Limited</t>
  </si>
  <si>
    <t>AVONMORE</t>
  </si>
  <si>
    <t>Avonmore Cap&amp;Mgt Serv Ltd</t>
  </si>
  <si>
    <t>SAHI TRADING PRIVATE LIMITED</t>
  </si>
  <si>
    <t>SUBHASH P RATHOD</t>
  </si>
  <si>
    <t>BIRDYS</t>
  </si>
  <si>
    <t>Grill Splendour Ser Ltd</t>
  </si>
  <si>
    <t>RAJESH SHANTILAL VAKHARIA</t>
  </si>
  <si>
    <t>FOODSIN</t>
  </si>
  <si>
    <t>Foods &amp; Inns Limited</t>
  </si>
  <si>
    <t>F3 ADVISORS PRIVATE LIMITED</t>
  </si>
  <si>
    <t>Garden Reach Ship</t>
  </si>
  <si>
    <t>Vodafone Idea Limited</t>
  </si>
  <si>
    <t>INDBANK</t>
  </si>
  <si>
    <t>Indbank Merchant Banking</t>
  </si>
  <si>
    <t>CITADEL SECURITIES INDIA MARKETS PRIVATE LIMITED</t>
  </si>
  <si>
    <t>IPL</t>
  </si>
  <si>
    <t>India Pesticides Limited</t>
  </si>
  <si>
    <t>WINRO COMMERCIAL INDIA LIMITED</t>
  </si>
  <si>
    <t>VT CAPITAL MARKET PVT LTD</t>
  </si>
  <si>
    <t>IZMO</t>
  </si>
  <si>
    <t>IZMO Limited</t>
  </si>
  <si>
    <t>SILVER LINE VENTURES PRIVATE LIMITED</t>
  </si>
  <si>
    <t>KANDARP</t>
  </si>
  <si>
    <t>Kandarp Dg Smart Bpo Ltd</t>
  </si>
  <si>
    <t>KIRLPNU</t>
  </si>
  <si>
    <t>Kirloskar Pneumatic Com L</t>
  </si>
  <si>
    <t>LEXUS</t>
  </si>
  <si>
    <t>Lexus Granito (India) Ltd</t>
  </si>
  <si>
    <t>KRUNALKUMAR KANUJI THAKOR</t>
  </si>
  <si>
    <t>PRAGNESH ROHITKUMAR PANDYA</t>
  </si>
  <si>
    <t>NDTV</t>
  </si>
  <si>
    <t>New Delhi Television Limi</t>
  </si>
  <si>
    <t>INFINITY DATA TECHNOLOGIES PRIVATE LIMITED</t>
  </si>
  <si>
    <t>ONEPOINT</t>
  </si>
  <si>
    <t>One Point One Sol Ltd</t>
  </si>
  <si>
    <t>Orient Cement Ltd.</t>
  </si>
  <si>
    <t>RBS</t>
  </si>
  <si>
    <t>Ramdevbaba Solvent Ltd</t>
  </si>
  <si>
    <t>Sun Pharma Advanced Resea</t>
  </si>
  <si>
    <t>TRU</t>
  </si>
  <si>
    <t>TruCap Finance Limited</t>
  </si>
  <si>
    <t>OSC GLOBAL PROCESSING PRIVATE LIMITED</t>
  </si>
  <si>
    <t>AAATECH</t>
  </si>
  <si>
    <t>AAA Technologies Limited</t>
  </si>
  <si>
    <t>RAMBLE MARKETS PRIVATE LIMITED</t>
  </si>
  <si>
    <t>CBAZAAR</t>
  </si>
  <si>
    <t>Net Avenue Technologies L</t>
  </si>
  <si>
    <t>CHANAKYA OPPORTUNITIES FUND I</t>
  </si>
  <si>
    <t>PRITESH PRAKASH CHAVAN</t>
  </si>
  <si>
    <t>Restaurant Brand Asia Ltd</t>
  </si>
  <si>
    <t>FMRC FIDELITY EMERGING MARKETS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</si>
</sst>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8" borderId="2" xfId="0" applyNumberFormat="1" applyFont="1" applyFill="1" applyBorder="1" applyAlignment="1">
      <alignment horizontal="center" vertical="center"/>
    </xf>
    <xf numFmtId="0" fontId="15" fillId="46" borderId="2" xfId="0" applyFont="1" applyFill="1" applyBorder="1"/>
    <xf numFmtId="0" fontId="15" fillId="46" borderId="2" xfId="0" applyFont="1" applyFill="1" applyBorder="1" applyAlignment="1">
      <alignment horizontal="center"/>
    </xf>
    <xf numFmtId="0" fontId="3" fillId="46" borderId="2" xfId="0" applyFont="1" applyFill="1" applyBorder="1" applyAlignment="1">
      <alignment horizontal="center"/>
    </xf>
    <xf numFmtId="0" fontId="3" fillId="49" borderId="4" xfId="0" applyFont="1" applyFill="1" applyBorder="1" applyAlignment="1">
      <alignment horizontal="center"/>
    </xf>
    <xf numFmtId="2" fontId="3" fillId="49" borderId="2" xfId="0" applyNumberFormat="1" applyFont="1" applyFill="1" applyBorder="1" applyAlignment="1">
      <alignment horizontal="center" vertical="center" wrapText="1"/>
    </xf>
    <xf numFmtId="10" fontId="3" fillId="49" borderId="2" xfId="0" applyNumberFormat="1" applyFont="1" applyFill="1" applyBorder="1" applyAlignment="1">
      <alignment horizontal="center" vertical="center" wrapText="1"/>
    </xf>
    <xf numFmtId="0" fontId="3" fillId="49" borderId="2" xfId="0" applyFont="1" applyFill="1" applyBorder="1" applyAlignment="1">
      <alignment horizontal="center"/>
    </xf>
    <xf numFmtId="167" fontId="3" fillId="49" borderId="2" xfId="0" applyNumberFormat="1" applyFont="1" applyFill="1" applyBorder="1" applyAlignment="1">
      <alignment horizontal="center" vertical="center" wrapText="1"/>
    </xf>
    <xf numFmtId="0" fontId="0" fillId="46" borderId="0" xfId="0" applyFill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2" borderId="29" xfId="0" applyNumberFormat="1" applyFont="1" applyFill="1" applyBorder="1" applyAlignment="1">
      <alignment horizontal="center" vertical="center"/>
    </xf>
    <xf numFmtId="10" fontId="36" fillId="42" borderId="29" xfId="0" applyNumberFormat="1" applyFont="1" applyFill="1" applyBorder="1" applyAlignment="1">
      <alignment horizontal="center" vertical="center" wrapText="1"/>
    </xf>
    <xf numFmtId="16" fontId="36" fillId="42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9" t="s">
        <v>16</v>
      </c>
      <c r="B9" s="371" t="s">
        <v>17</v>
      </c>
      <c r="C9" s="371" t="s">
        <v>18</v>
      </c>
      <c r="D9" s="371" t="s">
        <v>19</v>
      </c>
      <c r="E9" s="26" t="s">
        <v>20</v>
      </c>
      <c r="F9" s="26" t="s">
        <v>21</v>
      </c>
      <c r="G9" s="366" t="s">
        <v>22</v>
      </c>
      <c r="H9" s="367"/>
      <c r="I9" s="368"/>
      <c r="J9" s="366" t="s">
        <v>23</v>
      </c>
      <c r="K9" s="367"/>
      <c r="L9" s="368"/>
      <c r="M9" s="26"/>
      <c r="N9" s="27"/>
      <c r="O9" s="27"/>
      <c r="P9" s="27"/>
    </row>
    <row r="10" spans="1:16" ht="38.25">
      <c r="A10" s="370"/>
      <c r="B10" s="372"/>
      <c r="C10" s="372"/>
      <c r="D10" s="372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45442</v>
      </c>
      <c r="E11" s="230">
        <v>22653.95</v>
      </c>
      <c r="F11" s="230">
        <v>22601.366666666669</v>
      </c>
      <c r="G11" s="229">
        <v>22487.733333333337</v>
      </c>
      <c r="H11" s="229">
        <v>22321.51666666667</v>
      </c>
      <c r="I11" s="229">
        <v>22207.883333333339</v>
      </c>
      <c r="J11" s="229">
        <v>22767.583333333336</v>
      </c>
      <c r="K11" s="229">
        <v>22881.216666666667</v>
      </c>
      <c r="L11" s="229">
        <v>23047.433333333334</v>
      </c>
      <c r="M11" s="228">
        <v>22715</v>
      </c>
      <c r="N11" s="228">
        <v>22435.15</v>
      </c>
      <c r="O11" s="228">
        <v>12416550</v>
      </c>
      <c r="P11" s="231">
        <v>-0.27055011808386892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45441</v>
      </c>
      <c r="E12" s="230">
        <v>48632.4</v>
      </c>
      <c r="F12" s="230">
        <v>48454.966666666667</v>
      </c>
      <c r="G12" s="229">
        <v>48177.333333333336</v>
      </c>
      <c r="H12" s="229">
        <v>47722.26666666667</v>
      </c>
      <c r="I12" s="229">
        <v>47444.633333333339</v>
      </c>
      <c r="J12" s="229">
        <v>48910.033333333333</v>
      </c>
      <c r="K12" s="229">
        <v>49187.666666666664</v>
      </c>
      <c r="L12" s="229">
        <v>49642.73333333333</v>
      </c>
      <c r="M12" s="228">
        <v>48732.6</v>
      </c>
      <c r="N12" s="228">
        <v>47999.9</v>
      </c>
      <c r="O12" s="228">
        <v>2064780</v>
      </c>
      <c r="P12" s="231">
        <v>0.18456176584484316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21557.35</v>
      </c>
      <c r="F13" s="243">
        <v>21503.066666666666</v>
      </c>
      <c r="G13" s="245">
        <v>21394.23333333333</v>
      </c>
      <c r="H13" s="245">
        <v>21231.116666666665</v>
      </c>
      <c r="I13" s="245">
        <v>21122.283333333329</v>
      </c>
      <c r="J13" s="245">
        <v>21666.183333333331</v>
      </c>
      <c r="K13" s="245">
        <v>21775.016666666666</v>
      </c>
      <c r="L13" s="245">
        <v>21938.133333333331</v>
      </c>
      <c r="M13" s="246">
        <v>21611.9</v>
      </c>
      <c r="N13" s="246">
        <v>21339.95</v>
      </c>
      <c r="O13" s="246">
        <v>54280</v>
      </c>
      <c r="P13" s="247">
        <v>-0.11365120836054866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10894.25</v>
      </c>
      <c r="F14" s="243">
        <v>10870.550000000001</v>
      </c>
      <c r="G14" s="245">
        <v>10839.600000000002</v>
      </c>
      <c r="H14" s="245">
        <v>10784.95</v>
      </c>
      <c r="I14" s="245">
        <v>10754.000000000002</v>
      </c>
      <c r="J14" s="245">
        <v>10925.200000000003</v>
      </c>
      <c r="K14" s="245">
        <v>10956.150000000003</v>
      </c>
      <c r="L14" s="245">
        <v>11010.800000000003</v>
      </c>
      <c r="M14" s="246">
        <v>10901.5</v>
      </c>
      <c r="N14" s="246">
        <v>10815.9</v>
      </c>
      <c r="O14" s="246">
        <v>1872675</v>
      </c>
      <c r="P14" s="247">
        <v>8.664809818086866E-2</v>
      </c>
    </row>
    <row r="15" spans="1:16" ht="12.75" customHeight="1">
      <c r="A15" s="239">
        <v>5</v>
      </c>
      <c r="B15" s="251" t="s">
        <v>910</v>
      </c>
      <c r="C15" s="243" t="s">
        <v>39</v>
      </c>
      <c r="D15" s="244">
        <v>45442</v>
      </c>
      <c r="E15" s="243">
        <v>759.95</v>
      </c>
      <c r="F15" s="243">
        <v>755.11666666666679</v>
      </c>
      <c r="G15" s="245">
        <v>748.88333333333355</v>
      </c>
      <c r="H15" s="245">
        <v>737.81666666666672</v>
      </c>
      <c r="I15" s="245">
        <v>731.58333333333348</v>
      </c>
      <c r="J15" s="245">
        <v>766.18333333333362</v>
      </c>
      <c r="K15" s="245">
        <v>772.41666666666674</v>
      </c>
      <c r="L15" s="245">
        <v>783.48333333333369</v>
      </c>
      <c r="M15" s="246">
        <v>761.35</v>
      </c>
      <c r="N15" s="246">
        <v>744.05</v>
      </c>
      <c r="O15" s="246">
        <v>13085000</v>
      </c>
      <c r="P15" s="247">
        <v>-6.8815826928551094E-2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45442</v>
      </c>
      <c r="E16" s="243">
        <v>6463.95</v>
      </c>
      <c r="F16" s="243">
        <v>6437.2833333333328</v>
      </c>
      <c r="G16" s="245">
        <v>6391.6166666666659</v>
      </c>
      <c r="H16" s="245">
        <v>6319.2833333333328</v>
      </c>
      <c r="I16" s="245">
        <v>6273.6166666666659</v>
      </c>
      <c r="J16" s="245">
        <v>6509.6166666666659</v>
      </c>
      <c r="K16" s="245">
        <v>6555.2833333333338</v>
      </c>
      <c r="L16" s="245">
        <v>6627.6166666666659</v>
      </c>
      <c r="M16" s="246">
        <v>6482.95</v>
      </c>
      <c r="N16" s="246">
        <v>6364.95</v>
      </c>
      <c r="O16" s="246">
        <v>935250</v>
      </c>
      <c r="P16" s="247">
        <v>-5.7088846880907373E-2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45442</v>
      </c>
      <c r="E17" s="243">
        <v>25943.8</v>
      </c>
      <c r="F17" s="243">
        <v>25787.133333333331</v>
      </c>
      <c r="G17" s="245">
        <v>25556.666666666664</v>
      </c>
      <c r="H17" s="245">
        <v>25169.533333333333</v>
      </c>
      <c r="I17" s="245">
        <v>24939.066666666666</v>
      </c>
      <c r="J17" s="245">
        <v>26174.266666666663</v>
      </c>
      <c r="K17" s="245">
        <v>26404.73333333333</v>
      </c>
      <c r="L17" s="245">
        <v>26791.866666666661</v>
      </c>
      <c r="M17" s="246">
        <v>26017.599999999999</v>
      </c>
      <c r="N17" s="246">
        <v>25400</v>
      </c>
      <c r="O17" s="246">
        <v>206640</v>
      </c>
      <c r="P17" s="247">
        <v>-1.110260336906585E-2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45442</v>
      </c>
      <c r="E18" s="243">
        <v>231.7</v>
      </c>
      <c r="F18" s="243">
        <v>227.2833333333333</v>
      </c>
      <c r="G18" s="245">
        <v>221.86666666666662</v>
      </c>
      <c r="H18" s="245">
        <v>212.0333333333333</v>
      </c>
      <c r="I18" s="245">
        <v>206.61666666666662</v>
      </c>
      <c r="J18" s="245">
        <v>237.11666666666662</v>
      </c>
      <c r="K18" s="245">
        <v>242.5333333333333</v>
      </c>
      <c r="L18" s="245">
        <v>252.36666666666662</v>
      </c>
      <c r="M18" s="246">
        <v>232.7</v>
      </c>
      <c r="N18" s="246">
        <v>217.45</v>
      </c>
      <c r="O18" s="246">
        <v>55188000</v>
      </c>
      <c r="P18" s="247">
        <v>-5.0274138091255458E-2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45442</v>
      </c>
      <c r="E19" s="243">
        <v>267.55</v>
      </c>
      <c r="F19" s="243">
        <v>266.15000000000003</v>
      </c>
      <c r="G19" s="245">
        <v>262.45000000000005</v>
      </c>
      <c r="H19" s="245">
        <v>257.35000000000002</v>
      </c>
      <c r="I19" s="245">
        <v>253.65000000000003</v>
      </c>
      <c r="J19" s="245">
        <v>271.25000000000006</v>
      </c>
      <c r="K19" s="245">
        <v>274.95</v>
      </c>
      <c r="L19" s="245">
        <v>280.05000000000007</v>
      </c>
      <c r="M19" s="246">
        <v>269.85000000000002</v>
      </c>
      <c r="N19" s="246">
        <v>261.05</v>
      </c>
      <c r="O19" s="246">
        <v>42242200</v>
      </c>
      <c r="P19" s="247">
        <v>-0.15512220488819553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45442</v>
      </c>
      <c r="E20" s="243">
        <v>2598</v>
      </c>
      <c r="F20" s="243">
        <v>2585.75</v>
      </c>
      <c r="G20" s="245">
        <v>2548.5</v>
      </c>
      <c r="H20" s="245">
        <v>2499</v>
      </c>
      <c r="I20" s="245">
        <v>2461.75</v>
      </c>
      <c r="J20" s="245">
        <v>2635.25</v>
      </c>
      <c r="K20" s="245">
        <v>2672.5</v>
      </c>
      <c r="L20" s="245">
        <v>2722</v>
      </c>
      <c r="M20" s="246">
        <v>2623</v>
      </c>
      <c r="N20" s="246">
        <v>2536.25</v>
      </c>
      <c r="O20" s="246">
        <v>6165000</v>
      </c>
      <c r="P20" s="247">
        <v>6.1905746176105829E-2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45442</v>
      </c>
      <c r="E21" s="243">
        <v>3141.4</v>
      </c>
      <c r="F21" s="243">
        <v>3111.8333333333335</v>
      </c>
      <c r="G21" s="245">
        <v>3074.8666666666668</v>
      </c>
      <c r="H21" s="245">
        <v>3008.3333333333335</v>
      </c>
      <c r="I21" s="245">
        <v>2971.3666666666668</v>
      </c>
      <c r="J21" s="245">
        <v>3178.3666666666668</v>
      </c>
      <c r="K21" s="245">
        <v>3215.333333333333</v>
      </c>
      <c r="L21" s="245">
        <v>3281.8666666666668</v>
      </c>
      <c r="M21" s="246">
        <v>3148.8</v>
      </c>
      <c r="N21" s="246">
        <v>3045.3</v>
      </c>
      <c r="O21" s="246">
        <v>14395800</v>
      </c>
      <c r="P21" s="247">
        <v>-4.1219604787308441E-2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45442</v>
      </c>
      <c r="E22" s="243">
        <v>1344.5</v>
      </c>
      <c r="F22" s="243">
        <v>1339.05</v>
      </c>
      <c r="G22" s="245">
        <v>1330.1</v>
      </c>
      <c r="H22" s="245">
        <v>1315.7</v>
      </c>
      <c r="I22" s="245">
        <v>1306.75</v>
      </c>
      <c r="J22" s="245">
        <v>1353.4499999999998</v>
      </c>
      <c r="K22" s="245">
        <v>1362.4</v>
      </c>
      <c r="L22" s="245">
        <v>1376.7999999999997</v>
      </c>
      <c r="M22" s="246">
        <v>1348</v>
      </c>
      <c r="N22" s="246">
        <v>1324.65</v>
      </c>
      <c r="O22" s="246">
        <v>39004000</v>
      </c>
      <c r="P22" s="247">
        <v>-1.2856853614091921E-2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45442</v>
      </c>
      <c r="E23" s="243">
        <v>4896.8</v>
      </c>
      <c r="F23" s="243">
        <v>4841.45</v>
      </c>
      <c r="G23" s="245">
        <v>4769.6499999999996</v>
      </c>
      <c r="H23" s="245">
        <v>4642.5</v>
      </c>
      <c r="I23" s="245">
        <v>4570.7</v>
      </c>
      <c r="J23" s="245">
        <v>4968.5999999999995</v>
      </c>
      <c r="K23" s="245">
        <v>5040.4000000000005</v>
      </c>
      <c r="L23" s="245">
        <v>5167.5499999999993</v>
      </c>
      <c r="M23" s="246">
        <v>4913.25</v>
      </c>
      <c r="N23" s="246">
        <v>4714.3</v>
      </c>
      <c r="O23" s="246">
        <v>976200</v>
      </c>
      <c r="P23" s="247">
        <v>-9.9280310020298954E-2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45442</v>
      </c>
      <c r="E24" s="243">
        <v>643.54999999999995</v>
      </c>
      <c r="F24" s="243">
        <v>643.4</v>
      </c>
      <c r="G24" s="245">
        <v>633</v>
      </c>
      <c r="H24" s="245">
        <v>622.45000000000005</v>
      </c>
      <c r="I24" s="245">
        <v>612.05000000000007</v>
      </c>
      <c r="J24" s="245">
        <v>653.94999999999993</v>
      </c>
      <c r="K24" s="245">
        <v>664.3499999999998</v>
      </c>
      <c r="L24" s="245">
        <v>674.89999999999986</v>
      </c>
      <c r="M24" s="246">
        <v>653.79999999999995</v>
      </c>
      <c r="N24" s="246">
        <v>632.85</v>
      </c>
      <c r="O24" s="246">
        <v>49527000</v>
      </c>
      <c r="P24" s="247">
        <v>-2.2279866391869803E-2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45442</v>
      </c>
      <c r="E25" s="243">
        <v>6424.25</v>
      </c>
      <c r="F25" s="243">
        <v>6359.0666666666666</v>
      </c>
      <c r="G25" s="245">
        <v>6270.7333333333336</v>
      </c>
      <c r="H25" s="245">
        <v>6117.2166666666672</v>
      </c>
      <c r="I25" s="245">
        <v>6028.8833333333341</v>
      </c>
      <c r="J25" s="245">
        <v>6512.583333333333</v>
      </c>
      <c r="K25" s="245">
        <v>6600.916666666667</v>
      </c>
      <c r="L25" s="245">
        <v>6754.4333333333325</v>
      </c>
      <c r="M25" s="246">
        <v>6447.4</v>
      </c>
      <c r="N25" s="246">
        <v>6205.55</v>
      </c>
      <c r="O25" s="246">
        <v>1740750</v>
      </c>
      <c r="P25" s="247">
        <v>-0.13282271623388753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45442</v>
      </c>
      <c r="E26" s="243">
        <v>495.75</v>
      </c>
      <c r="F26" s="243">
        <v>491.2833333333333</v>
      </c>
      <c r="G26" s="245">
        <v>485.26666666666659</v>
      </c>
      <c r="H26" s="245">
        <v>474.7833333333333</v>
      </c>
      <c r="I26" s="245">
        <v>468.76666666666659</v>
      </c>
      <c r="J26" s="245">
        <v>501.76666666666659</v>
      </c>
      <c r="K26" s="245">
        <v>507.78333333333325</v>
      </c>
      <c r="L26" s="245">
        <v>518.26666666666665</v>
      </c>
      <c r="M26" s="246">
        <v>497.3</v>
      </c>
      <c r="N26" s="246">
        <v>480.8</v>
      </c>
      <c r="O26" s="246">
        <v>12277400</v>
      </c>
      <c r="P26" s="247">
        <v>-2.9170587444549E-2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45442</v>
      </c>
      <c r="E27" s="243">
        <v>178.95</v>
      </c>
      <c r="F27" s="243">
        <v>178.94999999999996</v>
      </c>
      <c r="G27" s="245">
        <v>178.19999999999993</v>
      </c>
      <c r="H27" s="245">
        <v>177.44999999999996</v>
      </c>
      <c r="I27" s="245">
        <v>176.69999999999993</v>
      </c>
      <c r="J27" s="245">
        <v>179.69999999999993</v>
      </c>
      <c r="K27" s="245">
        <v>180.45</v>
      </c>
      <c r="L27" s="245">
        <v>181.19999999999993</v>
      </c>
      <c r="M27" s="246">
        <v>179.7</v>
      </c>
      <c r="N27" s="246">
        <v>178.2</v>
      </c>
      <c r="O27" s="246">
        <v>95885000</v>
      </c>
      <c r="P27" s="247">
        <v>-0.13084662799129804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45442</v>
      </c>
      <c r="E28" s="243">
        <v>2869.1</v>
      </c>
      <c r="F28" s="243">
        <v>2861.85</v>
      </c>
      <c r="G28" s="245">
        <v>2844.75</v>
      </c>
      <c r="H28" s="245">
        <v>2820.4</v>
      </c>
      <c r="I28" s="245">
        <v>2803.3</v>
      </c>
      <c r="J28" s="245">
        <v>2886.2</v>
      </c>
      <c r="K28" s="245">
        <v>2903.2999999999993</v>
      </c>
      <c r="L28" s="245">
        <v>2927.6499999999996</v>
      </c>
      <c r="M28" s="246">
        <v>2878.95</v>
      </c>
      <c r="N28" s="246">
        <v>2837.5</v>
      </c>
      <c r="O28" s="246">
        <v>11020000</v>
      </c>
      <c r="P28" s="247">
        <v>-6.2095730918499355E-2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45442</v>
      </c>
      <c r="E29" s="243">
        <v>2028.05</v>
      </c>
      <c r="F29" s="243">
        <v>2024.8500000000001</v>
      </c>
      <c r="G29" s="245">
        <v>2004.9000000000003</v>
      </c>
      <c r="H29" s="245">
        <v>1981.7500000000002</v>
      </c>
      <c r="I29" s="245">
        <v>1961.8000000000004</v>
      </c>
      <c r="J29" s="245">
        <v>2048</v>
      </c>
      <c r="K29" s="245">
        <v>2067.9499999999998</v>
      </c>
      <c r="L29" s="245">
        <v>2091.1000000000004</v>
      </c>
      <c r="M29" s="246">
        <v>2044.8</v>
      </c>
      <c r="N29" s="246">
        <v>2001.7</v>
      </c>
      <c r="O29" s="246">
        <v>2679467</v>
      </c>
      <c r="P29" s="247">
        <v>-6.2532100667693893E-2</v>
      </c>
    </row>
    <row r="30" spans="1:16" ht="12.75" customHeight="1">
      <c r="A30" s="239">
        <v>20</v>
      </c>
      <c r="B30" s="251" t="s">
        <v>910</v>
      </c>
      <c r="C30" s="248" t="s">
        <v>60</v>
      </c>
      <c r="D30" s="244">
        <v>45442</v>
      </c>
      <c r="E30" s="243">
        <v>5933.75</v>
      </c>
      <c r="F30" s="243">
        <v>5918.7166666666672</v>
      </c>
      <c r="G30" s="245">
        <v>5881.4333333333343</v>
      </c>
      <c r="H30" s="245">
        <v>5829.1166666666668</v>
      </c>
      <c r="I30" s="245">
        <v>5791.8333333333339</v>
      </c>
      <c r="J30" s="245">
        <v>5971.0333333333347</v>
      </c>
      <c r="K30" s="245">
        <v>6008.3166666666675</v>
      </c>
      <c r="L30" s="245">
        <v>6060.633333333335</v>
      </c>
      <c r="M30" s="246">
        <v>5956</v>
      </c>
      <c r="N30" s="246">
        <v>5866.4</v>
      </c>
      <c r="O30" s="246">
        <v>563025</v>
      </c>
      <c r="P30" s="247">
        <v>-3.0854634650142009E-2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45442</v>
      </c>
      <c r="E31" s="243">
        <v>614.1</v>
      </c>
      <c r="F31" s="243">
        <v>620.43333333333328</v>
      </c>
      <c r="G31" s="245">
        <v>603.96666666666658</v>
      </c>
      <c r="H31" s="245">
        <v>593.83333333333326</v>
      </c>
      <c r="I31" s="245">
        <v>577.36666666666656</v>
      </c>
      <c r="J31" s="245">
        <v>630.56666666666661</v>
      </c>
      <c r="K31" s="245">
        <v>647.0333333333333</v>
      </c>
      <c r="L31" s="245">
        <v>657.16666666666663</v>
      </c>
      <c r="M31" s="246">
        <v>636.9</v>
      </c>
      <c r="N31" s="246">
        <v>610.29999999999995</v>
      </c>
      <c r="O31" s="246">
        <v>16702000</v>
      </c>
      <c r="P31" s="247">
        <v>-0.15633681870990554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45442</v>
      </c>
      <c r="E32" s="243">
        <v>1114.3</v>
      </c>
      <c r="F32" s="243">
        <v>1106.6500000000001</v>
      </c>
      <c r="G32" s="245">
        <v>1096.3000000000002</v>
      </c>
      <c r="H32" s="245">
        <v>1078.3000000000002</v>
      </c>
      <c r="I32" s="245">
        <v>1067.9500000000003</v>
      </c>
      <c r="J32" s="245">
        <v>1124.6500000000001</v>
      </c>
      <c r="K32" s="245">
        <v>1135</v>
      </c>
      <c r="L32" s="245">
        <v>1153</v>
      </c>
      <c r="M32" s="246">
        <v>1117</v>
      </c>
      <c r="N32" s="246">
        <v>1088.6500000000001</v>
      </c>
      <c r="O32" s="246">
        <v>15118400</v>
      </c>
      <c r="P32" s="247">
        <v>2.2923489133670736E-2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45442</v>
      </c>
      <c r="E33" s="243">
        <v>1138</v>
      </c>
      <c r="F33" s="243">
        <v>1123.3333333333333</v>
      </c>
      <c r="G33" s="245">
        <v>1104.6666666666665</v>
      </c>
      <c r="H33" s="245">
        <v>1071.3333333333333</v>
      </c>
      <c r="I33" s="245">
        <v>1052.6666666666665</v>
      </c>
      <c r="J33" s="245">
        <v>1156.6666666666665</v>
      </c>
      <c r="K33" s="245">
        <v>1175.333333333333</v>
      </c>
      <c r="L33" s="245">
        <v>1208.6666666666665</v>
      </c>
      <c r="M33" s="246">
        <v>1142</v>
      </c>
      <c r="N33" s="246">
        <v>1090</v>
      </c>
      <c r="O33" s="246">
        <v>62570000</v>
      </c>
      <c r="P33" s="247">
        <v>-1.4276993363659637E-2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45442</v>
      </c>
      <c r="E34" s="243">
        <v>8819.2999999999993</v>
      </c>
      <c r="F34" s="243">
        <v>8774.3833333333332</v>
      </c>
      <c r="G34" s="245">
        <v>8708.9666666666672</v>
      </c>
      <c r="H34" s="245">
        <v>8598.6333333333332</v>
      </c>
      <c r="I34" s="245">
        <v>8533.2166666666672</v>
      </c>
      <c r="J34" s="245">
        <v>8884.7166666666672</v>
      </c>
      <c r="K34" s="245">
        <v>8950.133333333335</v>
      </c>
      <c r="L34" s="245">
        <v>9060.4666666666672</v>
      </c>
      <c r="M34" s="246">
        <v>8839.7999999999993</v>
      </c>
      <c r="N34" s="246">
        <v>8664.0499999999993</v>
      </c>
      <c r="O34" s="246">
        <v>2310625</v>
      </c>
      <c r="P34" s="247">
        <v>-0.16167800453514738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45442</v>
      </c>
      <c r="E35" s="243">
        <v>1670</v>
      </c>
      <c r="F35" s="243">
        <v>1659.9666666666665</v>
      </c>
      <c r="G35" s="245">
        <v>1635.583333333333</v>
      </c>
      <c r="H35" s="245">
        <v>1601.1666666666665</v>
      </c>
      <c r="I35" s="245">
        <v>1576.7833333333331</v>
      </c>
      <c r="J35" s="245">
        <v>1694.383333333333</v>
      </c>
      <c r="K35" s="245">
        <v>1718.7666666666667</v>
      </c>
      <c r="L35" s="245">
        <v>1753.1833333333329</v>
      </c>
      <c r="M35" s="246">
        <v>1684.35</v>
      </c>
      <c r="N35" s="246">
        <v>1625.55</v>
      </c>
      <c r="O35" s="246">
        <v>9135000</v>
      </c>
      <c r="P35" s="247">
        <v>-1.4935029923976923E-2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45442</v>
      </c>
      <c r="E36" s="243">
        <v>7345.25</v>
      </c>
      <c r="F36" s="243">
        <v>7310.8</v>
      </c>
      <c r="G36" s="245">
        <v>7201.4500000000007</v>
      </c>
      <c r="H36" s="245">
        <v>7057.6500000000005</v>
      </c>
      <c r="I36" s="245">
        <v>6948.3000000000011</v>
      </c>
      <c r="J36" s="245">
        <v>7454.6</v>
      </c>
      <c r="K36" s="245">
        <v>7563.9500000000007</v>
      </c>
      <c r="L36" s="245">
        <v>7707.75</v>
      </c>
      <c r="M36" s="246">
        <v>7420.15</v>
      </c>
      <c r="N36" s="246">
        <v>7167</v>
      </c>
      <c r="O36" s="246">
        <v>6457750</v>
      </c>
      <c r="P36" s="247">
        <v>-3.6821597031899619E-2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45442</v>
      </c>
      <c r="E37" s="243">
        <v>2404.1</v>
      </c>
      <c r="F37" s="243">
        <v>2382.4333333333329</v>
      </c>
      <c r="G37" s="245">
        <v>2345.6666666666661</v>
      </c>
      <c r="H37" s="245">
        <v>2287.2333333333331</v>
      </c>
      <c r="I37" s="245">
        <v>2250.4666666666662</v>
      </c>
      <c r="J37" s="245">
        <v>2440.8666666666659</v>
      </c>
      <c r="K37" s="245">
        <v>2477.6333333333332</v>
      </c>
      <c r="L37" s="245">
        <v>2536.0666666666657</v>
      </c>
      <c r="M37" s="246">
        <v>2419.1999999999998</v>
      </c>
      <c r="N37" s="246">
        <v>2324</v>
      </c>
      <c r="O37" s="246">
        <v>1812900</v>
      </c>
      <c r="P37" s="247">
        <v>-8.7435819993959524E-2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45442</v>
      </c>
      <c r="E38" s="243">
        <v>392.35</v>
      </c>
      <c r="F38" s="243">
        <v>392.33333333333331</v>
      </c>
      <c r="G38" s="245">
        <v>388.66666666666663</v>
      </c>
      <c r="H38" s="245">
        <v>384.98333333333329</v>
      </c>
      <c r="I38" s="245">
        <v>381.31666666666661</v>
      </c>
      <c r="J38" s="245">
        <v>396.01666666666665</v>
      </c>
      <c r="K38" s="245">
        <v>399.68333333333328</v>
      </c>
      <c r="L38" s="245">
        <v>403.36666666666667</v>
      </c>
      <c r="M38" s="246">
        <v>396</v>
      </c>
      <c r="N38" s="246">
        <v>388.65</v>
      </c>
      <c r="O38" s="246">
        <v>10475200</v>
      </c>
      <c r="P38" s="247">
        <v>-5.0333623440673048E-2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45442</v>
      </c>
      <c r="E39" s="243">
        <v>186.4</v>
      </c>
      <c r="F39" s="243">
        <v>185.83333333333334</v>
      </c>
      <c r="G39" s="245">
        <v>184.16666666666669</v>
      </c>
      <c r="H39" s="245">
        <v>181.93333333333334</v>
      </c>
      <c r="I39" s="245">
        <v>180.26666666666668</v>
      </c>
      <c r="J39" s="245">
        <v>188.06666666666669</v>
      </c>
      <c r="K39" s="245">
        <v>189.73333333333338</v>
      </c>
      <c r="L39" s="245">
        <v>191.9666666666667</v>
      </c>
      <c r="M39" s="246">
        <v>187.5</v>
      </c>
      <c r="N39" s="246">
        <v>183.6</v>
      </c>
      <c r="O39" s="246">
        <v>101982500</v>
      </c>
      <c r="P39" s="247">
        <v>-9.5420774049434273E-3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45442</v>
      </c>
      <c r="E40" s="243">
        <v>271.45</v>
      </c>
      <c r="F40" s="243">
        <v>267.81666666666666</v>
      </c>
      <c r="G40" s="245">
        <v>263.38333333333333</v>
      </c>
      <c r="H40" s="245">
        <v>255.31666666666666</v>
      </c>
      <c r="I40" s="245">
        <v>250.88333333333333</v>
      </c>
      <c r="J40" s="245">
        <v>275.88333333333333</v>
      </c>
      <c r="K40" s="245">
        <v>280.31666666666661</v>
      </c>
      <c r="L40" s="245">
        <v>288.38333333333333</v>
      </c>
      <c r="M40" s="246">
        <v>272.25</v>
      </c>
      <c r="N40" s="246">
        <v>259.75</v>
      </c>
      <c r="O40" s="246">
        <v>155139075</v>
      </c>
      <c r="P40" s="247">
        <v>1.1514213447091244E-3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45442</v>
      </c>
      <c r="E41" s="243">
        <v>1358.8</v>
      </c>
      <c r="F41" s="243">
        <v>1360.7833333333335</v>
      </c>
      <c r="G41" s="245">
        <v>1348.5666666666671</v>
      </c>
      <c r="H41" s="245">
        <v>1338.3333333333335</v>
      </c>
      <c r="I41" s="245">
        <v>1326.116666666667</v>
      </c>
      <c r="J41" s="245">
        <v>1371.0166666666671</v>
      </c>
      <c r="K41" s="245">
        <v>1383.2333333333338</v>
      </c>
      <c r="L41" s="245">
        <v>1393.4666666666672</v>
      </c>
      <c r="M41" s="246">
        <v>1373</v>
      </c>
      <c r="N41" s="246">
        <v>1350.55</v>
      </c>
      <c r="O41" s="246">
        <v>3730125</v>
      </c>
      <c r="P41" s="247">
        <v>-0.15200341005967605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45442</v>
      </c>
      <c r="E42" s="243">
        <v>239.75</v>
      </c>
      <c r="F42" s="243">
        <v>239.41666666666666</v>
      </c>
      <c r="G42" s="245">
        <v>237.58333333333331</v>
      </c>
      <c r="H42" s="245">
        <v>235.41666666666666</v>
      </c>
      <c r="I42" s="245">
        <v>233.58333333333331</v>
      </c>
      <c r="J42" s="245">
        <v>241.58333333333331</v>
      </c>
      <c r="K42" s="245">
        <v>243.41666666666663</v>
      </c>
      <c r="L42" s="245">
        <v>245.58333333333331</v>
      </c>
      <c r="M42" s="246">
        <v>241.25</v>
      </c>
      <c r="N42" s="246">
        <v>237.25</v>
      </c>
      <c r="O42" s="246">
        <v>158169300</v>
      </c>
      <c r="P42" s="247">
        <v>-1.2491103202846975E-2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45442</v>
      </c>
      <c r="E43" s="243">
        <v>505.05</v>
      </c>
      <c r="F43" s="243">
        <v>500.9666666666667</v>
      </c>
      <c r="G43" s="245">
        <v>495.53333333333342</v>
      </c>
      <c r="H43" s="245">
        <v>486.01666666666671</v>
      </c>
      <c r="I43" s="245">
        <v>480.58333333333343</v>
      </c>
      <c r="J43" s="245">
        <v>510.48333333333341</v>
      </c>
      <c r="K43" s="245">
        <v>515.91666666666674</v>
      </c>
      <c r="L43" s="245">
        <v>525.43333333333339</v>
      </c>
      <c r="M43" s="246">
        <v>506.4</v>
      </c>
      <c r="N43" s="246">
        <v>491.45</v>
      </c>
      <c r="O43" s="246">
        <v>14563560</v>
      </c>
      <c r="P43" s="247">
        <v>-0.12206572769953052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45442</v>
      </c>
      <c r="E44" s="243">
        <v>1323.9</v>
      </c>
      <c r="F44" s="243">
        <v>1299.8166666666666</v>
      </c>
      <c r="G44" s="245">
        <v>1263.8833333333332</v>
      </c>
      <c r="H44" s="245">
        <v>1203.8666666666666</v>
      </c>
      <c r="I44" s="245">
        <v>1167.9333333333332</v>
      </c>
      <c r="J44" s="245">
        <v>1359.8333333333333</v>
      </c>
      <c r="K44" s="245">
        <v>1395.7666666666667</v>
      </c>
      <c r="L44" s="245">
        <v>1455.7833333333333</v>
      </c>
      <c r="M44" s="246">
        <v>1335.75</v>
      </c>
      <c r="N44" s="246">
        <v>1239.8</v>
      </c>
      <c r="O44" s="246">
        <v>6464000</v>
      </c>
      <c r="P44" s="247">
        <v>-3.428699484574587E-2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45442</v>
      </c>
      <c r="E45" s="243">
        <v>1347.9</v>
      </c>
      <c r="F45" s="243">
        <v>1345.2166666666669</v>
      </c>
      <c r="G45" s="245">
        <v>1336.7333333333338</v>
      </c>
      <c r="H45" s="245">
        <v>1325.5666666666668</v>
      </c>
      <c r="I45" s="245">
        <v>1317.0833333333337</v>
      </c>
      <c r="J45" s="245">
        <v>1356.3833333333339</v>
      </c>
      <c r="K45" s="245">
        <v>1364.866666666667</v>
      </c>
      <c r="L45" s="245">
        <v>1376.033333333334</v>
      </c>
      <c r="M45" s="246">
        <v>1353.7</v>
      </c>
      <c r="N45" s="246">
        <v>1334.05</v>
      </c>
      <c r="O45" s="246">
        <v>32132800</v>
      </c>
      <c r="P45" s="247">
        <v>-0.24858932776469542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45442</v>
      </c>
      <c r="E46" s="243">
        <v>274.5</v>
      </c>
      <c r="F46" s="243">
        <v>272.23333333333329</v>
      </c>
      <c r="G46" s="245">
        <v>268.16666666666657</v>
      </c>
      <c r="H46" s="245">
        <v>261.83333333333326</v>
      </c>
      <c r="I46" s="245">
        <v>257.76666666666654</v>
      </c>
      <c r="J46" s="245">
        <v>278.56666666666661</v>
      </c>
      <c r="K46" s="245">
        <v>282.63333333333333</v>
      </c>
      <c r="L46" s="245">
        <v>288.96666666666664</v>
      </c>
      <c r="M46" s="246">
        <v>276.3</v>
      </c>
      <c r="N46" s="246">
        <v>265.89999999999998</v>
      </c>
      <c r="O46" s="246">
        <v>83511750</v>
      </c>
      <c r="P46" s="247">
        <v>-5.8125E-3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45442</v>
      </c>
      <c r="E47" s="243">
        <v>294.75</v>
      </c>
      <c r="F47" s="243">
        <v>293.98333333333335</v>
      </c>
      <c r="G47" s="245">
        <v>291.2166666666667</v>
      </c>
      <c r="H47" s="245">
        <v>287.68333333333334</v>
      </c>
      <c r="I47" s="245">
        <v>284.91666666666669</v>
      </c>
      <c r="J47" s="245">
        <v>297.51666666666671</v>
      </c>
      <c r="K47" s="245">
        <v>300.28333333333336</v>
      </c>
      <c r="L47" s="245">
        <v>303.81666666666672</v>
      </c>
      <c r="M47" s="246">
        <v>296.75</v>
      </c>
      <c r="N47" s="246">
        <v>290.45</v>
      </c>
      <c r="O47" s="246">
        <v>50985000</v>
      </c>
      <c r="P47" s="247">
        <v>1.2765121759622938E-3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45442</v>
      </c>
      <c r="E48" s="243">
        <v>29187.200000000001</v>
      </c>
      <c r="F48" s="243">
        <v>29078.350000000002</v>
      </c>
      <c r="G48" s="245">
        <v>28830.850000000006</v>
      </c>
      <c r="H48" s="245">
        <v>28474.500000000004</v>
      </c>
      <c r="I48" s="245">
        <v>28227.000000000007</v>
      </c>
      <c r="J48" s="245">
        <v>29434.700000000004</v>
      </c>
      <c r="K48" s="245">
        <v>29682.199999999997</v>
      </c>
      <c r="L48" s="245">
        <v>30038.550000000003</v>
      </c>
      <c r="M48" s="246">
        <v>29325.85</v>
      </c>
      <c r="N48" s="246">
        <v>28722</v>
      </c>
      <c r="O48" s="246">
        <v>331700</v>
      </c>
      <c r="P48" s="247">
        <v>-3.8968564392293209E-2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45442</v>
      </c>
      <c r="E49" s="243">
        <v>609.5</v>
      </c>
      <c r="F49" s="243">
        <v>604.23333333333335</v>
      </c>
      <c r="G49" s="245">
        <v>597.56666666666672</v>
      </c>
      <c r="H49" s="245">
        <v>585.63333333333333</v>
      </c>
      <c r="I49" s="245">
        <v>578.9666666666667</v>
      </c>
      <c r="J49" s="245">
        <v>616.16666666666674</v>
      </c>
      <c r="K49" s="245">
        <v>622.83333333333326</v>
      </c>
      <c r="L49" s="245">
        <v>634.76666666666677</v>
      </c>
      <c r="M49" s="246">
        <v>610.9</v>
      </c>
      <c r="N49" s="246">
        <v>592.29999999999995</v>
      </c>
      <c r="O49" s="246">
        <v>25637400</v>
      </c>
      <c r="P49" s="247">
        <v>-7.5730045425048673E-2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45442</v>
      </c>
      <c r="E50" s="243">
        <v>4871.6499999999996</v>
      </c>
      <c r="F50" s="243">
        <v>4848.1166666666659</v>
      </c>
      <c r="G50" s="245">
        <v>4806.2333333333318</v>
      </c>
      <c r="H50" s="245">
        <v>4740.8166666666657</v>
      </c>
      <c r="I50" s="245">
        <v>4698.9333333333316</v>
      </c>
      <c r="J50" s="245">
        <v>4913.5333333333319</v>
      </c>
      <c r="K50" s="245">
        <v>4955.4166666666652</v>
      </c>
      <c r="L50" s="245">
        <v>5020.8333333333321</v>
      </c>
      <c r="M50" s="246">
        <v>4890</v>
      </c>
      <c r="N50" s="246">
        <v>4782.7</v>
      </c>
      <c r="O50" s="246">
        <v>1658000</v>
      </c>
      <c r="P50" s="247">
        <v>-0.18581811039088589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45442</v>
      </c>
      <c r="E51" s="243">
        <v>666.45</v>
      </c>
      <c r="F51" s="243">
        <v>665.80000000000007</v>
      </c>
      <c r="G51" s="245">
        <v>661.65000000000009</v>
      </c>
      <c r="H51" s="245">
        <v>656.85</v>
      </c>
      <c r="I51" s="245">
        <v>652.70000000000005</v>
      </c>
      <c r="J51" s="245">
        <v>670.60000000000014</v>
      </c>
      <c r="K51" s="245">
        <v>674.75</v>
      </c>
      <c r="L51" s="245">
        <v>679.55000000000018</v>
      </c>
      <c r="M51" s="246">
        <v>669.95</v>
      </c>
      <c r="N51" s="246">
        <v>661</v>
      </c>
      <c r="O51" s="246">
        <v>9396000</v>
      </c>
      <c r="P51" s="247">
        <v>-9.0504307424257094E-2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45442</v>
      </c>
      <c r="E52" s="243">
        <v>623.29999999999995</v>
      </c>
      <c r="F52" s="243">
        <v>616.80000000000007</v>
      </c>
      <c r="G52" s="245">
        <v>606.60000000000014</v>
      </c>
      <c r="H52" s="245">
        <v>589.90000000000009</v>
      </c>
      <c r="I52" s="245">
        <v>579.70000000000016</v>
      </c>
      <c r="J52" s="245">
        <v>633.50000000000011</v>
      </c>
      <c r="K52" s="245">
        <v>643.70000000000016</v>
      </c>
      <c r="L52" s="245">
        <v>660.40000000000009</v>
      </c>
      <c r="M52" s="246">
        <v>627</v>
      </c>
      <c r="N52" s="246">
        <v>600.1</v>
      </c>
      <c r="O52" s="246">
        <v>64894500</v>
      </c>
      <c r="P52" s="247">
        <v>-4.6230158730158732E-2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45442</v>
      </c>
      <c r="E53" s="243">
        <v>751.2</v>
      </c>
      <c r="F53" s="243">
        <v>747.9</v>
      </c>
      <c r="G53" s="245">
        <v>742.15</v>
      </c>
      <c r="H53" s="245">
        <v>733.1</v>
      </c>
      <c r="I53" s="245">
        <v>727.35</v>
      </c>
      <c r="J53" s="245">
        <v>756.94999999999993</v>
      </c>
      <c r="K53" s="245">
        <v>762.69999999999993</v>
      </c>
      <c r="L53" s="245">
        <v>771.74999999999989</v>
      </c>
      <c r="M53" s="246">
        <v>753.65</v>
      </c>
      <c r="N53" s="246">
        <v>738.85</v>
      </c>
      <c r="O53" s="246">
        <v>5871450</v>
      </c>
      <c r="P53" s="247">
        <v>-0.11454197912071754</v>
      </c>
    </row>
    <row r="54" spans="1:16" ht="12.75" customHeight="1">
      <c r="A54" s="239">
        <v>44</v>
      </c>
      <c r="B54" s="251" t="s">
        <v>910</v>
      </c>
      <c r="C54" s="248" t="s">
        <v>89</v>
      </c>
      <c r="D54" s="244">
        <v>45442</v>
      </c>
      <c r="E54" s="243">
        <v>413.2</v>
      </c>
      <c r="F54" s="243">
        <v>411.38333333333338</v>
      </c>
      <c r="G54" s="245">
        <v>405.81666666666678</v>
      </c>
      <c r="H54" s="245">
        <v>398.43333333333339</v>
      </c>
      <c r="I54" s="245">
        <v>392.86666666666679</v>
      </c>
      <c r="J54" s="245">
        <v>418.76666666666677</v>
      </c>
      <c r="K54" s="245">
        <v>424.33333333333337</v>
      </c>
      <c r="L54" s="245">
        <v>431.71666666666675</v>
      </c>
      <c r="M54" s="246">
        <v>416.95</v>
      </c>
      <c r="N54" s="246">
        <v>404</v>
      </c>
      <c r="O54" s="246">
        <v>11755300</v>
      </c>
      <c r="P54" s="247">
        <v>-5.1455217880688213E-3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45442</v>
      </c>
      <c r="E55" s="243">
        <v>1166.3</v>
      </c>
      <c r="F55" s="243">
        <v>1165.4166666666667</v>
      </c>
      <c r="G55" s="245">
        <v>1157.6333333333334</v>
      </c>
      <c r="H55" s="245">
        <v>1148.9666666666667</v>
      </c>
      <c r="I55" s="245">
        <v>1141.1833333333334</v>
      </c>
      <c r="J55" s="245">
        <v>1174.0833333333335</v>
      </c>
      <c r="K55" s="245">
        <v>1181.8666666666668</v>
      </c>
      <c r="L55" s="245">
        <v>1190.5333333333335</v>
      </c>
      <c r="M55" s="246">
        <v>1173.2</v>
      </c>
      <c r="N55" s="246">
        <v>1156.75</v>
      </c>
      <c r="O55" s="246">
        <v>9570625</v>
      </c>
      <c r="P55" s="247">
        <v>-5.2617903079121738E-3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45442</v>
      </c>
      <c r="E56" s="243">
        <v>1418.2</v>
      </c>
      <c r="F56" s="243">
        <v>1411.8999999999999</v>
      </c>
      <c r="G56" s="245">
        <v>1401.2999999999997</v>
      </c>
      <c r="H56" s="245">
        <v>1384.3999999999999</v>
      </c>
      <c r="I56" s="245">
        <v>1373.7999999999997</v>
      </c>
      <c r="J56" s="245">
        <v>1428.7999999999997</v>
      </c>
      <c r="K56" s="245">
        <v>1439.3999999999996</v>
      </c>
      <c r="L56" s="245">
        <v>1456.2999999999997</v>
      </c>
      <c r="M56" s="246">
        <v>1422.5</v>
      </c>
      <c r="N56" s="246">
        <v>1395</v>
      </c>
      <c r="O56" s="246">
        <v>8160100</v>
      </c>
      <c r="P56" s="247">
        <v>-0.23235905588846764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45442</v>
      </c>
      <c r="E57" s="243">
        <v>456.45</v>
      </c>
      <c r="F57" s="243">
        <v>453.0333333333333</v>
      </c>
      <c r="G57" s="245">
        <v>448.21666666666658</v>
      </c>
      <c r="H57" s="245">
        <v>439.98333333333329</v>
      </c>
      <c r="I57" s="245">
        <v>435.16666666666657</v>
      </c>
      <c r="J57" s="245">
        <v>461.26666666666659</v>
      </c>
      <c r="K57" s="245">
        <v>466.08333333333331</v>
      </c>
      <c r="L57" s="245">
        <v>474.31666666666661</v>
      </c>
      <c r="M57" s="246">
        <v>457.85</v>
      </c>
      <c r="N57" s="246">
        <v>444.8</v>
      </c>
      <c r="O57" s="246">
        <v>56611800</v>
      </c>
      <c r="P57" s="247">
        <v>-5.1542764662421275E-2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45442</v>
      </c>
      <c r="E58" s="243">
        <v>5219.25</v>
      </c>
      <c r="F58" s="243">
        <v>5193.05</v>
      </c>
      <c r="G58" s="245">
        <v>5156.2000000000007</v>
      </c>
      <c r="H58" s="245">
        <v>5093.1500000000005</v>
      </c>
      <c r="I58" s="245">
        <v>5056.3000000000011</v>
      </c>
      <c r="J58" s="245">
        <v>5256.1</v>
      </c>
      <c r="K58" s="245">
        <v>5292.9500000000007</v>
      </c>
      <c r="L58" s="245">
        <v>5356</v>
      </c>
      <c r="M58" s="246">
        <v>5229.8999999999996</v>
      </c>
      <c r="N58" s="246">
        <v>5130</v>
      </c>
      <c r="O58" s="246">
        <v>1770150</v>
      </c>
      <c r="P58" s="247">
        <v>-0.10639103437831289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45442</v>
      </c>
      <c r="E59" s="243">
        <v>2803.55</v>
      </c>
      <c r="F59" s="243">
        <v>2783.8666666666668</v>
      </c>
      <c r="G59" s="245">
        <v>2758.1833333333334</v>
      </c>
      <c r="H59" s="245">
        <v>2712.8166666666666</v>
      </c>
      <c r="I59" s="245">
        <v>2687.1333333333332</v>
      </c>
      <c r="J59" s="245">
        <v>2829.2333333333336</v>
      </c>
      <c r="K59" s="245">
        <v>2854.916666666667</v>
      </c>
      <c r="L59" s="245">
        <v>2900.2833333333338</v>
      </c>
      <c r="M59" s="246">
        <v>2809.55</v>
      </c>
      <c r="N59" s="246">
        <v>2738.5</v>
      </c>
      <c r="O59" s="246">
        <v>3115350</v>
      </c>
      <c r="P59" s="247">
        <v>-0.17122905027932961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45442</v>
      </c>
      <c r="E60" s="243">
        <v>1013</v>
      </c>
      <c r="F60" s="243">
        <v>1000.6833333333334</v>
      </c>
      <c r="G60" s="245">
        <v>985.46666666666681</v>
      </c>
      <c r="H60" s="245">
        <v>957.93333333333339</v>
      </c>
      <c r="I60" s="245">
        <v>942.71666666666681</v>
      </c>
      <c r="J60" s="245">
        <v>1028.2166666666667</v>
      </c>
      <c r="K60" s="245">
        <v>1043.4333333333334</v>
      </c>
      <c r="L60" s="245">
        <v>1070.9666666666667</v>
      </c>
      <c r="M60" s="246">
        <v>1015.9</v>
      </c>
      <c r="N60" s="246">
        <v>973.15</v>
      </c>
      <c r="O60" s="246">
        <v>13335000</v>
      </c>
      <c r="P60" s="247">
        <v>-4.2025862068965518E-2</v>
      </c>
    </row>
    <row r="61" spans="1:16" ht="12.75" customHeight="1">
      <c r="A61" s="239">
        <v>51</v>
      </c>
      <c r="B61" s="251" t="s">
        <v>910</v>
      </c>
      <c r="C61" s="250" t="s">
        <v>96</v>
      </c>
      <c r="D61" s="244">
        <v>45442</v>
      </c>
      <c r="E61" s="243">
        <v>1111.45</v>
      </c>
      <c r="F61" s="243">
        <v>1101.1499999999999</v>
      </c>
      <c r="G61" s="245">
        <v>1061.2999999999997</v>
      </c>
      <c r="H61" s="245">
        <v>1011.1499999999999</v>
      </c>
      <c r="I61" s="245">
        <v>971.29999999999973</v>
      </c>
      <c r="J61" s="245">
        <v>1151.2999999999997</v>
      </c>
      <c r="K61" s="245">
        <v>1191.1499999999996</v>
      </c>
      <c r="L61" s="245">
        <v>1241.2999999999997</v>
      </c>
      <c r="M61" s="246">
        <v>1141</v>
      </c>
      <c r="N61" s="246">
        <v>1051</v>
      </c>
      <c r="O61" s="246">
        <v>2270100</v>
      </c>
      <c r="P61" s="247">
        <v>-6.1088592935726695E-2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45442</v>
      </c>
      <c r="E62" s="243">
        <v>312.45</v>
      </c>
      <c r="F62" s="243">
        <v>311.95</v>
      </c>
      <c r="G62" s="245">
        <v>309.25</v>
      </c>
      <c r="H62" s="245">
        <v>306.05</v>
      </c>
      <c r="I62" s="245">
        <v>303.35000000000002</v>
      </c>
      <c r="J62" s="245">
        <v>315.14999999999998</v>
      </c>
      <c r="K62" s="245">
        <v>317.84999999999991</v>
      </c>
      <c r="L62" s="245">
        <v>321.04999999999995</v>
      </c>
      <c r="M62" s="246">
        <v>314.64999999999998</v>
      </c>
      <c r="N62" s="246">
        <v>308.75</v>
      </c>
      <c r="O62" s="246">
        <v>16894800</v>
      </c>
      <c r="P62" s="247">
        <v>-5.9801662826805567E-2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45442</v>
      </c>
      <c r="E63" s="243">
        <v>158.69999999999999</v>
      </c>
      <c r="F63" s="243">
        <v>158.08333333333334</v>
      </c>
      <c r="G63" s="245">
        <v>156.9666666666667</v>
      </c>
      <c r="H63" s="245">
        <v>155.23333333333335</v>
      </c>
      <c r="I63" s="245">
        <v>154.1166666666667</v>
      </c>
      <c r="J63" s="245">
        <v>159.81666666666669</v>
      </c>
      <c r="K63" s="245">
        <v>160.93333333333331</v>
      </c>
      <c r="L63" s="245">
        <v>162.66666666666669</v>
      </c>
      <c r="M63" s="246">
        <v>159.19999999999999</v>
      </c>
      <c r="N63" s="246">
        <v>156.35</v>
      </c>
      <c r="O63" s="246">
        <v>30725000</v>
      </c>
      <c r="P63" s="247">
        <v>-9.9369778689725921E-2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45442</v>
      </c>
      <c r="E64" s="243">
        <v>3245.5</v>
      </c>
      <c r="F64" s="243">
        <v>3245.5666666666671</v>
      </c>
      <c r="G64" s="245">
        <v>3220.233333333334</v>
      </c>
      <c r="H64" s="245">
        <v>3194.9666666666672</v>
      </c>
      <c r="I64" s="245">
        <v>3169.6333333333341</v>
      </c>
      <c r="J64" s="245">
        <v>3270.8333333333339</v>
      </c>
      <c r="K64" s="245">
        <v>3296.166666666667</v>
      </c>
      <c r="L64" s="245">
        <v>3321.4333333333338</v>
      </c>
      <c r="M64" s="246">
        <v>3270.9</v>
      </c>
      <c r="N64" s="246">
        <v>3220.3</v>
      </c>
      <c r="O64" s="246">
        <v>3099300</v>
      </c>
      <c r="P64" s="247">
        <v>-9.0901091165082715E-2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45442</v>
      </c>
      <c r="E65" s="243">
        <v>509.8</v>
      </c>
      <c r="F65" s="243">
        <v>510</v>
      </c>
      <c r="G65" s="245">
        <v>506.9</v>
      </c>
      <c r="H65" s="245">
        <v>504</v>
      </c>
      <c r="I65" s="245">
        <v>500.9</v>
      </c>
      <c r="J65" s="245">
        <v>512.9</v>
      </c>
      <c r="K65" s="245">
        <v>516</v>
      </c>
      <c r="L65" s="245">
        <v>518.9</v>
      </c>
      <c r="M65" s="246">
        <v>513.1</v>
      </c>
      <c r="N65" s="246">
        <v>507.1</v>
      </c>
      <c r="O65" s="246">
        <v>21036250</v>
      </c>
      <c r="P65" s="247">
        <v>-6.8986501438371317E-2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45442</v>
      </c>
      <c r="E66" s="243">
        <v>1813.55</v>
      </c>
      <c r="F66" s="243">
        <v>1850.95</v>
      </c>
      <c r="G66" s="245">
        <v>1744.65</v>
      </c>
      <c r="H66" s="245">
        <v>1675.75</v>
      </c>
      <c r="I66" s="245">
        <v>1569.45</v>
      </c>
      <c r="J66" s="245">
        <v>1919.8500000000001</v>
      </c>
      <c r="K66" s="245">
        <v>2026.1499999999999</v>
      </c>
      <c r="L66" s="245">
        <v>2095.0500000000002</v>
      </c>
      <c r="M66" s="246">
        <v>1957.25</v>
      </c>
      <c r="N66" s="246">
        <v>1782.05</v>
      </c>
      <c r="O66" s="246">
        <v>3284250</v>
      </c>
      <c r="P66" s="247">
        <v>0.129190304280557</v>
      </c>
    </row>
    <row r="67" spans="1:16" ht="12.75" customHeight="1">
      <c r="A67" s="239">
        <v>57</v>
      </c>
      <c r="B67" s="251" t="s">
        <v>910</v>
      </c>
      <c r="C67" s="243" t="s">
        <v>102</v>
      </c>
      <c r="D67" s="244">
        <v>45442</v>
      </c>
      <c r="E67" s="243">
        <v>2446.65</v>
      </c>
      <c r="F67" s="243">
        <v>2434.8833333333332</v>
      </c>
      <c r="G67" s="245">
        <v>2419.0166666666664</v>
      </c>
      <c r="H67" s="245">
        <v>2391.3833333333332</v>
      </c>
      <c r="I67" s="245">
        <v>2375.5166666666664</v>
      </c>
      <c r="J67" s="245">
        <v>2462.5166666666664</v>
      </c>
      <c r="K67" s="245">
        <v>2478.3833333333332</v>
      </c>
      <c r="L67" s="245">
        <v>2506.0166666666664</v>
      </c>
      <c r="M67" s="246">
        <v>2450.75</v>
      </c>
      <c r="N67" s="246">
        <v>2407.25</v>
      </c>
      <c r="O67" s="246">
        <v>2005200</v>
      </c>
      <c r="P67" s="247">
        <v>-8.2624210815262153E-2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45442</v>
      </c>
      <c r="E68" s="243">
        <v>3878.2</v>
      </c>
      <c r="F68" s="243">
        <v>3864.9333333333329</v>
      </c>
      <c r="G68" s="245">
        <v>3827.3666666666659</v>
      </c>
      <c r="H68" s="245">
        <v>3776.5333333333328</v>
      </c>
      <c r="I68" s="245">
        <v>3738.9666666666658</v>
      </c>
      <c r="J68" s="245">
        <v>3915.766666666666</v>
      </c>
      <c r="K68" s="245">
        <v>3953.3333333333326</v>
      </c>
      <c r="L68" s="245">
        <v>4004.1666666666661</v>
      </c>
      <c r="M68" s="246">
        <v>3902.5</v>
      </c>
      <c r="N68" s="246">
        <v>3814.1</v>
      </c>
      <c r="O68" s="246">
        <v>2743400</v>
      </c>
      <c r="P68" s="247">
        <v>-6.8707991038088126E-2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45442</v>
      </c>
      <c r="E69" s="243">
        <v>8143.1</v>
      </c>
      <c r="F69" s="243">
        <v>8141.0333333333328</v>
      </c>
      <c r="G69" s="245">
        <v>8047.0666666666657</v>
      </c>
      <c r="H69" s="245">
        <v>7951.0333333333328</v>
      </c>
      <c r="I69" s="245">
        <v>7857.0666666666657</v>
      </c>
      <c r="J69" s="245">
        <v>8237.0666666666657</v>
      </c>
      <c r="K69" s="245">
        <v>8331.0333333333328</v>
      </c>
      <c r="L69" s="245">
        <v>8427.0666666666657</v>
      </c>
      <c r="M69" s="246">
        <v>8235</v>
      </c>
      <c r="N69" s="246">
        <v>8045</v>
      </c>
      <c r="O69" s="246">
        <v>1050400</v>
      </c>
      <c r="P69" s="247">
        <v>-0.13297565002063558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45442</v>
      </c>
      <c r="E70" s="243">
        <v>902.6</v>
      </c>
      <c r="F70" s="243">
        <v>899.38333333333321</v>
      </c>
      <c r="G70" s="245">
        <v>892.76666666666642</v>
      </c>
      <c r="H70" s="245">
        <v>882.93333333333317</v>
      </c>
      <c r="I70" s="245">
        <v>876.31666666666638</v>
      </c>
      <c r="J70" s="245">
        <v>909.21666666666647</v>
      </c>
      <c r="K70" s="245">
        <v>915.83333333333326</v>
      </c>
      <c r="L70" s="245">
        <v>925.66666666666652</v>
      </c>
      <c r="M70" s="246">
        <v>906</v>
      </c>
      <c r="N70" s="246">
        <v>889.55</v>
      </c>
      <c r="O70" s="246">
        <v>41781300</v>
      </c>
      <c r="P70" s="247">
        <v>-4.8730645288060995E-3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45442</v>
      </c>
      <c r="E71" s="243">
        <v>6240.95</v>
      </c>
      <c r="F71" s="243">
        <v>6166.8166666666666</v>
      </c>
      <c r="G71" s="245">
        <v>6039.1333333333332</v>
      </c>
      <c r="H71" s="245">
        <v>5837.3166666666666</v>
      </c>
      <c r="I71" s="245">
        <v>5709.6333333333332</v>
      </c>
      <c r="J71" s="245">
        <v>6368.6333333333332</v>
      </c>
      <c r="K71" s="245">
        <v>6496.3166666666657</v>
      </c>
      <c r="L71" s="245">
        <v>6698.1333333333332</v>
      </c>
      <c r="M71" s="246">
        <v>6294.5</v>
      </c>
      <c r="N71" s="246">
        <v>5965</v>
      </c>
      <c r="O71" s="246">
        <v>1961125</v>
      </c>
      <c r="P71" s="247">
        <v>-0.12293157423971378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45442</v>
      </c>
      <c r="E72" s="243">
        <v>4635.3500000000004</v>
      </c>
      <c r="F72" s="243">
        <v>4600.5333333333338</v>
      </c>
      <c r="G72" s="245">
        <v>4552.0666666666675</v>
      </c>
      <c r="H72" s="245">
        <v>4468.7833333333338</v>
      </c>
      <c r="I72" s="245">
        <v>4420.3166666666675</v>
      </c>
      <c r="J72" s="245">
        <v>4683.8166666666675</v>
      </c>
      <c r="K72" s="245">
        <v>4732.2833333333328</v>
      </c>
      <c r="L72" s="245">
        <v>4815.5666666666675</v>
      </c>
      <c r="M72" s="246">
        <v>4649</v>
      </c>
      <c r="N72" s="246">
        <v>4517.25</v>
      </c>
      <c r="O72" s="246">
        <v>2684325</v>
      </c>
      <c r="P72" s="247">
        <v>-0.2418071276753497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45442</v>
      </c>
      <c r="E73" s="243">
        <v>3277.8</v>
      </c>
      <c r="F73" s="243">
        <v>3269.3833333333332</v>
      </c>
      <c r="G73" s="245">
        <v>3246.9166666666665</v>
      </c>
      <c r="H73" s="245">
        <v>3216.0333333333333</v>
      </c>
      <c r="I73" s="245">
        <v>3193.5666666666666</v>
      </c>
      <c r="J73" s="245">
        <v>3300.2666666666664</v>
      </c>
      <c r="K73" s="245">
        <v>3322.7333333333336</v>
      </c>
      <c r="L73" s="245">
        <v>3353.6166666666663</v>
      </c>
      <c r="M73" s="246">
        <v>3291.85</v>
      </c>
      <c r="N73" s="246">
        <v>3238.5</v>
      </c>
      <c r="O73" s="246">
        <v>1405800</v>
      </c>
      <c r="P73" s="247">
        <v>-0.16756228627259404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45442</v>
      </c>
      <c r="E74" s="243">
        <v>451.8</v>
      </c>
      <c r="F74" s="243">
        <v>447.93333333333334</v>
      </c>
      <c r="G74" s="245">
        <v>440.31666666666666</v>
      </c>
      <c r="H74" s="245">
        <v>428.83333333333331</v>
      </c>
      <c r="I74" s="245">
        <v>421.21666666666664</v>
      </c>
      <c r="J74" s="245">
        <v>459.41666666666669</v>
      </c>
      <c r="K74" s="245">
        <v>467.03333333333336</v>
      </c>
      <c r="L74" s="245">
        <v>478.51666666666671</v>
      </c>
      <c r="M74" s="246">
        <v>455.55</v>
      </c>
      <c r="N74" s="246">
        <v>436.45</v>
      </c>
      <c r="O74" s="246">
        <v>14238000</v>
      </c>
      <c r="P74" s="247">
        <v>-0.20931627349060375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45442</v>
      </c>
      <c r="E75" s="243">
        <v>157.44999999999999</v>
      </c>
      <c r="F75" s="243">
        <v>156.68333333333334</v>
      </c>
      <c r="G75" s="245">
        <v>155.46666666666667</v>
      </c>
      <c r="H75" s="245">
        <v>153.48333333333332</v>
      </c>
      <c r="I75" s="245">
        <v>152.26666666666665</v>
      </c>
      <c r="J75" s="245">
        <v>158.66666666666669</v>
      </c>
      <c r="K75" s="245">
        <v>159.88333333333338</v>
      </c>
      <c r="L75" s="245">
        <v>161.8666666666667</v>
      </c>
      <c r="M75" s="246">
        <v>157.9</v>
      </c>
      <c r="N75" s="246">
        <v>154.69999999999999</v>
      </c>
      <c r="O75" s="246">
        <v>116925000</v>
      </c>
      <c r="P75" s="247">
        <v>-2.2120933344484402E-2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45442</v>
      </c>
      <c r="E76" s="243">
        <v>210.05</v>
      </c>
      <c r="F76" s="243">
        <v>209.5</v>
      </c>
      <c r="G76" s="245">
        <v>208.2</v>
      </c>
      <c r="H76" s="245">
        <v>206.35</v>
      </c>
      <c r="I76" s="245">
        <v>205.04999999999998</v>
      </c>
      <c r="J76" s="245">
        <v>211.35</v>
      </c>
      <c r="K76" s="245">
        <v>212.65</v>
      </c>
      <c r="L76" s="245">
        <v>214.5</v>
      </c>
      <c r="M76" s="246">
        <v>210.8</v>
      </c>
      <c r="N76" s="246">
        <v>207.65</v>
      </c>
      <c r="O76" s="246">
        <v>143934075</v>
      </c>
      <c r="P76" s="247">
        <v>-4.6347377993331315E-2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45442</v>
      </c>
      <c r="E77" s="243">
        <v>1090.0999999999999</v>
      </c>
      <c r="F77" s="243">
        <v>1089.6333333333332</v>
      </c>
      <c r="G77" s="245">
        <v>1076.7166666666665</v>
      </c>
      <c r="H77" s="245">
        <v>1063.3333333333333</v>
      </c>
      <c r="I77" s="245">
        <v>1050.4166666666665</v>
      </c>
      <c r="J77" s="245">
        <v>1103.0166666666664</v>
      </c>
      <c r="K77" s="245">
        <v>1115.9333333333334</v>
      </c>
      <c r="L77" s="245">
        <v>1129.3166666666664</v>
      </c>
      <c r="M77" s="246">
        <v>1102.55</v>
      </c>
      <c r="N77" s="246">
        <v>1076.25</v>
      </c>
      <c r="O77" s="246">
        <v>12179275</v>
      </c>
      <c r="P77" s="247">
        <v>-1.2114084092913849E-2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45442</v>
      </c>
      <c r="E78" s="243">
        <v>86</v>
      </c>
      <c r="F78" s="243">
        <v>85.13333333333334</v>
      </c>
      <c r="G78" s="245">
        <v>83.866666666666674</v>
      </c>
      <c r="H78" s="245">
        <v>81.733333333333334</v>
      </c>
      <c r="I78" s="245">
        <v>80.466666666666669</v>
      </c>
      <c r="J78" s="245">
        <v>87.26666666666668</v>
      </c>
      <c r="K78" s="245">
        <v>88.53333333333336</v>
      </c>
      <c r="L78" s="245">
        <v>90.666666666666686</v>
      </c>
      <c r="M78" s="246">
        <v>86.4</v>
      </c>
      <c r="N78" s="246">
        <v>83</v>
      </c>
      <c r="O78" s="246">
        <v>192937500</v>
      </c>
      <c r="P78" s="247">
        <v>-5.520052886734244E-2</v>
      </c>
    </row>
    <row r="79" spans="1:16" ht="12.75" customHeight="1">
      <c r="A79" s="239">
        <v>69</v>
      </c>
      <c r="B79" s="251" t="s">
        <v>910</v>
      </c>
      <c r="C79" s="243" t="s">
        <v>117</v>
      </c>
      <c r="D79" s="244">
        <v>45442</v>
      </c>
      <c r="E79" s="243">
        <v>715.65</v>
      </c>
      <c r="F79" s="243">
        <v>716.06666666666661</v>
      </c>
      <c r="G79" s="245">
        <v>710.73333333333323</v>
      </c>
      <c r="H79" s="245">
        <v>705.81666666666661</v>
      </c>
      <c r="I79" s="245">
        <v>700.48333333333323</v>
      </c>
      <c r="J79" s="245">
        <v>720.98333333333323</v>
      </c>
      <c r="K79" s="245">
        <v>726.31666666666672</v>
      </c>
      <c r="L79" s="245">
        <v>731.23333333333323</v>
      </c>
      <c r="M79" s="246">
        <v>721.4</v>
      </c>
      <c r="N79" s="246">
        <v>711.15</v>
      </c>
      <c r="O79" s="246">
        <v>6425900</v>
      </c>
      <c r="P79" s="247">
        <v>-0.14569650881437954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45442</v>
      </c>
      <c r="E80" s="243">
        <v>1209.3499999999999</v>
      </c>
      <c r="F80" s="243">
        <v>1212.7666666666667</v>
      </c>
      <c r="G80" s="245">
        <v>1190.5333333333333</v>
      </c>
      <c r="H80" s="245">
        <v>1171.7166666666667</v>
      </c>
      <c r="I80" s="245">
        <v>1149.4833333333333</v>
      </c>
      <c r="J80" s="245">
        <v>1231.5833333333333</v>
      </c>
      <c r="K80" s="245">
        <v>1253.8166666666664</v>
      </c>
      <c r="L80" s="245">
        <v>1272.6333333333332</v>
      </c>
      <c r="M80" s="246">
        <v>1235</v>
      </c>
      <c r="N80" s="246">
        <v>1193.95</v>
      </c>
      <c r="O80" s="246">
        <v>6416500</v>
      </c>
      <c r="P80" s="247">
        <v>-6.9533062645011606E-2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45442</v>
      </c>
      <c r="E81" s="243">
        <v>2595.65</v>
      </c>
      <c r="F81" s="243">
        <v>2578.1166666666663</v>
      </c>
      <c r="G81" s="245">
        <v>2553.7333333333327</v>
      </c>
      <c r="H81" s="245">
        <v>2511.8166666666662</v>
      </c>
      <c r="I81" s="245">
        <v>2487.4333333333325</v>
      </c>
      <c r="J81" s="245">
        <v>2620.0333333333328</v>
      </c>
      <c r="K81" s="245">
        <v>2644.416666666667</v>
      </c>
      <c r="L81" s="245">
        <v>2686.333333333333</v>
      </c>
      <c r="M81" s="246">
        <v>2602.5</v>
      </c>
      <c r="N81" s="246">
        <v>2536.1999999999998</v>
      </c>
      <c r="O81" s="246">
        <v>4146275</v>
      </c>
      <c r="P81" s="247">
        <v>-4.4444444444444446E-2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45442</v>
      </c>
      <c r="E82" s="243">
        <v>421.55</v>
      </c>
      <c r="F82" s="243">
        <v>419.51666666666671</v>
      </c>
      <c r="G82" s="245">
        <v>416.18333333333339</v>
      </c>
      <c r="H82" s="245">
        <v>410.81666666666666</v>
      </c>
      <c r="I82" s="245">
        <v>407.48333333333335</v>
      </c>
      <c r="J82" s="245">
        <v>424.88333333333344</v>
      </c>
      <c r="K82" s="245">
        <v>428.21666666666681</v>
      </c>
      <c r="L82" s="245">
        <v>433.58333333333348</v>
      </c>
      <c r="M82" s="246">
        <v>422.85</v>
      </c>
      <c r="N82" s="246">
        <v>414.15</v>
      </c>
      <c r="O82" s="246">
        <v>9630000</v>
      </c>
      <c r="P82" s="247">
        <v>-7.7586206896551727E-2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45442</v>
      </c>
      <c r="E83" s="243">
        <v>2387.6999999999998</v>
      </c>
      <c r="F83" s="243">
        <v>2370.5666666666662</v>
      </c>
      <c r="G83" s="245">
        <v>2342.2833333333324</v>
      </c>
      <c r="H83" s="245">
        <v>2296.8666666666663</v>
      </c>
      <c r="I83" s="245">
        <v>2268.5833333333326</v>
      </c>
      <c r="J83" s="245">
        <v>2415.9833333333322</v>
      </c>
      <c r="K83" s="245">
        <v>2444.266666666666</v>
      </c>
      <c r="L83" s="245">
        <v>2489.683333333332</v>
      </c>
      <c r="M83" s="246">
        <v>2398.85</v>
      </c>
      <c r="N83" s="246">
        <v>2325.15</v>
      </c>
      <c r="O83" s="246">
        <v>6772923</v>
      </c>
      <c r="P83" s="247">
        <v>-9.5893027698185293E-2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45442</v>
      </c>
      <c r="E84" s="243">
        <v>546</v>
      </c>
      <c r="F84" s="243">
        <v>543.23333333333323</v>
      </c>
      <c r="G84" s="245">
        <v>537.86666666666645</v>
      </c>
      <c r="H84" s="245">
        <v>529.73333333333323</v>
      </c>
      <c r="I84" s="245">
        <v>524.36666666666645</v>
      </c>
      <c r="J84" s="245">
        <v>551.36666666666645</v>
      </c>
      <c r="K84" s="245">
        <v>556.73333333333323</v>
      </c>
      <c r="L84" s="245">
        <v>564.86666666666645</v>
      </c>
      <c r="M84" s="246">
        <v>548.6</v>
      </c>
      <c r="N84" s="246">
        <v>535.1</v>
      </c>
      <c r="O84" s="246">
        <v>6185000</v>
      </c>
      <c r="P84" s="247">
        <v>-0.15375406191209168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45442</v>
      </c>
      <c r="E85" s="243">
        <v>4039.9</v>
      </c>
      <c r="F85" s="243">
        <v>4021.3166666666671</v>
      </c>
      <c r="G85" s="245">
        <v>3983.6333333333341</v>
      </c>
      <c r="H85" s="245">
        <v>3927.3666666666672</v>
      </c>
      <c r="I85" s="245">
        <v>3889.6833333333343</v>
      </c>
      <c r="J85" s="245">
        <v>4077.5833333333339</v>
      </c>
      <c r="K85" s="245">
        <v>4115.2666666666673</v>
      </c>
      <c r="L85" s="245">
        <v>4171.5333333333338</v>
      </c>
      <c r="M85" s="246">
        <v>4059</v>
      </c>
      <c r="N85" s="246">
        <v>3965.05</v>
      </c>
      <c r="O85" s="246">
        <v>7989000</v>
      </c>
      <c r="P85" s="247">
        <v>-6.640022437245828E-2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45442</v>
      </c>
      <c r="E86" s="243">
        <v>1574.05</v>
      </c>
      <c r="F86" s="243">
        <v>1576.2166666666665</v>
      </c>
      <c r="G86" s="245">
        <v>1563.5333333333328</v>
      </c>
      <c r="H86" s="245">
        <v>1553.0166666666664</v>
      </c>
      <c r="I86" s="245">
        <v>1540.3333333333328</v>
      </c>
      <c r="J86" s="245">
        <v>1586.7333333333329</v>
      </c>
      <c r="K86" s="245">
        <v>1599.4166666666667</v>
      </c>
      <c r="L86" s="245">
        <v>1609.9333333333329</v>
      </c>
      <c r="M86" s="246">
        <v>1588.9</v>
      </c>
      <c r="N86" s="246">
        <v>1565.7</v>
      </c>
      <c r="O86" s="246">
        <v>8220000</v>
      </c>
      <c r="P86" s="247">
        <v>-4.9106368211001214E-2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45442</v>
      </c>
      <c r="E87" s="243">
        <v>1495.85</v>
      </c>
      <c r="F87" s="243">
        <v>1488.3</v>
      </c>
      <c r="G87" s="245">
        <v>1472.6</v>
      </c>
      <c r="H87" s="245">
        <v>1449.35</v>
      </c>
      <c r="I87" s="245">
        <v>1433.6499999999999</v>
      </c>
      <c r="J87" s="245">
        <v>1511.55</v>
      </c>
      <c r="K87" s="245">
        <v>1527.2500000000002</v>
      </c>
      <c r="L87" s="245">
        <v>1550.5</v>
      </c>
      <c r="M87" s="246">
        <v>1504</v>
      </c>
      <c r="N87" s="246">
        <v>1465.05</v>
      </c>
      <c r="O87" s="246">
        <v>15693300</v>
      </c>
      <c r="P87" s="247">
        <v>-7.0175438596491224E-2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45442</v>
      </c>
      <c r="E88" s="243">
        <v>3719.5</v>
      </c>
      <c r="F88" s="243">
        <v>3702.3333333333335</v>
      </c>
      <c r="G88" s="245">
        <v>3674.666666666667</v>
      </c>
      <c r="H88" s="245">
        <v>3629.8333333333335</v>
      </c>
      <c r="I88" s="245">
        <v>3602.166666666667</v>
      </c>
      <c r="J88" s="245">
        <v>3747.166666666667</v>
      </c>
      <c r="K88" s="245">
        <v>3774.8333333333339</v>
      </c>
      <c r="L88" s="245">
        <v>3819.666666666667</v>
      </c>
      <c r="M88" s="246">
        <v>3730</v>
      </c>
      <c r="N88" s="246">
        <v>3657.5</v>
      </c>
      <c r="O88" s="246">
        <v>2669400</v>
      </c>
      <c r="P88" s="247">
        <v>-0.10895253354696575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45442</v>
      </c>
      <c r="E89" s="243">
        <v>1503.3</v>
      </c>
      <c r="F89" s="243">
        <v>1505.0999999999997</v>
      </c>
      <c r="G89" s="245">
        <v>1499.0999999999995</v>
      </c>
      <c r="H89" s="245">
        <v>1494.8999999999999</v>
      </c>
      <c r="I89" s="245">
        <v>1488.8999999999996</v>
      </c>
      <c r="J89" s="245">
        <v>1509.2999999999993</v>
      </c>
      <c r="K89" s="245">
        <v>1515.2999999999997</v>
      </c>
      <c r="L89" s="245">
        <v>1519.4999999999991</v>
      </c>
      <c r="M89" s="246">
        <v>1511.1</v>
      </c>
      <c r="N89" s="246">
        <v>1500.9</v>
      </c>
      <c r="O89" s="246">
        <v>180694250</v>
      </c>
      <c r="P89" s="247">
        <v>-2.9378484337285328E-2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45442</v>
      </c>
      <c r="E90" s="243">
        <v>599.45000000000005</v>
      </c>
      <c r="F90" s="243">
        <v>596.44999999999993</v>
      </c>
      <c r="G90" s="245">
        <v>591.99999999999989</v>
      </c>
      <c r="H90" s="245">
        <v>584.54999999999995</v>
      </c>
      <c r="I90" s="245">
        <v>580.09999999999991</v>
      </c>
      <c r="J90" s="245">
        <v>603.89999999999986</v>
      </c>
      <c r="K90" s="245">
        <v>608.34999999999991</v>
      </c>
      <c r="L90" s="245">
        <v>615.79999999999984</v>
      </c>
      <c r="M90" s="246">
        <v>600.9</v>
      </c>
      <c r="N90" s="246">
        <v>589</v>
      </c>
      <c r="O90" s="246">
        <v>28704500</v>
      </c>
      <c r="P90" s="247">
        <v>-4.5816878747988884E-2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45442</v>
      </c>
      <c r="E91" s="243">
        <v>4542.8999999999996</v>
      </c>
      <c r="F91" s="243">
        <v>4497.9000000000005</v>
      </c>
      <c r="G91" s="245">
        <v>4445.8000000000011</v>
      </c>
      <c r="H91" s="245">
        <v>4348.7000000000007</v>
      </c>
      <c r="I91" s="245">
        <v>4296.6000000000013</v>
      </c>
      <c r="J91" s="245">
        <v>4595.0000000000009</v>
      </c>
      <c r="K91" s="245">
        <v>4647.1000000000013</v>
      </c>
      <c r="L91" s="245">
        <v>4744.2000000000007</v>
      </c>
      <c r="M91" s="246">
        <v>4550</v>
      </c>
      <c r="N91" s="246">
        <v>4400.8</v>
      </c>
      <c r="O91" s="246">
        <v>4554600</v>
      </c>
      <c r="P91" s="247">
        <v>-8.7839461667868296E-2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45442</v>
      </c>
      <c r="E92" s="243">
        <v>651.29999999999995</v>
      </c>
      <c r="F92" s="243">
        <v>645.75</v>
      </c>
      <c r="G92" s="245">
        <v>638.65</v>
      </c>
      <c r="H92" s="245">
        <v>626</v>
      </c>
      <c r="I92" s="245">
        <v>618.9</v>
      </c>
      <c r="J92" s="245">
        <v>658.4</v>
      </c>
      <c r="K92" s="245">
        <v>665.49999999999989</v>
      </c>
      <c r="L92" s="245">
        <v>678.15</v>
      </c>
      <c r="M92" s="246">
        <v>652.85</v>
      </c>
      <c r="N92" s="246">
        <v>633.1</v>
      </c>
      <c r="O92" s="246">
        <v>41532400</v>
      </c>
      <c r="P92" s="247">
        <v>-6.5048849669082892E-2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45442</v>
      </c>
      <c r="E93" s="243">
        <v>384.95</v>
      </c>
      <c r="F93" s="243">
        <v>383.84999999999997</v>
      </c>
      <c r="G93" s="245">
        <v>379.24999999999994</v>
      </c>
      <c r="H93" s="245">
        <v>373.54999999999995</v>
      </c>
      <c r="I93" s="245">
        <v>368.94999999999993</v>
      </c>
      <c r="J93" s="245">
        <v>389.54999999999995</v>
      </c>
      <c r="K93" s="245">
        <v>394.15</v>
      </c>
      <c r="L93" s="245">
        <v>399.84999999999997</v>
      </c>
      <c r="M93" s="246">
        <v>388.45</v>
      </c>
      <c r="N93" s="246">
        <v>378.15</v>
      </c>
      <c r="O93" s="246">
        <v>17977600</v>
      </c>
      <c r="P93" s="247">
        <v>-0.36775396085740913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45442</v>
      </c>
      <c r="E94" s="243">
        <v>496.4</v>
      </c>
      <c r="F94" s="243">
        <v>493.76666666666671</v>
      </c>
      <c r="G94" s="245">
        <v>489.73333333333341</v>
      </c>
      <c r="H94" s="245">
        <v>483.06666666666672</v>
      </c>
      <c r="I94" s="245">
        <v>479.03333333333342</v>
      </c>
      <c r="J94" s="245">
        <v>500.43333333333339</v>
      </c>
      <c r="K94" s="245">
        <v>504.4666666666667</v>
      </c>
      <c r="L94" s="245">
        <v>511.13333333333338</v>
      </c>
      <c r="M94" s="246">
        <v>497.8</v>
      </c>
      <c r="N94" s="246">
        <v>487.1</v>
      </c>
      <c r="O94" s="246">
        <v>31163400</v>
      </c>
      <c r="P94" s="247">
        <v>-3.3980582524271843E-2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45442</v>
      </c>
      <c r="E95" s="243">
        <v>2249.4499999999998</v>
      </c>
      <c r="F95" s="243">
        <v>2244.4833333333331</v>
      </c>
      <c r="G95" s="245">
        <v>2234.0166666666664</v>
      </c>
      <c r="H95" s="245">
        <v>2218.5833333333335</v>
      </c>
      <c r="I95" s="245">
        <v>2208.1166666666668</v>
      </c>
      <c r="J95" s="245">
        <v>2259.9166666666661</v>
      </c>
      <c r="K95" s="245">
        <v>2270.3833333333323</v>
      </c>
      <c r="L95" s="245">
        <v>2285.8166666666657</v>
      </c>
      <c r="M95" s="246">
        <v>2254.9499999999998</v>
      </c>
      <c r="N95" s="246">
        <v>2229.0500000000002</v>
      </c>
      <c r="O95" s="246">
        <v>21147000</v>
      </c>
      <c r="P95" s="247">
        <v>-0.10065196034652139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45442</v>
      </c>
      <c r="E96" s="243">
        <v>1119.7</v>
      </c>
      <c r="F96" s="243">
        <v>1115.4666666666667</v>
      </c>
      <c r="G96" s="245">
        <v>1100.2333333333333</v>
      </c>
      <c r="H96" s="245">
        <v>1080.7666666666667</v>
      </c>
      <c r="I96" s="245">
        <v>1065.5333333333333</v>
      </c>
      <c r="J96" s="245">
        <v>1134.9333333333334</v>
      </c>
      <c r="K96" s="245">
        <v>1150.166666666667</v>
      </c>
      <c r="L96" s="245">
        <v>1169.6333333333334</v>
      </c>
      <c r="M96" s="246">
        <v>1130.7</v>
      </c>
      <c r="N96" s="246">
        <v>1096</v>
      </c>
      <c r="O96" s="246">
        <v>74157300</v>
      </c>
      <c r="P96" s="247">
        <v>-7.5600022483278059E-3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45442</v>
      </c>
      <c r="E97" s="243">
        <v>1717.4</v>
      </c>
      <c r="F97" s="243">
        <v>1710.1166666666668</v>
      </c>
      <c r="G97" s="245">
        <v>1698.5333333333335</v>
      </c>
      <c r="H97" s="245">
        <v>1679.6666666666667</v>
      </c>
      <c r="I97" s="245">
        <v>1668.0833333333335</v>
      </c>
      <c r="J97" s="245">
        <v>1728.9833333333336</v>
      </c>
      <c r="K97" s="245">
        <v>1740.5666666666666</v>
      </c>
      <c r="L97" s="245">
        <v>1759.4333333333336</v>
      </c>
      <c r="M97" s="246">
        <v>1721.7</v>
      </c>
      <c r="N97" s="246">
        <v>1691.25</v>
      </c>
      <c r="O97" s="246">
        <v>3375000</v>
      </c>
      <c r="P97" s="247">
        <v>-0.1282448663308795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45442</v>
      </c>
      <c r="E98" s="243">
        <v>563.1</v>
      </c>
      <c r="F98" s="243">
        <v>562.1</v>
      </c>
      <c r="G98" s="245">
        <v>556.1</v>
      </c>
      <c r="H98" s="245">
        <v>549.1</v>
      </c>
      <c r="I98" s="245">
        <v>543.1</v>
      </c>
      <c r="J98" s="245">
        <v>569.1</v>
      </c>
      <c r="K98" s="245">
        <v>575.1</v>
      </c>
      <c r="L98" s="245">
        <v>582.1</v>
      </c>
      <c r="M98" s="246">
        <v>568.1</v>
      </c>
      <c r="N98" s="246">
        <v>555.1</v>
      </c>
      <c r="O98" s="246">
        <v>15390000</v>
      </c>
      <c r="P98" s="247">
        <v>-2.7580324139891952E-2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45442</v>
      </c>
      <c r="E99" s="243">
        <v>14.1</v>
      </c>
      <c r="F99" s="243">
        <v>13.549999999999999</v>
      </c>
      <c r="G99" s="245">
        <v>12.899999999999999</v>
      </c>
      <c r="H99" s="245">
        <v>11.7</v>
      </c>
      <c r="I99" s="245">
        <v>11.049999999999999</v>
      </c>
      <c r="J99" s="245">
        <v>14.749999999999998</v>
      </c>
      <c r="K99" s="245">
        <v>15.4</v>
      </c>
      <c r="L99" s="245">
        <v>16.599999999999998</v>
      </c>
      <c r="M99" s="246">
        <v>14.2</v>
      </c>
      <c r="N99" s="246">
        <v>12.35</v>
      </c>
      <c r="O99" s="246">
        <v>3987360000</v>
      </c>
      <c r="P99" s="247">
        <v>0.68118190710695858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45442</v>
      </c>
      <c r="E100" s="243">
        <v>125.55</v>
      </c>
      <c r="F100" s="243">
        <v>125.3</v>
      </c>
      <c r="G100" s="245">
        <v>124.69999999999999</v>
      </c>
      <c r="H100" s="245">
        <v>123.85</v>
      </c>
      <c r="I100" s="245">
        <v>123.24999999999999</v>
      </c>
      <c r="J100" s="245">
        <v>126.14999999999999</v>
      </c>
      <c r="K100" s="245">
        <v>126.74999999999999</v>
      </c>
      <c r="L100" s="245">
        <v>127.6</v>
      </c>
      <c r="M100" s="246">
        <v>125.9</v>
      </c>
      <c r="N100" s="246">
        <v>124.45</v>
      </c>
      <c r="O100" s="246">
        <v>71170000</v>
      </c>
      <c r="P100" s="247">
        <v>-2.4934922592135908E-2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45442</v>
      </c>
      <c r="E101" s="243">
        <v>83.95</v>
      </c>
      <c r="F101" s="243">
        <v>83.833333333333329</v>
      </c>
      <c r="G101" s="245">
        <v>83.416666666666657</v>
      </c>
      <c r="H101" s="245">
        <v>82.883333333333326</v>
      </c>
      <c r="I101" s="245">
        <v>82.466666666666654</v>
      </c>
      <c r="J101" s="245">
        <v>84.36666666666666</v>
      </c>
      <c r="K101" s="245">
        <v>84.783333333333317</v>
      </c>
      <c r="L101" s="245">
        <v>85.316666666666663</v>
      </c>
      <c r="M101" s="246">
        <v>84.25</v>
      </c>
      <c r="N101" s="246">
        <v>83.3</v>
      </c>
      <c r="O101" s="246">
        <v>344850000</v>
      </c>
      <c r="P101" s="247">
        <v>-6.1441110430700142E-2</v>
      </c>
    </row>
    <row r="102" spans="1:16" ht="12.75" customHeight="1">
      <c r="A102" s="239">
        <v>92</v>
      </c>
      <c r="B102" s="251" t="s">
        <v>187</v>
      </c>
      <c r="C102" s="249" t="s">
        <v>142</v>
      </c>
      <c r="D102" s="244">
        <v>45442</v>
      </c>
      <c r="E102" s="243">
        <v>160.9</v>
      </c>
      <c r="F102" s="243">
        <v>158.69999999999999</v>
      </c>
      <c r="G102" s="245">
        <v>156.14999999999998</v>
      </c>
      <c r="H102" s="245">
        <v>151.39999999999998</v>
      </c>
      <c r="I102" s="245">
        <v>148.84999999999997</v>
      </c>
      <c r="J102" s="245">
        <v>163.44999999999999</v>
      </c>
      <c r="K102" s="245">
        <v>166</v>
      </c>
      <c r="L102" s="245">
        <v>170.75</v>
      </c>
      <c r="M102" s="246">
        <v>161.25</v>
      </c>
      <c r="N102" s="246">
        <v>153.94999999999999</v>
      </c>
      <c r="O102" s="246">
        <v>59932500</v>
      </c>
      <c r="P102" s="247">
        <v>-3.9543269230769229E-2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45442</v>
      </c>
      <c r="E103" s="243">
        <v>451.95</v>
      </c>
      <c r="F103" s="243">
        <v>448.8</v>
      </c>
      <c r="G103" s="245">
        <v>444.05</v>
      </c>
      <c r="H103" s="245">
        <v>436.15</v>
      </c>
      <c r="I103" s="245">
        <v>431.4</v>
      </c>
      <c r="J103" s="245">
        <v>456.70000000000005</v>
      </c>
      <c r="K103" s="245">
        <v>461.45000000000005</v>
      </c>
      <c r="L103" s="245">
        <v>469.35000000000008</v>
      </c>
      <c r="M103" s="246">
        <v>453.55</v>
      </c>
      <c r="N103" s="246">
        <v>440.9</v>
      </c>
      <c r="O103" s="246">
        <v>16524750</v>
      </c>
      <c r="P103" s="247">
        <v>-0.12577289590456101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45442</v>
      </c>
      <c r="E104" s="243">
        <v>581.1</v>
      </c>
      <c r="F104" s="243">
        <v>588.41666666666663</v>
      </c>
      <c r="G104" s="245">
        <v>571.93333333333328</v>
      </c>
      <c r="H104" s="245">
        <v>562.76666666666665</v>
      </c>
      <c r="I104" s="245">
        <v>546.2833333333333</v>
      </c>
      <c r="J104" s="245">
        <v>597.58333333333326</v>
      </c>
      <c r="K104" s="245">
        <v>614.06666666666661</v>
      </c>
      <c r="L104" s="245">
        <v>623.23333333333323</v>
      </c>
      <c r="M104" s="246">
        <v>604.9</v>
      </c>
      <c r="N104" s="246">
        <v>579.25</v>
      </c>
      <c r="O104" s="246">
        <v>22984000</v>
      </c>
      <c r="P104" s="247">
        <v>0.23185764819380428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45442</v>
      </c>
      <c r="E105" s="243">
        <v>229.1</v>
      </c>
      <c r="F105" s="243">
        <v>227.91666666666666</v>
      </c>
      <c r="G105" s="245">
        <v>225.18333333333331</v>
      </c>
      <c r="H105" s="245">
        <v>221.26666666666665</v>
      </c>
      <c r="I105" s="245">
        <v>218.5333333333333</v>
      </c>
      <c r="J105" s="245">
        <v>231.83333333333331</v>
      </c>
      <c r="K105" s="245">
        <v>234.56666666666666</v>
      </c>
      <c r="L105" s="245">
        <v>238.48333333333332</v>
      </c>
      <c r="M105" s="246">
        <v>230.65</v>
      </c>
      <c r="N105" s="246">
        <v>224</v>
      </c>
      <c r="O105" s="246">
        <v>25264800</v>
      </c>
      <c r="P105" s="247">
        <v>8.9171974522292991E-3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45442</v>
      </c>
      <c r="E106" s="243">
        <v>2580.5500000000002</v>
      </c>
      <c r="F106" s="243">
        <v>2574.5333333333333</v>
      </c>
      <c r="G106" s="245">
        <v>2551.0666666666666</v>
      </c>
      <c r="H106" s="245">
        <v>2521.5833333333335</v>
      </c>
      <c r="I106" s="245">
        <v>2498.1166666666668</v>
      </c>
      <c r="J106" s="245">
        <v>2604.0166666666664</v>
      </c>
      <c r="K106" s="245">
        <v>2627.4833333333327</v>
      </c>
      <c r="L106" s="245">
        <v>2656.9666666666662</v>
      </c>
      <c r="M106" s="246">
        <v>2598</v>
      </c>
      <c r="N106" s="246">
        <v>2545.0500000000002</v>
      </c>
      <c r="O106" s="246">
        <v>1063800</v>
      </c>
      <c r="P106" s="247">
        <v>-0.17688022284122562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45442</v>
      </c>
      <c r="E107" s="243">
        <v>3838.95</v>
      </c>
      <c r="F107" s="243">
        <v>3812.0499999999997</v>
      </c>
      <c r="G107" s="245">
        <v>3769.0999999999995</v>
      </c>
      <c r="H107" s="245">
        <v>3699.2499999999995</v>
      </c>
      <c r="I107" s="245">
        <v>3656.2999999999993</v>
      </c>
      <c r="J107" s="245">
        <v>3881.8999999999996</v>
      </c>
      <c r="K107" s="245">
        <v>3924.8499999999995</v>
      </c>
      <c r="L107" s="245">
        <v>3994.7</v>
      </c>
      <c r="M107" s="246">
        <v>3855</v>
      </c>
      <c r="N107" s="246">
        <v>3742.2</v>
      </c>
      <c r="O107" s="246">
        <v>4596300</v>
      </c>
      <c r="P107" s="247">
        <v>-4.8325982980309337E-2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45442</v>
      </c>
      <c r="E108" s="243">
        <v>1509.75</v>
      </c>
      <c r="F108" s="243">
        <v>1501.05</v>
      </c>
      <c r="G108" s="245">
        <v>1488.6499999999999</v>
      </c>
      <c r="H108" s="245">
        <v>1467.55</v>
      </c>
      <c r="I108" s="245">
        <v>1455.1499999999999</v>
      </c>
      <c r="J108" s="245">
        <v>1522.1499999999999</v>
      </c>
      <c r="K108" s="245">
        <v>1534.55</v>
      </c>
      <c r="L108" s="245">
        <v>1555.6499999999999</v>
      </c>
      <c r="M108" s="246">
        <v>1513.45</v>
      </c>
      <c r="N108" s="246">
        <v>1479.95</v>
      </c>
      <c r="O108" s="246">
        <v>24340500</v>
      </c>
      <c r="P108" s="247">
        <v>-6.733182346820102E-3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45442</v>
      </c>
      <c r="E109" s="243">
        <v>354.5</v>
      </c>
      <c r="F109" s="243">
        <v>353.84999999999997</v>
      </c>
      <c r="G109" s="245">
        <v>348.69999999999993</v>
      </c>
      <c r="H109" s="245">
        <v>342.9</v>
      </c>
      <c r="I109" s="245">
        <v>337.74999999999994</v>
      </c>
      <c r="J109" s="245">
        <v>359.64999999999992</v>
      </c>
      <c r="K109" s="245">
        <v>364.7999999999999</v>
      </c>
      <c r="L109" s="245">
        <v>370.59999999999991</v>
      </c>
      <c r="M109" s="246">
        <v>359</v>
      </c>
      <c r="N109" s="246">
        <v>348.05</v>
      </c>
      <c r="O109" s="246">
        <v>77081400</v>
      </c>
      <c r="P109" s="247">
        <v>-3.6629414014362809E-2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45442</v>
      </c>
      <c r="E110" s="243">
        <v>1448.05</v>
      </c>
      <c r="F110" s="243">
        <v>1445.1333333333332</v>
      </c>
      <c r="G110" s="245">
        <v>1437.0666666666664</v>
      </c>
      <c r="H110" s="245">
        <v>1426.0833333333333</v>
      </c>
      <c r="I110" s="245">
        <v>1418.0166666666664</v>
      </c>
      <c r="J110" s="245">
        <v>1456.1166666666663</v>
      </c>
      <c r="K110" s="245">
        <v>1464.1833333333329</v>
      </c>
      <c r="L110" s="245">
        <v>1475.1666666666663</v>
      </c>
      <c r="M110" s="246">
        <v>1453.2</v>
      </c>
      <c r="N110" s="246">
        <v>1434.15</v>
      </c>
      <c r="O110" s="246">
        <v>47440400</v>
      </c>
      <c r="P110" s="247">
        <v>-9.149335478187598E-2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45442</v>
      </c>
      <c r="E111" s="243">
        <v>171.9</v>
      </c>
      <c r="F111" s="243">
        <v>171.35</v>
      </c>
      <c r="G111" s="245">
        <v>170.45</v>
      </c>
      <c r="H111" s="245">
        <v>169</v>
      </c>
      <c r="I111" s="245">
        <v>168.1</v>
      </c>
      <c r="J111" s="245">
        <v>172.79999999999998</v>
      </c>
      <c r="K111" s="245">
        <v>173.70000000000002</v>
      </c>
      <c r="L111" s="245">
        <v>175.14999999999998</v>
      </c>
      <c r="M111" s="246">
        <v>172.25</v>
      </c>
      <c r="N111" s="246">
        <v>169.9</v>
      </c>
      <c r="O111" s="246">
        <v>161898750</v>
      </c>
      <c r="P111" s="247">
        <v>-3.2962553141925338E-2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45442</v>
      </c>
      <c r="E112" s="243">
        <v>1338.65</v>
      </c>
      <c r="F112" s="243">
        <v>1337.8999999999999</v>
      </c>
      <c r="G112" s="245">
        <v>1325.7499999999998</v>
      </c>
      <c r="H112" s="245">
        <v>1312.85</v>
      </c>
      <c r="I112" s="245">
        <v>1300.6999999999998</v>
      </c>
      <c r="J112" s="245">
        <v>1350.7999999999997</v>
      </c>
      <c r="K112" s="245">
        <v>1362.9499999999998</v>
      </c>
      <c r="L112" s="245">
        <v>1375.8499999999997</v>
      </c>
      <c r="M112" s="246">
        <v>1350.05</v>
      </c>
      <c r="N112" s="246">
        <v>1325</v>
      </c>
      <c r="O112" s="246">
        <v>1859650</v>
      </c>
      <c r="P112" s="247">
        <v>-0.37858384013900953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45442</v>
      </c>
      <c r="E113" s="243">
        <v>1036.45</v>
      </c>
      <c r="F113" s="243">
        <v>1035.7166666666665</v>
      </c>
      <c r="G113" s="245">
        <v>1027.1833333333329</v>
      </c>
      <c r="H113" s="245">
        <v>1017.9166666666665</v>
      </c>
      <c r="I113" s="245">
        <v>1009.383333333333</v>
      </c>
      <c r="J113" s="245">
        <v>1044.9833333333329</v>
      </c>
      <c r="K113" s="245">
        <v>1053.5166666666662</v>
      </c>
      <c r="L113" s="245">
        <v>1062.7833333333328</v>
      </c>
      <c r="M113" s="246">
        <v>1044.25</v>
      </c>
      <c r="N113" s="246">
        <v>1026.45</v>
      </c>
      <c r="O113" s="246">
        <v>15256500</v>
      </c>
      <c r="P113" s="247">
        <v>-2.6302563243424358E-2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45442</v>
      </c>
      <c r="E114" s="243">
        <v>437.65</v>
      </c>
      <c r="F114" s="243">
        <v>435.81666666666666</v>
      </c>
      <c r="G114" s="245">
        <v>432.08333333333331</v>
      </c>
      <c r="H114" s="245">
        <v>426.51666666666665</v>
      </c>
      <c r="I114" s="245">
        <v>422.7833333333333</v>
      </c>
      <c r="J114" s="245">
        <v>441.38333333333333</v>
      </c>
      <c r="K114" s="245">
        <v>445.11666666666667</v>
      </c>
      <c r="L114" s="245">
        <v>450.68333333333334</v>
      </c>
      <c r="M114" s="246">
        <v>439.55</v>
      </c>
      <c r="N114" s="246">
        <v>430.25</v>
      </c>
      <c r="O114" s="246">
        <v>112640000</v>
      </c>
      <c r="P114" s="247">
        <v>-6.638729013606344E-2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45442</v>
      </c>
      <c r="E115" s="243">
        <v>950.55</v>
      </c>
      <c r="F115" s="243">
        <v>944.83333333333337</v>
      </c>
      <c r="G115" s="245">
        <v>937.41666666666674</v>
      </c>
      <c r="H115" s="245">
        <v>924.28333333333342</v>
      </c>
      <c r="I115" s="245">
        <v>916.86666666666679</v>
      </c>
      <c r="J115" s="245">
        <v>957.9666666666667</v>
      </c>
      <c r="K115" s="245">
        <v>965.38333333333344</v>
      </c>
      <c r="L115" s="245">
        <v>978.51666666666665</v>
      </c>
      <c r="M115" s="246">
        <v>952.25</v>
      </c>
      <c r="N115" s="246">
        <v>931.7</v>
      </c>
      <c r="O115" s="246">
        <v>14105000</v>
      </c>
      <c r="P115" s="247">
        <v>-0.15221637866265966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45442</v>
      </c>
      <c r="E116" s="243">
        <v>4053.1</v>
      </c>
      <c r="F116" s="243">
        <v>4083.5166666666664</v>
      </c>
      <c r="G116" s="245">
        <v>3987.583333333333</v>
      </c>
      <c r="H116" s="245">
        <v>3922.0666666666666</v>
      </c>
      <c r="I116" s="245">
        <v>3826.1333333333332</v>
      </c>
      <c r="J116" s="245">
        <v>4149.0333333333328</v>
      </c>
      <c r="K116" s="245">
        <v>4244.9666666666672</v>
      </c>
      <c r="L116" s="245">
        <v>4310.4833333333327</v>
      </c>
      <c r="M116" s="246">
        <v>4179.45</v>
      </c>
      <c r="N116" s="246">
        <v>4018</v>
      </c>
      <c r="O116" s="246">
        <v>718000</v>
      </c>
      <c r="P116" s="247">
        <v>-7.2051696284329558E-2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45442</v>
      </c>
      <c r="E117" s="243">
        <v>911.45</v>
      </c>
      <c r="F117" s="243">
        <v>903.25</v>
      </c>
      <c r="G117" s="245">
        <v>890.4</v>
      </c>
      <c r="H117" s="245">
        <v>869.35</v>
      </c>
      <c r="I117" s="245">
        <v>856.5</v>
      </c>
      <c r="J117" s="245">
        <v>924.3</v>
      </c>
      <c r="K117" s="245">
        <v>937.14999999999986</v>
      </c>
      <c r="L117" s="245">
        <v>958.19999999999993</v>
      </c>
      <c r="M117" s="246">
        <v>916.1</v>
      </c>
      <c r="N117" s="246">
        <v>882.2</v>
      </c>
      <c r="O117" s="246">
        <v>19220625</v>
      </c>
      <c r="P117" s="247">
        <v>-5.3923848760714994E-2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45442</v>
      </c>
      <c r="E118" s="243">
        <v>443.15</v>
      </c>
      <c r="F118" s="243">
        <v>442.16666666666669</v>
      </c>
      <c r="G118" s="245">
        <v>440.03333333333336</v>
      </c>
      <c r="H118" s="245">
        <v>436.91666666666669</v>
      </c>
      <c r="I118" s="245">
        <v>434.78333333333336</v>
      </c>
      <c r="J118" s="245">
        <v>445.28333333333336</v>
      </c>
      <c r="K118" s="245">
        <v>447.41666666666669</v>
      </c>
      <c r="L118" s="245">
        <v>450.53333333333336</v>
      </c>
      <c r="M118" s="246">
        <v>444.3</v>
      </c>
      <c r="N118" s="246">
        <v>439.05</v>
      </c>
      <c r="O118" s="246">
        <v>18463750</v>
      </c>
      <c r="P118" s="247">
        <v>-0.13275011742602161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45442</v>
      </c>
      <c r="E119" s="243">
        <v>1654.7</v>
      </c>
      <c r="F119" s="243">
        <v>1663.8166666666666</v>
      </c>
      <c r="G119" s="245">
        <v>1625.9333333333332</v>
      </c>
      <c r="H119" s="245">
        <v>1597.1666666666665</v>
      </c>
      <c r="I119" s="245">
        <v>1559.2833333333331</v>
      </c>
      <c r="J119" s="245">
        <v>1692.5833333333333</v>
      </c>
      <c r="K119" s="245">
        <v>1730.4666666666665</v>
      </c>
      <c r="L119" s="245">
        <v>1759.2333333333333</v>
      </c>
      <c r="M119" s="246">
        <v>1701.7</v>
      </c>
      <c r="N119" s="246">
        <v>1635.05</v>
      </c>
      <c r="O119" s="246">
        <v>48758800</v>
      </c>
      <c r="P119" s="247">
        <v>0.2752866588550385</v>
      </c>
    </row>
    <row r="120" spans="1:16" ht="12.75" customHeight="1">
      <c r="A120" s="239">
        <v>110</v>
      </c>
      <c r="B120" s="251" t="s">
        <v>66</v>
      </c>
      <c r="C120" s="243" t="s">
        <v>1159</v>
      </c>
      <c r="D120" s="244">
        <v>45442</v>
      </c>
      <c r="E120" s="243">
        <v>169.5</v>
      </c>
      <c r="F120" s="243">
        <v>168.6</v>
      </c>
      <c r="G120" s="245">
        <v>167.2</v>
      </c>
      <c r="H120" s="245">
        <v>164.9</v>
      </c>
      <c r="I120" s="245">
        <v>163.5</v>
      </c>
      <c r="J120" s="245">
        <v>170.89999999999998</v>
      </c>
      <c r="K120" s="245">
        <v>172.3</v>
      </c>
      <c r="L120" s="245">
        <v>174.59999999999997</v>
      </c>
      <c r="M120" s="246">
        <v>170</v>
      </c>
      <c r="N120" s="246">
        <v>166.3</v>
      </c>
      <c r="O120" s="246">
        <v>51330848</v>
      </c>
      <c r="P120" s="247">
        <v>-2.5745257452574527E-2</v>
      </c>
    </row>
    <row r="121" spans="1:16" ht="12.75" customHeight="1">
      <c r="A121" s="239">
        <v>111</v>
      </c>
      <c r="B121" s="251" t="s">
        <v>42</v>
      </c>
      <c r="C121" s="243" t="s">
        <v>161</v>
      </c>
      <c r="D121" s="244">
        <v>45442</v>
      </c>
      <c r="E121" s="243">
        <v>2350.8000000000002</v>
      </c>
      <c r="F121" s="243">
        <v>2344.1833333333334</v>
      </c>
      <c r="G121" s="245">
        <v>2326.8666666666668</v>
      </c>
      <c r="H121" s="245">
        <v>2302.9333333333334</v>
      </c>
      <c r="I121" s="245">
        <v>2285.6166666666668</v>
      </c>
      <c r="J121" s="245">
        <v>2368.1166666666668</v>
      </c>
      <c r="K121" s="245">
        <v>2385.4333333333334</v>
      </c>
      <c r="L121" s="245">
        <v>2409.3666666666668</v>
      </c>
      <c r="M121" s="246">
        <v>2361.5</v>
      </c>
      <c r="N121" s="246">
        <v>2320.25</v>
      </c>
      <c r="O121" s="246">
        <v>1512900</v>
      </c>
      <c r="P121" s="247">
        <v>-0.22211938917167978</v>
      </c>
    </row>
    <row r="122" spans="1:16" ht="12.75" customHeight="1">
      <c r="A122" s="239">
        <v>112</v>
      </c>
      <c r="B122" s="251" t="s">
        <v>42</v>
      </c>
      <c r="C122" s="243" t="s">
        <v>162</v>
      </c>
      <c r="D122" s="244">
        <v>45442</v>
      </c>
      <c r="E122" s="243">
        <v>429</v>
      </c>
      <c r="F122" s="243">
        <v>430.81666666666666</v>
      </c>
      <c r="G122" s="245">
        <v>420.18333333333334</v>
      </c>
      <c r="H122" s="245">
        <v>411.36666666666667</v>
      </c>
      <c r="I122" s="245">
        <v>400.73333333333335</v>
      </c>
      <c r="J122" s="245">
        <v>439.63333333333333</v>
      </c>
      <c r="K122" s="245">
        <v>450.26666666666665</v>
      </c>
      <c r="L122" s="245">
        <v>459.08333333333331</v>
      </c>
      <c r="M122" s="246">
        <v>441.45</v>
      </c>
      <c r="N122" s="246">
        <v>422</v>
      </c>
      <c r="O122" s="246">
        <v>15990200</v>
      </c>
      <c r="P122" s="247">
        <v>2.910284463894967E-2</v>
      </c>
    </row>
    <row r="123" spans="1:16" ht="12.75" customHeight="1">
      <c r="A123" s="239">
        <v>113</v>
      </c>
      <c r="B123" s="251" t="s">
        <v>66</v>
      </c>
      <c r="C123" s="243" t="s">
        <v>163</v>
      </c>
      <c r="D123" s="244">
        <v>45442</v>
      </c>
      <c r="E123" s="243">
        <v>668.3</v>
      </c>
      <c r="F123" s="243">
        <v>669.7833333333333</v>
      </c>
      <c r="G123" s="245">
        <v>660.61666666666656</v>
      </c>
      <c r="H123" s="245">
        <v>652.93333333333328</v>
      </c>
      <c r="I123" s="245">
        <v>643.76666666666654</v>
      </c>
      <c r="J123" s="245">
        <v>677.46666666666658</v>
      </c>
      <c r="K123" s="245">
        <v>686.63333333333333</v>
      </c>
      <c r="L123" s="245">
        <v>694.31666666666661</v>
      </c>
      <c r="M123" s="246">
        <v>678.95</v>
      </c>
      <c r="N123" s="246">
        <v>662.1</v>
      </c>
      <c r="O123" s="246">
        <v>33912000</v>
      </c>
      <c r="P123" s="247">
        <v>-8.6520849046438961E-2</v>
      </c>
    </row>
    <row r="124" spans="1:16" ht="12.75" customHeight="1">
      <c r="A124" s="239">
        <v>114</v>
      </c>
      <c r="B124" s="251" t="s">
        <v>40</v>
      </c>
      <c r="C124" s="248" t="s">
        <v>164</v>
      </c>
      <c r="D124" s="244">
        <v>45442</v>
      </c>
      <c r="E124" s="243">
        <v>3676.25</v>
      </c>
      <c r="F124" s="243">
        <v>3666.1166666666668</v>
      </c>
      <c r="G124" s="245">
        <v>3643.4833333333336</v>
      </c>
      <c r="H124" s="245">
        <v>3610.7166666666667</v>
      </c>
      <c r="I124" s="245">
        <v>3588.0833333333335</v>
      </c>
      <c r="J124" s="245">
        <v>3698.8833333333337</v>
      </c>
      <c r="K124" s="245">
        <v>3721.5166666666669</v>
      </c>
      <c r="L124" s="245">
        <v>3754.2833333333338</v>
      </c>
      <c r="M124" s="246">
        <v>3688.75</v>
      </c>
      <c r="N124" s="246">
        <v>3633.35</v>
      </c>
      <c r="O124" s="246">
        <v>13429200</v>
      </c>
      <c r="P124" s="247">
        <v>-5.8630551816958275E-2</v>
      </c>
    </row>
    <row r="125" spans="1:16" ht="12.75" customHeight="1">
      <c r="A125" s="239">
        <v>115</v>
      </c>
      <c r="B125" s="251" t="s">
        <v>85</v>
      </c>
      <c r="C125" s="243" t="s">
        <v>165</v>
      </c>
      <c r="D125" s="244">
        <v>45442</v>
      </c>
      <c r="E125" s="243">
        <v>4679.6000000000004</v>
      </c>
      <c r="F125" s="243">
        <v>4674.0666666666666</v>
      </c>
      <c r="G125" s="245">
        <v>4623.1833333333334</v>
      </c>
      <c r="H125" s="245">
        <v>4566.7666666666664</v>
      </c>
      <c r="I125" s="245">
        <v>4515.8833333333332</v>
      </c>
      <c r="J125" s="245">
        <v>4730.4833333333336</v>
      </c>
      <c r="K125" s="245">
        <v>4781.3666666666668</v>
      </c>
      <c r="L125" s="245">
        <v>4837.7833333333338</v>
      </c>
      <c r="M125" s="246">
        <v>4724.95</v>
      </c>
      <c r="N125" s="246">
        <v>4617.6499999999996</v>
      </c>
      <c r="O125" s="246">
        <v>3707700</v>
      </c>
      <c r="P125" s="247">
        <v>-5.8684641456262614E-2</v>
      </c>
    </row>
    <row r="126" spans="1:16" ht="12.75" customHeight="1">
      <c r="A126" s="239">
        <v>116</v>
      </c>
      <c r="B126" s="251" t="s">
        <v>85</v>
      </c>
      <c r="C126" s="243" t="s">
        <v>166</v>
      </c>
      <c r="D126" s="244">
        <v>45442</v>
      </c>
      <c r="E126" s="243">
        <v>5204.1000000000004</v>
      </c>
      <c r="F126" s="243">
        <v>5180.6333333333341</v>
      </c>
      <c r="G126" s="245">
        <v>5114.1666666666679</v>
      </c>
      <c r="H126" s="245">
        <v>5024.2333333333336</v>
      </c>
      <c r="I126" s="245">
        <v>4957.7666666666673</v>
      </c>
      <c r="J126" s="245">
        <v>5270.5666666666684</v>
      </c>
      <c r="K126" s="245">
        <v>5337.0333333333338</v>
      </c>
      <c r="L126" s="245">
        <v>5426.966666666669</v>
      </c>
      <c r="M126" s="246">
        <v>5247.1</v>
      </c>
      <c r="N126" s="246">
        <v>5090.7</v>
      </c>
      <c r="O126" s="246">
        <v>653200</v>
      </c>
      <c r="P126" s="247">
        <v>-0.10126582278481013</v>
      </c>
    </row>
    <row r="127" spans="1:16" ht="12.75" customHeight="1">
      <c r="A127" s="239">
        <v>117</v>
      </c>
      <c r="B127" s="251" t="s">
        <v>42</v>
      </c>
      <c r="C127" s="243" t="s">
        <v>167</v>
      </c>
      <c r="D127" s="244">
        <v>45442</v>
      </c>
      <c r="E127" s="243">
        <v>1610</v>
      </c>
      <c r="F127" s="243">
        <v>1596.1499999999999</v>
      </c>
      <c r="G127" s="245">
        <v>1578.8499999999997</v>
      </c>
      <c r="H127" s="245">
        <v>1547.6999999999998</v>
      </c>
      <c r="I127" s="245">
        <v>1530.3999999999996</v>
      </c>
      <c r="J127" s="245">
        <v>1627.2999999999997</v>
      </c>
      <c r="K127" s="245">
        <v>1644.6</v>
      </c>
      <c r="L127" s="245">
        <v>1675.7499999999998</v>
      </c>
      <c r="M127" s="246">
        <v>1613.45</v>
      </c>
      <c r="N127" s="246">
        <v>1565</v>
      </c>
      <c r="O127" s="246">
        <v>6145500</v>
      </c>
      <c r="P127" s="247">
        <v>-6.3107425165219638E-2</v>
      </c>
    </row>
    <row r="128" spans="1:16" ht="12.75" customHeight="1">
      <c r="A128" s="239">
        <v>118</v>
      </c>
      <c r="B128" s="251" t="s">
        <v>54</v>
      </c>
      <c r="C128" s="243" t="s">
        <v>168</v>
      </c>
      <c r="D128" s="244">
        <v>45442</v>
      </c>
      <c r="E128" s="243">
        <v>2110.6</v>
      </c>
      <c r="F128" s="243">
        <v>2099.1999999999998</v>
      </c>
      <c r="G128" s="245">
        <v>2067.4499999999998</v>
      </c>
      <c r="H128" s="245">
        <v>2024.3000000000002</v>
      </c>
      <c r="I128" s="245">
        <v>1992.5500000000002</v>
      </c>
      <c r="J128" s="245">
        <v>2142.3499999999995</v>
      </c>
      <c r="K128" s="245">
        <v>2174.0999999999995</v>
      </c>
      <c r="L128" s="245">
        <v>2217.2499999999991</v>
      </c>
      <c r="M128" s="246">
        <v>2130.9499999999998</v>
      </c>
      <c r="N128" s="246">
        <v>2056.0500000000002</v>
      </c>
      <c r="O128" s="246">
        <v>11092900</v>
      </c>
      <c r="P128" s="247">
        <v>-0.18524421593830334</v>
      </c>
    </row>
    <row r="129" spans="1:16" ht="12.75" customHeight="1">
      <c r="A129" s="239">
        <v>119</v>
      </c>
      <c r="B129" s="251" t="s">
        <v>66</v>
      </c>
      <c r="C129" s="243" t="s">
        <v>169</v>
      </c>
      <c r="D129" s="244">
        <v>45442</v>
      </c>
      <c r="E129" s="243">
        <v>259.85000000000002</v>
      </c>
      <c r="F129" s="243">
        <v>258.10000000000002</v>
      </c>
      <c r="G129" s="245">
        <v>255.60000000000002</v>
      </c>
      <c r="H129" s="245">
        <v>251.35</v>
      </c>
      <c r="I129" s="245">
        <v>248.85</v>
      </c>
      <c r="J129" s="245">
        <v>262.35000000000002</v>
      </c>
      <c r="K129" s="245">
        <v>264.85000000000002</v>
      </c>
      <c r="L129" s="245">
        <v>269.10000000000008</v>
      </c>
      <c r="M129" s="246">
        <v>260.60000000000002</v>
      </c>
      <c r="N129" s="246">
        <v>253.85</v>
      </c>
      <c r="O129" s="246">
        <v>34848000</v>
      </c>
      <c r="P129" s="247">
        <v>-0.10480887792848335</v>
      </c>
    </row>
    <row r="130" spans="1:16" ht="12.75" customHeight="1">
      <c r="A130" s="239">
        <v>120</v>
      </c>
      <c r="B130" s="251" t="s">
        <v>66</v>
      </c>
      <c r="C130" s="243" t="s">
        <v>170</v>
      </c>
      <c r="D130" s="244">
        <v>45442</v>
      </c>
      <c r="E130" s="243">
        <v>195.75</v>
      </c>
      <c r="F130" s="243">
        <v>194.58333333333334</v>
      </c>
      <c r="G130" s="245">
        <v>192.56666666666669</v>
      </c>
      <c r="H130" s="245">
        <v>189.38333333333335</v>
      </c>
      <c r="I130" s="245">
        <v>187.3666666666667</v>
      </c>
      <c r="J130" s="245">
        <v>197.76666666666668</v>
      </c>
      <c r="K130" s="245">
        <v>199.78333333333333</v>
      </c>
      <c r="L130" s="245">
        <v>202.96666666666667</v>
      </c>
      <c r="M130" s="246">
        <v>196.6</v>
      </c>
      <c r="N130" s="246">
        <v>191.4</v>
      </c>
      <c r="O130" s="246">
        <v>54306000</v>
      </c>
      <c r="P130" s="247">
        <v>-2.0136407924650861E-2</v>
      </c>
    </row>
    <row r="131" spans="1:16" ht="12.75" customHeight="1">
      <c r="A131" s="239">
        <v>121</v>
      </c>
      <c r="B131" s="251" t="s">
        <v>57</v>
      </c>
      <c r="C131" s="243" t="s">
        <v>171</v>
      </c>
      <c r="D131" s="244">
        <v>45442</v>
      </c>
      <c r="E131" s="243">
        <v>514.1</v>
      </c>
      <c r="F131" s="243">
        <v>511.81666666666666</v>
      </c>
      <c r="G131" s="245">
        <v>508.7833333333333</v>
      </c>
      <c r="H131" s="245">
        <v>503.46666666666664</v>
      </c>
      <c r="I131" s="245">
        <v>500.43333333333328</v>
      </c>
      <c r="J131" s="245">
        <v>517.13333333333333</v>
      </c>
      <c r="K131" s="245">
        <v>520.16666666666674</v>
      </c>
      <c r="L131" s="245">
        <v>525.48333333333335</v>
      </c>
      <c r="M131" s="246">
        <v>514.85</v>
      </c>
      <c r="N131" s="246">
        <v>506.5</v>
      </c>
      <c r="O131" s="246">
        <v>14570400</v>
      </c>
      <c r="P131" s="247">
        <v>-6.7219789506030581E-2</v>
      </c>
    </row>
    <row r="132" spans="1:16" ht="12.75" customHeight="1">
      <c r="A132" s="239">
        <v>122</v>
      </c>
      <c r="B132" s="251" t="s">
        <v>54</v>
      </c>
      <c r="C132" s="243" t="s">
        <v>172</v>
      </c>
      <c r="D132" s="244">
        <v>45442</v>
      </c>
      <c r="E132" s="243">
        <v>12998.95</v>
      </c>
      <c r="F132" s="243">
        <v>12952.783333333333</v>
      </c>
      <c r="G132" s="245">
        <v>12851.166666666666</v>
      </c>
      <c r="H132" s="245">
        <v>12703.383333333333</v>
      </c>
      <c r="I132" s="245">
        <v>12601.766666666666</v>
      </c>
      <c r="J132" s="245">
        <v>13100.566666666666</v>
      </c>
      <c r="K132" s="245">
        <v>13202.183333333334</v>
      </c>
      <c r="L132" s="245">
        <v>13349.966666666665</v>
      </c>
      <c r="M132" s="246">
        <v>13054.4</v>
      </c>
      <c r="N132" s="246">
        <v>12805</v>
      </c>
      <c r="O132" s="246">
        <v>2483600</v>
      </c>
      <c r="P132" s="247">
        <v>-0.13895437526001941</v>
      </c>
    </row>
    <row r="133" spans="1:16" ht="12.75" customHeight="1">
      <c r="A133" s="239">
        <v>123</v>
      </c>
      <c r="B133" s="251" t="s">
        <v>57</v>
      </c>
      <c r="C133" s="243" t="s">
        <v>173</v>
      </c>
      <c r="D133" s="244">
        <v>45442</v>
      </c>
      <c r="E133" s="243">
        <v>1206.0999999999999</v>
      </c>
      <c r="F133" s="243">
        <v>1201.7166666666665</v>
      </c>
      <c r="G133" s="245">
        <v>1191.4333333333329</v>
      </c>
      <c r="H133" s="245">
        <v>1176.7666666666664</v>
      </c>
      <c r="I133" s="245">
        <v>1166.4833333333329</v>
      </c>
      <c r="J133" s="245">
        <v>1216.383333333333</v>
      </c>
      <c r="K133" s="245">
        <v>1226.6666666666663</v>
      </c>
      <c r="L133" s="245">
        <v>1241.333333333333</v>
      </c>
      <c r="M133" s="246">
        <v>1212</v>
      </c>
      <c r="N133" s="246">
        <v>1187.05</v>
      </c>
      <c r="O133" s="246">
        <v>10601500</v>
      </c>
      <c r="P133" s="247">
        <v>-4.0544821032625911E-2</v>
      </c>
    </row>
    <row r="134" spans="1:16" ht="12.75" customHeight="1">
      <c r="A134" s="239">
        <v>124</v>
      </c>
      <c r="B134" s="251" t="s">
        <v>85</v>
      </c>
      <c r="C134" s="243" t="s">
        <v>174</v>
      </c>
      <c r="D134" s="244">
        <v>45442</v>
      </c>
      <c r="E134" s="243">
        <v>4196.7</v>
      </c>
      <c r="F134" s="243">
        <v>4086.9</v>
      </c>
      <c r="G134" s="245">
        <v>3955.8</v>
      </c>
      <c r="H134" s="245">
        <v>3714.9</v>
      </c>
      <c r="I134" s="245">
        <v>3583.8</v>
      </c>
      <c r="J134" s="245">
        <v>4327.8</v>
      </c>
      <c r="K134" s="245">
        <v>4458.8999999999996</v>
      </c>
      <c r="L134" s="245">
        <v>4699.8</v>
      </c>
      <c r="M134" s="246">
        <v>4218</v>
      </c>
      <c r="N134" s="246">
        <v>3846</v>
      </c>
      <c r="O134" s="246">
        <v>2462000</v>
      </c>
      <c r="P134" s="247">
        <v>-0.20693209637933255</v>
      </c>
    </row>
    <row r="135" spans="1:16" ht="12.75" customHeight="1">
      <c r="A135" s="239">
        <v>125</v>
      </c>
      <c r="B135" s="251" t="s">
        <v>42</v>
      </c>
      <c r="C135" s="243" t="s">
        <v>175</v>
      </c>
      <c r="D135" s="244">
        <v>45442</v>
      </c>
      <c r="E135" s="243">
        <v>1762.5</v>
      </c>
      <c r="F135" s="243">
        <v>1775.7333333333333</v>
      </c>
      <c r="G135" s="245">
        <v>1718.7666666666667</v>
      </c>
      <c r="H135" s="245">
        <v>1675.0333333333333</v>
      </c>
      <c r="I135" s="245">
        <v>1618.0666666666666</v>
      </c>
      <c r="J135" s="245">
        <v>1819.4666666666667</v>
      </c>
      <c r="K135" s="245">
        <v>1876.4333333333334</v>
      </c>
      <c r="L135" s="245">
        <v>1920.1666666666667</v>
      </c>
      <c r="M135" s="246">
        <v>1832.7</v>
      </c>
      <c r="N135" s="246">
        <v>1732</v>
      </c>
      <c r="O135" s="246">
        <v>1228400</v>
      </c>
      <c r="P135" s="247">
        <v>-0.28012189404594467</v>
      </c>
    </row>
    <row r="136" spans="1:16" ht="12.75" customHeight="1">
      <c r="A136" s="239">
        <v>126</v>
      </c>
      <c r="B136" s="251" t="s">
        <v>66</v>
      </c>
      <c r="C136" s="250" t="s">
        <v>176</v>
      </c>
      <c r="D136" s="244">
        <v>45442</v>
      </c>
      <c r="E136" s="243">
        <v>1024.95</v>
      </c>
      <c r="F136" s="243">
        <v>1025.0166666666667</v>
      </c>
      <c r="G136" s="245">
        <v>1005.5833333333333</v>
      </c>
      <c r="H136" s="245">
        <v>986.21666666666658</v>
      </c>
      <c r="I136" s="245">
        <v>966.78333333333319</v>
      </c>
      <c r="J136" s="245">
        <v>1044.3833333333332</v>
      </c>
      <c r="K136" s="245">
        <v>1063.8166666666666</v>
      </c>
      <c r="L136" s="245">
        <v>1083.1833333333334</v>
      </c>
      <c r="M136" s="246">
        <v>1044.45</v>
      </c>
      <c r="N136" s="246">
        <v>1005.65</v>
      </c>
      <c r="O136" s="246">
        <v>8216800</v>
      </c>
      <c r="P136" s="247">
        <v>-5.1090169992609014E-2</v>
      </c>
    </row>
    <row r="137" spans="1:16" ht="12.75" customHeight="1">
      <c r="A137" s="239">
        <v>127</v>
      </c>
      <c r="B137" s="251" t="s">
        <v>82</v>
      </c>
      <c r="C137" s="250" t="s">
        <v>177</v>
      </c>
      <c r="D137" s="244">
        <v>45442</v>
      </c>
      <c r="E137" s="243">
        <v>1461.55</v>
      </c>
      <c r="F137" s="243">
        <v>1452.3666666666668</v>
      </c>
      <c r="G137" s="245">
        <v>1440.2833333333335</v>
      </c>
      <c r="H137" s="245">
        <v>1419.0166666666667</v>
      </c>
      <c r="I137" s="245">
        <v>1406.9333333333334</v>
      </c>
      <c r="J137" s="245">
        <v>1473.6333333333337</v>
      </c>
      <c r="K137" s="245">
        <v>1485.7166666666667</v>
      </c>
      <c r="L137" s="245">
        <v>1506.9833333333338</v>
      </c>
      <c r="M137" s="246">
        <v>1464.45</v>
      </c>
      <c r="N137" s="246">
        <v>1431.1</v>
      </c>
      <c r="O137" s="246">
        <v>2550400</v>
      </c>
      <c r="P137" s="247">
        <v>-1.0859447719515979E-2</v>
      </c>
    </row>
    <row r="138" spans="1:16" ht="12.75" customHeight="1">
      <c r="A138" s="239">
        <v>128</v>
      </c>
      <c r="B138" s="251" t="s">
        <v>54</v>
      </c>
      <c r="C138" s="243" t="s">
        <v>178</v>
      </c>
      <c r="D138" s="244">
        <v>45442</v>
      </c>
      <c r="E138" s="243">
        <v>128.44999999999999</v>
      </c>
      <c r="F138" s="243">
        <v>128.04999999999998</v>
      </c>
      <c r="G138" s="245">
        <v>127.24999999999997</v>
      </c>
      <c r="H138" s="245">
        <v>126.04999999999998</v>
      </c>
      <c r="I138" s="245">
        <v>125.24999999999997</v>
      </c>
      <c r="J138" s="245">
        <v>129.24999999999997</v>
      </c>
      <c r="K138" s="245">
        <v>130.04999999999998</v>
      </c>
      <c r="L138" s="245">
        <v>131.24999999999997</v>
      </c>
      <c r="M138" s="246">
        <v>128.85</v>
      </c>
      <c r="N138" s="246">
        <v>126.85</v>
      </c>
      <c r="O138" s="246">
        <v>151258400</v>
      </c>
      <c r="P138" s="247">
        <v>-0.1658574784651527</v>
      </c>
    </row>
    <row r="139" spans="1:16" ht="12.75" customHeight="1">
      <c r="A139" s="239">
        <v>129</v>
      </c>
      <c r="B139" s="251" t="s">
        <v>85</v>
      </c>
      <c r="C139" s="243" t="s">
        <v>179</v>
      </c>
      <c r="D139" s="244">
        <v>45442</v>
      </c>
      <c r="E139" s="243">
        <v>2251.25</v>
      </c>
      <c r="F139" s="243">
        <v>2247.4333333333334</v>
      </c>
      <c r="G139" s="245">
        <v>2229.6166666666668</v>
      </c>
      <c r="H139" s="245">
        <v>2207.9833333333336</v>
      </c>
      <c r="I139" s="245">
        <v>2190.166666666667</v>
      </c>
      <c r="J139" s="245">
        <v>2269.0666666666666</v>
      </c>
      <c r="K139" s="245">
        <v>2286.8833333333332</v>
      </c>
      <c r="L139" s="245">
        <v>2308.5166666666664</v>
      </c>
      <c r="M139" s="246">
        <v>2265.25</v>
      </c>
      <c r="N139" s="246">
        <v>2225.8000000000002</v>
      </c>
      <c r="O139" s="246">
        <v>2989800</v>
      </c>
      <c r="P139" s="247">
        <v>-4.0508339952343132E-2</v>
      </c>
    </row>
    <row r="140" spans="1:16" ht="12.75" customHeight="1">
      <c r="A140" s="239">
        <v>130</v>
      </c>
      <c r="B140" s="251" t="s">
        <v>54</v>
      </c>
      <c r="C140" s="248" t="s">
        <v>180</v>
      </c>
      <c r="D140" s="244">
        <v>45442</v>
      </c>
      <c r="E140" s="243">
        <v>130708.1</v>
      </c>
      <c r="F140" s="243">
        <v>129978.81666666667</v>
      </c>
      <c r="G140" s="245">
        <v>128979.28333333333</v>
      </c>
      <c r="H140" s="245">
        <v>127250.46666666666</v>
      </c>
      <c r="I140" s="245">
        <v>126250.93333333332</v>
      </c>
      <c r="J140" s="245">
        <v>131707.63333333333</v>
      </c>
      <c r="K140" s="245">
        <v>132707.16666666669</v>
      </c>
      <c r="L140" s="245">
        <v>134435.98333333334</v>
      </c>
      <c r="M140" s="246">
        <v>130978.35</v>
      </c>
      <c r="N140" s="246">
        <v>128250</v>
      </c>
      <c r="O140" s="246">
        <v>49300</v>
      </c>
      <c r="P140" s="247">
        <v>-9.1411721341688165E-2</v>
      </c>
    </row>
    <row r="141" spans="1:16" ht="12.75" customHeight="1">
      <c r="A141" s="239">
        <v>131</v>
      </c>
      <c r="B141" s="251" t="s">
        <v>66</v>
      </c>
      <c r="C141" s="243" t="s">
        <v>181</v>
      </c>
      <c r="D141" s="244">
        <v>45442</v>
      </c>
      <c r="E141" s="243">
        <v>1625.7</v>
      </c>
      <c r="F141" s="243">
        <v>1618.1833333333334</v>
      </c>
      <c r="G141" s="245">
        <v>1605.5166666666669</v>
      </c>
      <c r="H141" s="245">
        <v>1585.3333333333335</v>
      </c>
      <c r="I141" s="245">
        <v>1572.666666666667</v>
      </c>
      <c r="J141" s="245">
        <v>1638.3666666666668</v>
      </c>
      <c r="K141" s="245">
        <v>1651.0333333333333</v>
      </c>
      <c r="L141" s="245">
        <v>1671.2166666666667</v>
      </c>
      <c r="M141" s="246">
        <v>1630.85</v>
      </c>
      <c r="N141" s="246">
        <v>1598</v>
      </c>
      <c r="O141" s="246">
        <v>4909850</v>
      </c>
      <c r="P141" s="247">
        <v>-0.24360277918996781</v>
      </c>
    </row>
    <row r="142" spans="1:16" ht="12.75" customHeight="1">
      <c r="A142" s="239">
        <v>132</v>
      </c>
      <c r="B142" s="251" t="s">
        <v>130</v>
      </c>
      <c r="C142" s="243" t="s">
        <v>182</v>
      </c>
      <c r="D142" s="244">
        <v>45442</v>
      </c>
      <c r="E142" s="243">
        <v>190.3</v>
      </c>
      <c r="F142" s="243">
        <v>189.66666666666666</v>
      </c>
      <c r="G142" s="245">
        <v>187.88333333333333</v>
      </c>
      <c r="H142" s="245">
        <v>185.46666666666667</v>
      </c>
      <c r="I142" s="245">
        <v>183.68333333333334</v>
      </c>
      <c r="J142" s="245">
        <v>192.08333333333331</v>
      </c>
      <c r="K142" s="245">
        <v>193.86666666666667</v>
      </c>
      <c r="L142" s="245">
        <v>196.2833333333333</v>
      </c>
      <c r="M142" s="246">
        <v>191.45</v>
      </c>
      <c r="N142" s="246">
        <v>187.25</v>
      </c>
      <c r="O142" s="246">
        <v>88477500</v>
      </c>
      <c r="P142" s="247">
        <v>-5.2601991647928045E-2</v>
      </c>
    </row>
    <row r="143" spans="1:16" ht="12.75" customHeight="1">
      <c r="A143" s="239">
        <v>133</v>
      </c>
      <c r="B143" s="251" t="s">
        <v>85</v>
      </c>
      <c r="C143" s="243" t="s">
        <v>183</v>
      </c>
      <c r="D143" s="244">
        <v>45442</v>
      </c>
      <c r="E143" s="243">
        <v>5960.2</v>
      </c>
      <c r="F143" s="243">
        <v>5935.833333333333</v>
      </c>
      <c r="G143" s="245">
        <v>5888.7666666666664</v>
      </c>
      <c r="H143" s="245">
        <v>5817.333333333333</v>
      </c>
      <c r="I143" s="245">
        <v>5770.2666666666664</v>
      </c>
      <c r="J143" s="245">
        <v>6007.2666666666664</v>
      </c>
      <c r="K143" s="245">
        <v>6054.3333333333339</v>
      </c>
      <c r="L143" s="245">
        <v>6125.7666666666664</v>
      </c>
      <c r="M143" s="246">
        <v>5982.9</v>
      </c>
      <c r="N143" s="246">
        <v>5864.4</v>
      </c>
      <c r="O143" s="246">
        <v>1406700</v>
      </c>
      <c r="P143" s="247">
        <v>-5.0425273390036454E-2</v>
      </c>
    </row>
    <row r="144" spans="1:16" ht="12.75" customHeight="1">
      <c r="A144" s="239">
        <v>134</v>
      </c>
      <c r="B144" s="251" t="s">
        <v>910</v>
      </c>
      <c r="C144" s="243" t="s">
        <v>184</v>
      </c>
      <c r="D144" s="244">
        <v>45442</v>
      </c>
      <c r="E144" s="243">
        <v>3338.35</v>
      </c>
      <c r="F144" s="243">
        <v>3329.1</v>
      </c>
      <c r="G144" s="245">
        <v>3284.25</v>
      </c>
      <c r="H144" s="245">
        <v>3230.15</v>
      </c>
      <c r="I144" s="245">
        <v>3185.3</v>
      </c>
      <c r="J144" s="245">
        <v>3383.2</v>
      </c>
      <c r="K144" s="245">
        <v>3428.0499999999993</v>
      </c>
      <c r="L144" s="245">
        <v>3482.1499999999996</v>
      </c>
      <c r="M144" s="246">
        <v>3373.95</v>
      </c>
      <c r="N144" s="246">
        <v>3275</v>
      </c>
      <c r="O144" s="246">
        <v>1714800</v>
      </c>
      <c r="P144" s="247">
        <v>-6.0486522024983565E-2</v>
      </c>
    </row>
    <row r="145" spans="1:16" ht="12.75" customHeight="1">
      <c r="A145" s="239">
        <v>135</v>
      </c>
      <c r="B145" s="251" t="s">
        <v>57</v>
      </c>
      <c r="C145" s="243" t="s">
        <v>185</v>
      </c>
      <c r="D145" s="244">
        <v>45442</v>
      </c>
      <c r="E145" s="243">
        <v>2581.1</v>
      </c>
      <c r="F145" s="243">
        <v>2554.25</v>
      </c>
      <c r="G145" s="245">
        <v>2509.6</v>
      </c>
      <c r="H145" s="245">
        <v>2438.1</v>
      </c>
      <c r="I145" s="245">
        <v>2393.4499999999998</v>
      </c>
      <c r="J145" s="245">
        <v>2625.75</v>
      </c>
      <c r="K145" s="245">
        <v>2670.3999999999996</v>
      </c>
      <c r="L145" s="245">
        <v>2741.9</v>
      </c>
      <c r="M145" s="246">
        <v>2598.9</v>
      </c>
      <c r="N145" s="246">
        <v>2482.75</v>
      </c>
      <c r="O145" s="246">
        <v>6066800</v>
      </c>
      <c r="P145" s="247">
        <v>-0.16139555457259758</v>
      </c>
    </row>
    <row r="146" spans="1:16" ht="12.75" customHeight="1">
      <c r="A146" s="239">
        <v>136</v>
      </c>
      <c r="B146" s="251" t="s">
        <v>130</v>
      </c>
      <c r="C146" s="243" t="s">
        <v>186</v>
      </c>
      <c r="D146" s="244">
        <v>45442</v>
      </c>
      <c r="E146" s="243">
        <v>254.85</v>
      </c>
      <c r="F146" s="243">
        <v>253.04999999999998</v>
      </c>
      <c r="G146" s="245">
        <v>250.44999999999996</v>
      </c>
      <c r="H146" s="245">
        <v>246.04999999999998</v>
      </c>
      <c r="I146" s="245">
        <v>243.44999999999996</v>
      </c>
      <c r="J146" s="245">
        <v>257.44999999999993</v>
      </c>
      <c r="K146" s="245">
        <v>260.04999999999995</v>
      </c>
      <c r="L146" s="245">
        <v>264.44999999999993</v>
      </c>
      <c r="M146" s="246">
        <v>255.65</v>
      </c>
      <c r="N146" s="246">
        <v>248.65</v>
      </c>
      <c r="O146" s="246">
        <v>80401500</v>
      </c>
      <c r="P146" s="247">
        <v>-0.14417780332423241</v>
      </c>
    </row>
    <row r="147" spans="1:16" ht="12.75" customHeight="1">
      <c r="A147" s="239">
        <v>137</v>
      </c>
      <c r="B147" s="251" t="s">
        <v>187</v>
      </c>
      <c r="C147" s="243" t="s">
        <v>188</v>
      </c>
      <c r="D147" s="244">
        <v>45442</v>
      </c>
      <c r="E147" s="243">
        <v>362.35</v>
      </c>
      <c r="F147" s="243">
        <v>359.26666666666665</v>
      </c>
      <c r="G147" s="245">
        <v>355.33333333333331</v>
      </c>
      <c r="H147" s="245">
        <v>348.31666666666666</v>
      </c>
      <c r="I147" s="245">
        <v>344.38333333333333</v>
      </c>
      <c r="J147" s="245">
        <v>366.2833333333333</v>
      </c>
      <c r="K147" s="245">
        <v>370.2166666666667</v>
      </c>
      <c r="L147" s="245">
        <v>377.23333333333329</v>
      </c>
      <c r="M147" s="246">
        <v>363.2</v>
      </c>
      <c r="N147" s="246">
        <v>352.25</v>
      </c>
      <c r="O147" s="246">
        <v>108918000</v>
      </c>
      <c r="P147" s="247">
        <v>-5.8820479585223594E-2</v>
      </c>
    </row>
    <row r="148" spans="1:16" ht="12.75" customHeight="1">
      <c r="A148" s="239">
        <v>138</v>
      </c>
      <c r="B148" s="251" t="s">
        <v>106</v>
      </c>
      <c r="C148" s="243" t="s">
        <v>189</v>
      </c>
      <c r="D148" s="244">
        <v>45442</v>
      </c>
      <c r="E148" s="243">
        <v>1486.8</v>
      </c>
      <c r="F148" s="243">
        <v>1475.3666666666666</v>
      </c>
      <c r="G148" s="245">
        <v>1457.6333333333332</v>
      </c>
      <c r="H148" s="245">
        <v>1428.4666666666667</v>
      </c>
      <c r="I148" s="245">
        <v>1410.7333333333333</v>
      </c>
      <c r="J148" s="245">
        <v>1504.5333333333331</v>
      </c>
      <c r="K148" s="245">
        <v>1522.2666666666662</v>
      </c>
      <c r="L148" s="245">
        <v>1551.4333333333329</v>
      </c>
      <c r="M148" s="246">
        <v>1493.1</v>
      </c>
      <c r="N148" s="246">
        <v>1446.2</v>
      </c>
      <c r="O148" s="246">
        <v>4559800</v>
      </c>
      <c r="P148" s="247">
        <v>-8.6907765629380435E-2</v>
      </c>
    </row>
    <row r="149" spans="1:16" ht="12.75" customHeight="1">
      <c r="A149" s="239">
        <v>139</v>
      </c>
      <c r="B149" s="251" t="s">
        <v>85</v>
      </c>
      <c r="C149" s="243" t="s">
        <v>190</v>
      </c>
      <c r="D149" s="244">
        <v>45442</v>
      </c>
      <c r="E149" s="243">
        <v>7214.75</v>
      </c>
      <c r="F149" s="243">
        <v>7332.583333333333</v>
      </c>
      <c r="G149" s="245">
        <v>7053.1666666666661</v>
      </c>
      <c r="H149" s="245">
        <v>6891.583333333333</v>
      </c>
      <c r="I149" s="245">
        <v>6612.1666666666661</v>
      </c>
      <c r="J149" s="245">
        <v>7494.1666666666661</v>
      </c>
      <c r="K149" s="245">
        <v>7773.5833333333321</v>
      </c>
      <c r="L149" s="245">
        <v>7935.1666666666661</v>
      </c>
      <c r="M149" s="246">
        <v>7612</v>
      </c>
      <c r="N149" s="246">
        <v>7171</v>
      </c>
      <c r="O149" s="246">
        <v>1293200</v>
      </c>
      <c r="P149" s="247">
        <v>-0.1802738336713996</v>
      </c>
    </row>
    <row r="150" spans="1:16" ht="12.75" customHeight="1">
      <c r="A150" s="239">
        <v>140</v>
      </c>
      <c r="B150" s="251" t="s">
        <v>82</v>
      </c>
      <c r="C150" s="248" t="s">
        <v>191</v>
      </c>
      <c r="D150" s="244">
        <v>45442</v>
      </c>
      <c r="E150" s="243">
        <v>284.10000000000002</v>
      </c>
      <c r="F150" s="243">
        <v>281.26666666666665</v>
      </c>
      <c r="G150" s="245">
        <v>277.83333333333331</v>
      </c>
      <c r="H150" s="245">
        <v>271.56666666666666</v>
      </c>
      <c r="I150" s="245">
        <v>268.13333333333333</v>
      </c>
      <c r="J150" s="245">
        <v>287.5333333333333</v>
      </c>
      <c r="K150" s="245">
        <v>290.9666666666667</v>
      </c>
      <c r="L150" s="245">
        <v>297.23333333333329</v>
      </c>
      <c r="M150" s="246">
        <v>284.7</v>
      </c>
      <c r="N150" s="246">
        <v>275</v>
      </c>
      <c r="O150" s="246">
        <v>78397550</v>
      </c>
      <c r="P150" s="247">
        <v>-3.843792794069037E-2</v>
      </c>
    </row>
    <row r="151" spans="1:16" ht="12.75" customHeight="1">
      <c r="A151" s="239">
        <v>141</v>
      </c>
      <c r="B151" s="251" t="s">
        <v>45</v>
      </c>
      <c r="C151" s="250" t="s">
        <v>192</v>
      </c>
      <c r="D151" s="244">
        <v>45442</v>
      </c>
      <c r="E151" s="243">
        <v>35511.449999999997</v>
      </c>
      <c r="F151" s="243">
        <v>35575.883333333331</v>
      </c>
      <c r="G151" s="245">
        <v>35255.566666666666</v>
      </c>
      <c r="H151" s="245">
        <v>34999.683333333334</v>
      </c>
      <c r="I151" s="245">
        <v>34679.366666666669</v>
      </c>
      <c r="J151" s="245">
        <v>35831.766666666663</v>
      </c>
      <c r="K151" s="245">
        <v>36152.083333333328</v>
      </c>
      <c r="L151" s="245">
        <v>36407.96666666666</v>
      </c>
      <c r="M151" s="246">
        <v>35896.199999999997</v>
      </c>
      <c r="N151" s="246">
        <v>35320</v>
      </c>
      <c r="O151" s="246">
        <v>180090</v>
      </c>
      <c r="P151" s="247">
        <v>-3.6127167630057806E-2</v>
      </c>
    </row>
    <row r="152" spans="1:16" ht="12.75" customHeight="1">
      <c r="A152" s="239">
        <v>142</v>
      </c>
      <c r="B152" s="251" t="s">
        <v>42</v>
      </c>
      <c r="C152" s="243" t="s">
        <v>193</v>
      </c>
      <c r="D152" s="244">
        <v>45442</v>
      </c>
      <c r="E152" s="243">
        <v>914.4</v>
      </c>
      <c r="F152" s="243">
        <v>901.56666666666661</v>
      </c>
      <c r="G152" s="245">
        <v>885.13333333333321</v>
      </c>
      <c r="H152" s="245">
        <v>855.86666666666656</v>
      </c>
      <c r="I152" s="245">
        <v>839.43333333333317</v>
      </c>
      <c r="J152" s="245">
        <v>930.83333333333326</v>
      </c>
      <c r="K152" s="245">
        <v>947.26666666666665</v>
      </c>
      <c r="L152" s="245">
        <v>976.5333333333333</v>
      </c>
      <c r="M152" s="246">
        <v>918</v>
      </c>
      <c r="N152" s="246">
        <v>872.3</v>
      </c>
      <c r="O152" s="246">
        <v>12027000</v>
      </c>
      <c r="P152" s="247">
        <v>-4.2226602162097594E-2</v>
      </c>
    </row>
    <row r="153" spans="1:16" ht="12.75" customHeight="1">
      <c r="A153" s="239">
        <v>143</v>
      </c>
      <c r="B153" s="251" t="s">
        <v>85</v>
      </c>
      <c r="C153" s="243" t="s">
        <v>194</v>
      </c>
      <c r="D153" s="244">
        <v>45442</v>
      </c>
      <c r="E153" s="243">
        <v>3462.75</v>
      </c>
      <c r="F153" s="243">
        <v>3469.8833333333332</v>
      </c>
      <c r="G153" s="245">
        <v>3434.3166666666666</v>
      </c>
      <c r="H153" s="245">
        <v>3405.8833333333332</v>
      </c>
      <c r="I153" s="245">
        <v>3370.3166666666666</v>
      </c>
      <c r="J153" s="245">
        <v>3498.3166666666666</v>
      </c>
      <c r="K153" s="245">
        <v>3533.8833333333332</v>
      </c>
      <c r="L153" s="245">
        <v>3562.3166666666666</v>
      </c>
      <c r="M153" s="246">
        <v>3505.45</v>
      </c>
      <c r="N153" s="246">
        <v>3441.45</v>
      </c>
      <c r="O153" s="246">
        <v>3586000</v>
      </c>
      <c r="P153" s="247">
        <v>-0.128469353035532</v>
      </c>
    </row>
    <row r="154" spans="1:16" ht="12.75" customHeight="1">
      <c r="A154" s="239">
        <v>144</v>
      </c>
      <c r="B154" s="251" t="s">
        <v>82</v>
      </c>
      <c r="C154" s="243" t="s">
        <v>195</v>
      </c>
      <c r="D154" s="244">
        <v>45442</v>
      </c>
      <c r="E154" s="243">
        <v>305.25</v>
      </c>
      <c r="F154" s="243">
        <v>303.84999999999997</v>
      </c>
      <c r="G154" s="245">
        <v>301.44999999999993</v>
      </c>
      <c r="H154" s="245">
        <v>297.64999999999998</v>
      </c>
      <c r="I154" s="245">
        <v>295.24999999999994</v>
      </c>
      <c r="J154" s="245">
        <v>307.64999999999992</v>
      </c>
      <c r="K154" s="245">
        <v>310.0499999999999</v>
      </c>
      <c r="L154" s="245">
        <v>313.84999999999991</v>
      </c>
      <c r="M154" s="246">
        <v>306.25</v>
      </c>
      <c r="N154" s="246">
        <v>300.05</v>
      </c>
      <c r="O154" s="246">
        <v>41568000</v>
      </c>
      <c r="P154" s="247">
        <v>-5.5616139585605233E-2</v>
      </c>
    </row>
    <row r="155" spans="1:16" ht="12.75" customHeight="1">
      <c r="A155" s="239">
        <v>145</v>
      </c>
      <c r="B155" s="251" t="s">
        <v>66</v>
      </c>
      <c r="C155" s="248" t="s">
        <v>196</v>
      </c>
      <c r="D155" s="244">
        <v>45442</v>
      </c>
      <c r="E155" s="243">
        <v>411.05</v>
      </c>
      <c r="F155" s="243">
        <v>408.58333333333331</v>
      </c>
      <c r="G155" s="245">
        <v>405.06666666666661</v>
      </c>
      <c r="H155" s="245">
        <v>399.08333333333331</v>
      </c>
      <c r="I155" s="245">
        <v>395.56666666666661</v>
      </c>
      <c r="J155" s="245">
        <v>414.56666666666661</v>
      </c>
      <c r="K155" s="245">
        <v>418.08333333333337</v>
      </c>
      <c r="L155" s="245">
        <v>424.06666666666661</v>
      </c>
      <c r="M155" s="246">
        <v>412.1</v>
      </c>
      <c r="N155" s="246">
        <v>402.6</v>
      </c>
      <c r="O155" s="246">
        <v>81220000</v>
      </c>
      <c r="P155" s="247">
        <v>-9.4517958412098299E-3</v>
      </c>
    </row>
    <row r="156" spans="1:16" ht="12.75" customHeight="1">
      <c r="A156" s="239">
        <v>146</v>
      </c>
      <c r="B156" s="251" t="s">
        <v>57</v>
      </c>
      <c r="C156" s="243" t="s">
        <v>197</v>
      </c>
      <c r="D156" s="244">
        <v>45442</v>
      </c>
      <c r="E156" s="243">
        <v>2946.8</v>
      </c>
      <c r="F156" s="243">
        <v>2945.7166666666667</v>
      </c>
      <c r="G156" s="245">
        <v>2927.4333333333334</v>
      </c>
      <c r="H156" s="245">
        <v>2908.0666666666666</v>
      </c>
      <c r="I156" s="245">
        <v>2889.7833333333333</v>
      </c>
      <c r="J156" s="245">
        <v>2965.0833333333335</v>
      </c>
      <c r="K156" s="245">
        <v>2983.3666666666672</v>
      </c>
      <c r="L156" s="245">
        <v>3002.7333333333336</v>
      </c>
      <c r="M156" s="246">
        <v>2964</v>
      </c>
      <c r="N156" s="246">
        <v>2926.35</v>
      </c>
      <c r="O156" s="246">
        <v>1744250</v>
      </c>
      <c r="P156" s="247">
        <v>-6.7370672370004006E-2</v>
      </c>
    </row>
    <row r="157" spans="1:16" ht="12.75" customHeight="1">
      <c r="A157" s="239">
        <v>147</v>
      </c>
      <c r="B157" s="251" t="s">
        <v>910</v>
      </c>
      <c r="C157" s="243" t="s">
        <v>198</v>
      </c>
      <c r="D157" s="244">
        <v>45442</v>
      </c>
      <c r="E157" s="243">
        <v>3782.75</v>
      </c>
      <c r="F157" s="243">
        <v>3774.9500000000003</v>
      </c>
      <c r="G157" s="245">
        <v>3754.9000000000005</v>
      </c>
      <c r="H157" s="245">
        <v>3727.05</v>
      </c>
      <c r="I157" s="245">
        <v>3707.0000000000005</v>
      </c>
      <c r="J157" s="245">
        <v>3802.8000000000006</v>
      </c>
      <c r="K157" s="245">
        <v>3822.8500000000008</v>
      </c>
      <c r="L157" s="245">
        <v>3850.7000000000007</v>
      </c>
      <c r="M157" s="246">
        <v>3795</v>
      </c>
      <c r="N157" s="246">
        <v>3747.1</v>
      </c>
      <c r="O157" s="246">
        <v>1578500</v>
      </c>
      <c r="P157" s="247">
        <v>-3.9111246385633847E-2</v>
      </c>
    </row>
    <row r="158" spans="1:16" ht="12.75" customHeight="1">
      <c r="A158" s="239">
        <v>148</v>
      </c>
      <c r="B158" s="251" t="s">
        <v>61</v>
      </c>
      <c r="C158" s="243" t="s">
        <v>199</v>
      </c>
      <c r="D158" s="244">
        <v>45442</v>
      </c>
      <c r="E158" s="243">
        <v>137.30000000000001</v>
      </c>
      <c r="F158" s="243">
        <v>136.36666666666667</v>
      </c>
      <c r="G158" s="245">
        <v>134.53333333333336</v>
      </c>
      <c r="H158" s="245">
        <v>131.76666666666668</v>
      </c>
      <c r="I158" s="245">
        <v>129.93333333333337</v>
      </c>
      <c r="J158" s="245">
        <v>139.13333333333335</v>
      </c>
      <c r="K158" s="245">
        <v>140.96666666666667</v>
      </c>
      <c r="L158" s="245">
        <v>143.73333333333335</v>
      </c>
      <c r="M158" s="246">
        <v>138.19999999999999</v>
      </c>
      <c r="N158" s="246">
        <v>133.6</v>
      </c>
      <c r="O158" s="246">
        <v>238840000</v>
      </c>
      <c r="P158" s="247">
        <v>-3.3631125784942061E-2</v>
      </c>
    </row>
    <row r="159" spans="1:16" ht="12.75" customHeight="1">
      <c r="A159" s="239">
        <v>149</v>
      </c>
      <c r="B159" s="251" t="s">
        <v>40</v>
      </c>
      <c r="C159" s="243" t="s">
        <v>200</v>
      </c>
      <c r="D159" s="244">
        <v>45442</v>
      </c>
      <c r="E159" s="243">
        <v>5665.35</v>
      </c>
      <c r="F159" s="243">
        <v>5654.8666666666659</v>
      </c>
      <c r="G159" s="245">
        <v>5592.2833333333319</v>
      </c>
      <c r="H159" s="245">
        <v>5519.2166666666662</v>
      </c>
      <c r="I159" s="245">
        <v>5456.6333333333323</v>
      </c>
      <c r="J159" s="245">
        <v>5727.9333333333316</v>
      </c>
      <c r="K159" s="245">
        <v>5790.5166666666655</v>
      </c>
      <c r="L159" s="245">
        <v>5863.5833333333312</v>
      </c>
      <c r="M159" s="246">
        <v>5717.45</v>
      </c>
      <c r="N159" s="246">
        <v>5581.8</v>
      </c>
      <c r="O159" s="246">
        <v>1754600</v>
      </c>
      <c r="P159" s="247">
        <v>-0.14330354963136566</v>
      </c>
    </row>
    <row r="160" spans="1:16" ht="12.75" customHeight="1">
      <c r="A160" s="239">
        <v>150</v>
      </c>
      <c r="B160" s="251" t="s">
        <v>187</v>
      </c>
      <c r="C160" s="243" t="s">
        <v>201</v>
      </c>
      <c r="D160" s="244">
        <v>45442</v>
      </c>
      <c r="E160" s="243">
        <v>295.14999999999998</v>
      </c>
      <c r="F160" s="243">
        <v>294.34999999999997</v>
      </c>
      <c r="G160" s="245">
        <v>292.19999999999993</v>
      </c>
      <c r="H160" s="245">
        <v>289.24999999999994</v>
      </c>
      <c r="I160" s="245">
        <v>287.09999999999991</v>
      </c>
      <c r="J160" s="245">
        <v>297.29999999999995</v>
      </c>
      <c r="K160" s="245">
        <v>299.44999999999993</v>
      </c>
      <c r="L160" s="245">
        <v>302.39999999999998</v>
      </c>
      <c r="M160" s="246">
        <v>296.5</v>
      </c>
      <c r="N160" s="246">
        <v>291.39999999999998</v>
      </c>
      <c r="O160" s="246">
        <v>59043600</v>
      </c>
      <c r="P160" s="247">
        <v>-0.11527672888121696</v>
      </c>
    </row>
    <row r="161" spans="1:16" ht="12.75" customHeight="1">
      <c r="A161" s="239">
        <v>151</v>
      </c>
      <c r="B161" s="251" t="s">
        <v>202</v>
      </c>
      <c r="C161" s="250" t="s">
        <v>203</v>
      </c>
      <c r="D161" s="244">
        <v>45442</v>
      </c>
      <c r="E161" s="243">
        <v>1422.35</v>
      </c>
      <c r="F161" s="243">
        <v>1418.45</v>
      </c>
      <c r="G161" s="245">
        <v>1410.5</v>
      </c>
      <c r="H161" s="245">
        <v>1398.6499999999999</v>
      </c>
      <c r="I161" s="245">
        <v>1390.6999999999998</v>
      </c>
      <c r="J161" s="245">
        <v>1430.3000000000002</v>
      </c>
      <c r="K161" s="245">
        <v>1438.2500000000005</v>
      </c>
      <c r="L161" s="245">
        <v>1450.1000000000004</v>
      </c>
      <c r="M161" s="246">
        <v>1426.4</v>
      </c>
      <c r="N161" s="246">
        <v>1406.6</v>
      </c>
      <c r="O161" s="246">
        <v>4253964</v>
      </c>
      <c r="P161" s="247">
        <v>-6.2600896860986549E-2</v>
      </c>
    </row>
    <row r="162" spans="1:16" ht="12.75" customHeight="1">
      <c r="A162" s="239">
        <v>152</v>
      </c>
      <c r="B162" s="251" t="s">
        <v>47</v>
      </c>
      <c r="C162" s="243" t="s">
        <v>205</v>
      </c>
      <c r="D162" s="244">
        <v>45442</v>
      </c>
      <c r="E162" s="243">
        <v>793.85</v>
      </c>
      <c r="F162" s="243">
        <v>798.7833333333333</v>
      </c>
      <c r="G162" s="245">
        <v>777.21666666666658</v>
      </c>
      <c r="H162" s="245">
        <v>760.58333333333326</v>
      </c>
      <c r="I162" s="245">
        <v>739.01666666666654</v>
      </c>
      <c r="J162" s="245">
        <v>815.41666666666663</v>
      </c>
      <c r="K162" s="245">
        <v>836.98333333333323</v>
      </c>
      <c r="L162" s="245">
        <v>853.61666666666667</v>
      </c>
      <c r="M162" s="246">
        <v>820.35</v>
      </c>
      <c r="N162" s="246">
        <v>782.15</v>
      </c>
      <c r="O162" s="246">
        <v>8075000</v>
      </c>
      <c r="P162" s="247">
        <v>3.8819026790595956E-2</v>
      </c>
    </row>
    <row r="163" spans="1:16" ht="12.75" customHeight="1">
      <c r="A163" s="239">
        <v>153</v>
      </c>
      <c r="B163" s="251" t="s">
        <v>61</v>
      </c>
      <c r="C163" s="243" t="s">
        <v>206</v>
      </c>
      <c r="D163" s="244">
        <v>45442</v>
      </c>
      <c r="E163" s="243">
        <v>265.75</v>
      </c>
      <c r="F163" s="243">
        <v>265.33333333333331</v>
      </c>
      <c r="G163" s="245">
        <v>262.06666666666661</v>
      </c>
      <c r="H163" s="245">
        <v>258.38333333333327</v>
      </c>
      <c r="I163" s="245">
        <v>255.11666666666656</v>
      </c>
      <c r="J163" s="245">
        <v>269.01666666666665</v>
      </c>
      <c r="K163" s="245">
        <v>272.28333333333342</v>
      </c>
      <c r="L163" s="245">
        <v>275.9666666666667</v>
      </c>
      <c r="M163" s="246">
        <v>268.60000000000002</v>
      </c>
      <c r="N163" s="246">
        <v>261.64999999999998</v>
      </c>
      <c r="O163" s="246">
        <v>68575000</v>
      </c>
      <c r="P163" s="247">
        <v>5.4756594632008E-2</v>
      </c>
    </row>
    <row r="164" spans="1:16" ht="12.75" customHeight="1">
      <c r="A164" s="239">
        <v>154</v>
      </c>
      <c r="B164" s="251" t="s">
        <v>66</v>
      </c>
      <c r="C164" s="243" t="s">
        <v>207</v>
      </c>
      <c r="D164" s="244">
        <v>45442</v>
      </c>
      <c r="E164" s="243">
        <v>454.5</v>
      </c>
      <c r="F164" s="243">
        <v>450.93333333333334</v>
      </c>
      <c r="G164" s="245">
        <v>445.26666666666665</v>
      </c>
      <c r="H164" s="245">
        <v>436.0333333333333</v>
      </c>
      <c r="I164" s="245">
        <v>430.36666666666662</v>
      </c>
      <c r="J164" s="245">
        <v>460.16666666666669</v>
      </c>
      <c r="K164" s="245">
        <v>465.83333333333331</v>
      </c>
      <c r="L164" s="245">
        <v>475.06666666666672</v>
      </c>
      <c r="M164" s="246">
        <v>456.6</v>
      </c>
      <c r="N164" s="246">
        <v>441.7</v>
      </c>
      <c r="O164" s="246">
        <v>46854000</v>
      </c>
      <c r="P164" s="247">
        <v>-9.6110811019368775E-2</v>
      </c>
    </row>
    <row r="165" spans="1:16" ht="12.75" customHeight="1">
      <c r="A165" s="239">
        <v>155</v>
      </c>
      <c r="B165" s="251" t="s">
        <v>82</v>
      </c>
      <c r="C165" s="243" t="s">
        <v>208</v>
      </c>
      <c r="D165" s="244">
        <v>45442</v>
      </c>
      <c r="E165" s="243">
        <v>2938.4</v>
      </c>
      <c r="F165" s="243">
        <v>2933.7333333333336</v>
      </c>
      <c r="G165" s="245">
        <v>2913.166666666667</v>
      </c>
      <c r="H165" s="245">
        <v>2887.9333333333334</v>
      </c>
      <c r="I165" s="245">
        <v>2867.3666666666668</v>
      </c>
      <c r="J165" s="245">
        <v>2958.9666666666672</v>
      </c>
      <c r="K165" s="245">
        <v>2979.5333333333338</v>
      </c>
      <c r="L165" s="245">
        <v>3004.7666666666673</v>
      </c>
      <c r="M165" s="246">
        <v>2954.3</v>
      </c>
      <c r="N165" s="246">
        <v>2908.5</v>
      </c>
      <c r="O165" s="246">
        <v>41002750</v>
      </c>
      <c r="P165" s="247">
        <v>-5.3147208414878445E-2</v>
      </c>
    </row>
    <row r="166" spans="1:16" ht="12.75" customHeight="1">
      <c r="A166" s="239">
        <v>156</v>
      </c>
      <c r="B166" s="251" t="s">
        <v>130</v>
      </c>
      <c r="C166" s="243" t="s">
        <v>209</v>
      </c>
      <c r="D166" s="244">
        <v>45442</v>
      </c>
      <c r="E166" s="243">
        <v>166.75</v>
      </c>
      <c r="F166" s="243">
        <v>166.23333333333332</v>
      </c>
      <c r="G166" s="245">
        <v>164.26666666666665</v>
      </c>
      <c r="H166" s="245">
        <v>161.78333333333333</v>
      </c>
      <c r="I166" s="245">
        <v>159.81666666666666</v>
      </c>
      <c r="J166" s="245">
        <v>168.71666666666664</v>
      </c>
      <c r="K166" s="245">
        <v>170.68333333333328</v>
      </c>
      <c r="L166" s="245">
        <v>173.16666666666663</v>
      </c>
      <c r="M166" s="246">
        <v>168.2</v>
      </c>
      <c r="N166" s="246">
        <v>163.75</v>
      </c>
      <c r="O166" s="246">
        <v>162792000</v>
      </c>
      <c r="P166" s="247">
        <v>-0.10824313072439634</v>
      </c>
    </row>
    <row r="167" spans="1:16" ht="12.75" customHeight="1">
      <c r="A167" s="239">
        <v>157</v>
      </c>
      <c r="B167" s="251" t="s">
        <v>66</v>
      </c>
      <c r="C167" s="243" t="s">
        <v>210</v>
      </c>
      <c r="D167" s="244">
        <v>45442</v>
      </c>
      <c r="E167" s="243">
        <v>765.6</v>
      </c>
      <c r="F167" s="243">
        <v>764.56666666666661</v>
      </c>
      <c r="G167" s="245">
        <v>757.13333333333321</v>
      </c>
      <c r="H167" s="245">
        <v>748.66666666666663</v>
      </c>
      <c r="I167" s="245">
        <v>741.23333333333323</v>
      </c>
      <c r="J167" s="245">
        <v>773.03333333333319</v>
      </c>
      <c r="K167" s="245">
        <v>780.46666666666658</v>
      </c>
      <c r="L167" s="245">
        <v>788.93333333333317</v>
      </c>
      <c r="M167" s="246">
        <v>772</v>
      </c>
      <c r="N167" s="246">
        <v>756.1</v>
      </c>
      <c r="O167" s="246">
        <v>19524000</v>
      </c>
      <c r="P167" s="247">
        <v>-0.17767369768852348</v>
      </c>
    </row>
    <row r="168" spans="1:16" ht="12.75" customHeight="1">
      <c r="A168" s="239">
        <v>158</v>
      </c>
      <c r="B168" s="251" t="s">
        <v>66</v>
      </c>
      <c r="C168" s="243" t="s">
        <v>211</v>
      </c>
      <c r="D168" s="244">
        <v>45442</v>
      </c>
      <c r="E168" s="243">
        <v>1458.15</v>
      </c>
      <c r="F168" s="243">
        <v>1458.3666666666668</v>
      </c>
      <c r="G168" s="245">
        <v>1446.5333333333335</v>
      </c>
      <c r="H168" s="245">
        <v>1434.9166666666667</v>
      </c>
      <c r="I168" s="245">
        <v>1423.0833333333335</v>
      </c>
      <c r="J168" s="245">
        <v>1469.9833333333336</v>
      </c>
      <c r="K168" s="245">
        <v>1481.8166666666666</v>
      </c>
      <c r="L168" s="245">
        <v>1493.4333333333336</v>
      </c>
      <c r="M168" s="246">
        <v>1470.2</v>
      </c>
      <c r="N168" s="246">
        <v>1446.75</v>
      </c>
      <c r="O168" s="246">
        <v>9561750</v>
      </c>
      <c r="P168" s="247">
        <v>5.3114158268627129E-2</v>
      </c>
    </row>
    <row r="169" spans="1:16" ht="12.75" customHeight="1">
      <c r="A169" s="239">
        <v>159</v>
      </c>
      <c r="B169" s="251" t="s">
        <v>61</v>
      </c>
      <c r="C169" s="248" t="s">
        <v>212</v>
      </c>
      <c r="D169" s="244">
        <v>45442</v>
      </c>
      <c r="E169" s="243">
        <v>810.4</v>
      </c>
      <c r="F169" s="243">
        <v>797.63333333333333</v>
      </c>
      <c r="G169" s="245">
        <v>783.86666666666667</v>
      </c>
      <c r="H169" s="245">
        <v>757.33333333333337</v>
      </c>
      <c r="I169" s="245">
        <v>743.56666666666672</v>
      </c>
      <c r="J169" s="245">
        <v>824.16666666666663</v>
      </c>
      <c r="K169" s="245">
        <v>837.93333333333328</v>
      </c>
      <c r="L169" s="245">
        <v>864.46666666666658</v>
      </c>
      <c r="M169" s="246">
        <v>811.4</v>
      </c>
      <c r="N169" s="246">
        <v>771.1</v>
      </c>
      <c r="O169" s="246">
        <v>92154000</v>
      </c>
      <c r="P169" s="247">
        <v>-6.2403662724151085E-2</v>
      </c>
    </row>
    <row r="170" spans="1:16" ht="12.75" customHeight="1">
      <c r="A170" s="239">
        <v>160</v>
      </c>
      <c r="B170" s="251" t="s">
        <v>47</v>
      </c>
      <c r="C170" s="243" t="s">
        <v>213</v>
      </c>
      <c r="D170" s="244">
        <v>45442</v>
      </c>
      <c r="E170" s="243">
        <v>24214.15</v>
      </c>
      <c r="F170" s="243">
        <v>24281.683333333331</v>
      </c>
      <c r="G170" s="245">
        <v>23834.816666666662</v>
      </c>
      <c r="H170" s="245">
        <v>23455.48333333333</v>
      </c>
      <c r="I170" s="245">
        <v>23008.616666666661</v>
      </c>
      <c r="J170" s="245">
        <v>24661.016666666663</v>
      </c>
      <c r="K170" s="245">
        <v>25107.883333333331</v>
      </c>
      <c r="L170" s="245">
        <v>25487.216666666664</v>
      </c>
      <c r="M170" s="246">
        <v>24728.55</v>
      </c>
      <c r="N170" s="246">
        <v>23902.35</v>
      </c>
      <c r="O170" s="246">
        <v>305975</v>
      </c>
      <c r="P170" s="247">
        <v>-4.2406697441514749E-2</v>
      </c>
    </row>
    <row r="171" spans="1:16" ht="12.75" customHeight="1">
      <c r="A171" s="239">
        <v>161</v>
      </c>
      <c r="B171" s="251" t="s">
        <v>40</v>
      </c>
      <c r="C171" s="243" t="s">
        <v>214</v>
      </c>
      <c r="D171" s="244">
        <v>45442</v>
      </c>
      <c r="E171" s="243">
        <v>5776.35</v>
      </c>
      <c r="F171" s="243">
        <v>5729.916666666667</v>
      </c>
      <c r="G171" s="245">
        <v>5661.8333333333339</v>
      </c>
      <c r="H171" s="245">
        <v>5547.3166666666666</v>
      </c>
      <c r="I171" s="245">
        <v>5479.2333333333336</v>
      </c>
      <c r="J171" s="245">
        <v>5844.4333333333343</v>
      </c>
      <c r="K171" s="245">
        <v>5912.5166666666682</v>
      </c>
      <c r="L171" s="245">
        <v>6027.0333333333347</v>
      </c>
      <c r="M171" s="246">
        <v>5798</v>
      </c>
      <c r="N171" s="246">
        <v>5615.4</v>
      </c>
      <c r="O171" s="246">
        <v>1320600</v>
      </c>
      <c r="P171" s="247">
        <v>-4.9346722816110571E-2</v>
      </c>
    </row>
    <row r="172" spans="1:16" ht="12.75" customHeight="1">
      <c r="A172" s="239">
        <v>162</v>
      </c>
      <c r="B172" s="251" t="s">
        <v>45</v>
      </c>
      <c r="C172" s="243" t="s">
        <v>215</v>
      </c>
      <c r="D172" s="244">
        <v>45442</v>
      </c>
      <c r="E172" s="243">
        <v>2655.65</v>
      </c>
      <c r="F172" s="243">
        <v>2645.5499999999997</v>
      </c>
      <c r="G172" s="245">
        <v>2626.4499999999994</v>
      </c>
      <c r="H172" s="245">
        <v>2597.2499999999995</v>
      </c>
      <c r="I172" s="245">
        <v>2578.1499999999992</v>
      </c>
      <c r="J172" s="245">
        <v>2674.7499999999995</v>
      </c>
      <c r="K172" s="245">
        <v>2693.85</v>
      </c>
      <c r="L172" s="245">
        <v>2723.0499999999997</v>
      </c>
      <c r="M172" s="246">
        <v>2664.65</v>
      </c>
      <c r="N172" s="246">
        <v>2616.35</v>
      </c>
      <c r="O172" s="246">
        <v>4134000</v>
      </c>
      <c r="P172" s="247">
        <v>-6.1547629181918785E-2</v>
      </c>
    </row>
    <row r="173" spans="1:16" ht="12.75" customHeight="1">
      <c r="A173" s="239">
        <v>163</v>
      </c>
      <c r="B173" s="251" t="s">
        <v>66</v>
      </c>
      <c r="C173" s="243" t="s">
        <v>216</v>
      </c>
      <c r="D173" s="244">
        <v>45442</v>
      </c>
      <c r="E173" s="243">
        <v>2511</v>
      </c>
      <c r="F173" s="243">
        <v>2494.4166666666665</v>
      </c>
      <c r="G173" s="245">
        <v>2459.9333333333329</v>
      </c>
      <c r="H173" s="245">
        <v>2408.8666666666663</v>
      </c>
      <c r="I173" s="245">
        <v>2374.3833333333328</v>
      </c>
      <c r="J173" s="245">
        <v>2545.4833333333331</v>
      </c>
      <c r="K173" s="245">
        <v>2579.9666666666667</v>
      </c>
      <c r="L173" s="245">
        <v>2631.0333333333333</v>
      </c>
      <c r="M173" s="246">
        <v>2528.9</v>
      </c>
      <c r="N173" s="246">
        <v>2443.35</v>
      </c>
      <c r="O173" s="246">
        <v>7095300</v>
      </c>
      <c r="P173" s="247">
        <v>4.5394271570014147E-2</v>
      </c>
    </row>
    <row r="174" spans="1:16" ht="12.75" customHeight="1">
      <c r="A174" s="239">
        <v>164</v>
      </c>
      <c r="B174" s="251" t="s">
        <v>42</v>
      </c>
      <c r="C174" s="243" t="s">
        <v>217</v>
      </c>
      <c r="D174" s="244">
        <v>45442</v>
      </c>
      <c r="E174" s="243">
        <v>1529.9</v>
      </c>
      <c r="F174" s="243">
        <v>1521.3166666666668</v>
      </c>
      <c r="G174" s="245">
        <v>1506.2333333333336</v>
      </c>
      <c r="H174" s="245">
        <v>1482.5666666666668</v>
      </c>
      <c r="I174" s="245">
        <v>1467.4833333333336</v>
      </c>
      <c r="J174" s="245">
        <v>1544.9833333333336</v>
      </c>
      <c r="K174" s="245">
        <v>1560.0666666666671</v>
      </c>
      <c r="L174" s="245">
        <v>1583.7333333333336</v>
      </c>
      <c r="M174" s="246">
        <v>1536.4</v>
      </c>
      <c r="N174" s="246">
        <v>1497.65</v>
      </c>
      <c r="O174" s="246">
        <v>14815500</v>
      </c>
      <c r="P174" s="247">
        <v>-0.14057741503228163</v>
      </c>
    </row>
    <row r="175" spans="1:16" ht="12.75" customHeight="1">
      <c r="A175" s="239">
        <v>165</v>
      </c>
      <c r="B175" s="251" t="s">
        <v>202</v>
      </c>
      <c r="C175" s="243" t="s">
        <v>218</v>
      </c>
      <c r="D175" s="244">
        <v>45442</v>
      </c>
      <c r="E175" s="243">
        <v>640.04999999999995</v>
      </c>
      <c r="F175" s="243">
        <v>634.69999999999993</v>
      </c>
      <c r="G175" s="245">
        <v>627.39999999999986</v>
      </c>
      <c r="H175" s="245">
        <v>614.74999999999989</v>
      </c>
      <c r="I175" s="245">
        <v>607.44999999999982</v>
      </c>
      <c r="J175" s="245">
        <v>647.34999999999991</v>
      </c>
      <c r="K175" s="245">
        <v>654.64999999999986</v>
      </c>
      <c r="L175" s="245">
        <v>667.3</v>
      </c>
      <c r="M175" s="246">
        <v>642</v>
      </c>
      <c r="N175" s="246">
        <v>622.04999999999995</v>
      </c>
      <c r="O175" s="246">
        <v>7198500</v>
      </c>
      <c r="P175" s="247">
        <v>4.873251748251748E-2</v>
      </c>
    </row>
    <row r="176" spans="1:16" ht="12.75" customHeight="1">
      <c r="A176" s="239">
        <v>166</v>
      </c>
      <c r="B176" s="251" t="s">
        <v>42</v>
      </c>
      <c r="C176" s="243" t="s">
        <v>219</v>
      </c>
      <c r="D176" s="244">
        <v>45442</v>
      </c>
      <c r="E176" s="243">
        <v>706.55</v>
      </c>
      <c r="F176" s="243">
        <v>701.54999999999984</v>
      </c>
      <c r="G176" s="245">
        <v>689.54999999999973</v>
      </c>
      <c r="H176" s="245">
        <v>672.54999999999984</v>
      </c>
      <c r="I176" s="245">
        <v>660.54999999999973</v>
      </c>
      <c r="J176" s="245">
        <v>718.54999999999973</v>
      </c>
      <c r="K176" s="245">
        <v>730.55</v>
      </c>
      <c r="L176" s="245">
        <v>747.54999999999973</v>
      </c>
      <c r="M176" s="246">
        <v>713.55</v>
      </c>
      <c r="N176" s="246">
        <v>684.55</v>
      </c>
      <c r="O176" s="246">
        <v>6902000</v>
      </c>
      <c r="P176" s="247">
        <v>3.0610721218456025E-2</v>
      </c>
    </row>
    <row r="177" spans="1:16" ht="12.75" customHeight="1">
      <c r="A177" s="239">
        <v>167</v>
      </c>
      <c r="B177" s="251" t="s">
        <v>910</v>
      </c>
      <c r="C177" s="243" t="s">
        <v>220</v>
      </c>
      <c r="D177" s="244">
        <v>45442</v>
      </c>
      <c r="E177" s="243">
        <v>1117.7</v>
      </c>
      <c r="F177" s="243">
        <v>1113.4000000000001</v>
      </c>
      <c r="G177" s="245">
        <v>1104.4000000000001</v>
      </c>
      <c r="H177" s="245">
        <v>1091.0999999999999</v>
      </c>
      <c r="I177" s="245">
        <v>1082.0999999999999</v>
      </c>
      <c r="J177" s="245">
        <v>1126.7000000000003</v>
      </c>
      <c r="K177" s="245">
        <v>1135.7000000000003</v>
      </c>
      <c r="L177" s="245">
        <v>1149.0000000000005</v>
      </c>
      <c r="M177" s="246">
        <v>1122.4000000000001</v>
      </c>
      <c r="N177" s="246">
        <v>1100.0999999999999</v>
      </c>
      <c r="O177" s="246">
        <v>11580800</v>
      </c>
      <c r="P177" s="247">
        <v>-0.10361856108982546</v>
      </c>
    </row>
    <row r="178" spans="1:16" ht="12.75" customHeight="1">
      <c r="A178" s="239">
        <v>168</v>
      </c>
      <c r="B178" s="251" t="s">
        <v>77</v>
      </c>
      <c r="C178" s="250" t="s">
        <v>221</v>
      </c>
      <c r="D178" s="244">
        <v>45442</v>
      </c>
      <c r="E178" s="243">
        <v>1760.55</v>
      </c>
      <c r="F178" s="243">
        <v>1754.95</v>
      </c>
      <c r="G178" s="245">
        <v>1741</v>
      </c>
      <c r="H178" s="245">
        <v>1721.45</v>
      </c>
      <c r="I178" s="245">
        <v>1707.5</v>
      </c>
      <c r="J178" s="245">
        <v>1774.5</v>
      </c>
      <c r="K178" s="245">
        <v>1788.4500000000003</v>
      </c>
      <c r="L178" s="245">
        <v>1808</v>
      </c>
      <c r="M178" s="246">
        <v>1768.9</v>
      </c>
      <c r="N178" s="246">
        <v>1735.4</v>
      </c>
      <c r="O178" s="246">
        <v>7178000</v>
      </c>
      <c r="P178" s="247">
        <v>-4.0887226082308922E-2</v>
      </c>
    </row>
    <row r="179" spans="1:16" ht="12.75" customHeight="1">
      <c r="A179" s="239">
        <v>169</v>
      </c>
      <c r="B179" s="251" t="s">
        <v>57</v>
      </c>
      <c r="C179" s="243" t="s">
        <v>222</v>
      </c>
      <c r="D179" s="244">
        <v>45442</v>
      </c>
      <c r="E179" s="243">
        <v>1109.95</v>
      </c>
      <c r="F179" s="243">
        <v>1102.4333333333334</v>
      </c>
      <c r="G179" s="245">
        <v>1091.1666666666667</v>
      </c>
      <c r="H179" s="245">
        <v>1072.3833333333334</v>
      </c>
      <c r="I179" s="245">
        <v>1061.1166666666668</v>
      </c>
      <c r="J179" s="245">
        <v>1121.2166666666667</v>
      </c>
      <c r="K179" s="245">
        <v>1132.4833333333331</v>
      </c>
      <c r="L179" s="245">
        <v>1151.2666666666667</v>
      </c>
      <c r="M179" s="246">
        <v>1113.7</v>
      </c>
      <c r="N179" s="246">
        <v>1083.6500000000001</v>
      </c>
      <c r="O179" s="246">
        <v>12443400</v>
      </c>
      <c r="P179" s="247">
        <v>-0.13213232063272864</v>
      </c>
    </row>
    <row r="180" spans="1:16" ht="12.75" customHeight="1">
      <c r="A180" s="239">
        <v>170</v>
      </c>
      <c r="B180" s="251" t="s">
        <v>54</v>
      </c>
      <c r="C180" s="249" t="s">
        <v>223</v>
      </c>
      <c r="D180" s="244">
        <v>45442</v>
      </c>
      <c r="E180" s="243">
        <v>1010.75</v>
      </c>
      <c r="F180" s="243">
        <v>1006.9333333333334</v>
      </c>
      <c r="G180" s="245">
        <v>1000.8666666666668</v>
      </c>
      <c r="H180" s="245">
        <v>990.98333333333335</v>
      </c>
      <c r="I180" s="245">
        <v>984.91666666666674</v>
      </c>
      <c r="J180" s="245">
        <v>1016.8166666666668</v>
      </c>
      <c r="K180" s="245">
        <v>1022.8833333333334</v>
      </c>
      <c r="L180" s="245">
        <v>1032.7666666666669</v>
      </c>
      <c r="M180" s="246">
        <v>1013</v>
      </c>
      <c r="N180" s="246">
        <v>997.05</v>
      </c>
      <c r="O180" s="246">
        <v>59527950</v>
      </c>
      <c r="P180" s="247">
        <v>-7.493688825900173E-2</v>
      </c>
    </row>
    <row r="181" spans="1:16" ht="12.75" customHeight="1">
      <c r="A181" s="239">
        <v>171</v>
      </c>
      <c r="B181" s="251" t="s">
        <v>187</v>
      </c>
      <c r="C181" s="243" t="s">
        <v>224</v>
      </c>
      <c r="D181" s="244">
        <v>45442</v>
      </c>
      <c r="E181" s="243">
        <v>435.5</v>
      </c>
      <c r="F181" s="243">
        <v>433.91666666666669</v>
      </c>
      <c r="G181" s="245">
        <v>430.88333333333338</v>
      </c>
      <c r="H181" s="245">
        <v>426.26666666666671</v>
      </c>
      <c r="I181" s="245">
        <v>423.23333333333341</v>
      </c>
      <c r="J181" s="245">
        <v>438.53333333333336</v>
      </c>
      <c r="K181" s="245">
        <v>441.56666666666666</v>
      </c>
      <c r="L181" s="245">
        <v>446.18333333333334</v>
      </c>
      <c r="M181" s="246">
        <v>436.95</v>
      </c>
      <c r="N181" s="246">
        <v>429.3</v>
      </c>
      <c r="O181" s="246">
        <v>95448375</v>
      </c>
      <c r="P181" s="247">
        <v>-4.1289535238482659E-2</v>
      </c>
    </row>
    <row r="182" spans="1:16" ht="12.75" customHeight="1">
      <c r="A182" s="239">
        <v>172</v>
      </c>
      <c r="B182" s="251" t="s">
        <v>130</v>
      </c>
      <c r="C182" s="243" t="s">
        <v>225</v>
      </c>
      <c r="D182" s="244">
        <v>45442</v>
      </c>
      <c r="E182" s="243">
        <v>168.85</v>
      </c>
      <c r="F182" s="243">
        <v>167.76666666666668</v>
      </c>
      <c r="G182" s="245">
        <v>166.28333333333336</v>
      </c>
      <c r="H182" s="245">
        <v>163.71666666666667</v>
      </c>
      <c r="I182" s="245">
        <v>162.23333333333335</v>
      </c>
      <c r="J182" s="245">
        <v>170.33333333333337</v>
      </c>
      <c r="K182" s="245">
        <v>171.81666666666666</v>
      </c>
      <c r="L182" s="245">
        <v>174.38333333333338</v>
      </c>
      <c r="M182" s="246">
        <v>169.25</v>
      </c>
      <c r="N182" s="246">
        <v>165.2</v>
      </c>
      <c r="O182" s="246">
        <v>241307000</v>
      </c>
      <c r="P182" s="247">
        <v>-9.3680927100332587E-2</v>
      </c>
    </row>
    <row r="183" spans="1:16" ht="12.75" customHeight="1">
      <c r="A183" s="239">
        <v>173</v>
      </c>
      <c r="B183" s="251" t="s">
        <v>85</v>
      </c>
      <c r="C183" s="243" t="s">
        <v>226</v>
      </c>
      <c r="D183" s="244">
        <v>45442</v>
      </c>
      <c r="E183" s="243">
        <v>3853.55</v>
      </c>
      <c r="F183" s="243">
        <v>3846.15</v>
      </c>
      <c r="G183" s="245">
        <v>3819.5</v>
      </c>
      <c r="H183" s="245">
        <v>3785.45</v>
      </c>
      <c r="I183" s="245">
        <v>3758.7999999999997</v>
      </c>
      <c r="J183" s="245">
        <v>3880.2000000000003</v>
      </c>
      <c r="K183" s="245">
        <v>3906.8500000000008</v>
      </c>
      <c r="L183" s="245">
        <v>3940.9000000000005</v>
      </c>
      <c r="M183" s="246">
        <v>3872.8</v>
      </c>
      <c r="N183" s="246">
        <v>3812.1</v>
      </c>
      <c r="O183" s="246">
        <v>14321300</v>
      </c>
      <c r="P183" s="247">
        <v>-0.1059985361430647</v>
      </c>
    </row>
    <row r="184" spans="1:16" ht="12.75" customHeight="1">
      <c r="A184" s="239">
        <v>174</v>
      </c>
      <c r="B184" s="251" t="s">
        <v>85</v>
      </c>
      <c r="C184" s="243" t="s">
        <v>227</v>
      </c>
      <c r="D184" s="244">
        <v>45442</v>
      </c>
      <c r="E184" s="243">
        <v>1201.55</v>
      </c>
      <c r="F184" s="243">
        <v>1195.4833333333333</v>
      </c>
      <c r="G184" s="245">
        <v>1186.1166666666668</v>
      </c>
      <c r="H184" s="245">
        <v>1170.6833333333334</v>
      </c>
      <c r="I184" s="245">
        <v>1161.3166666666668</v>
      </c>
      <c r="J184" s="245">
        <v>1210.9166666666667</v>
      </c>
      <c r="K184" s="245">
        <v>1220.2833333333331</v>
      </c>
      <c r="L184" s="245">
        <v>1235.7166666666667</v>
      </c>
      <c r="M184" s="246">
        <v>1204.8499999999999</v>
      </c>
      <c r="N184" s="246">
        <v>1180.05</v>
      </c>
      <c r="O184" s="246">
        <v>16849200</v>
      </c>
      <c r="P184" s="247">
        <v>-2.3030893403840801E-2</v>
      </c>
    </row>
    <row r="185" spans="1:16" ht="12.75" customHeight="1">
      <c r="A185" s="239">
        <v>175</v>
      </c>
      <c r="B185" s="251" t="s">
        <v>57</v>
      </c>
      <c r="C185" s="243" t="s">
        <v>228</v>
      </c>
      <c r="D185" s="244">
        <v>45442</v>
      </c>
      <c r="E185" s="243">
        <v>3604.25</v>
      </c>
      <c r="F185" s="243">
        <v>3598.8833333333332</v>
      </c>
      <c r="G185" s="245">
        <v>3570.6166666666663</v>
      </c>
      <c r="H185" s="245">
        <v>3536.9833333333331</v>
      </c>
      <c r="I185" s="245">
        <v>3508.7166666666662</v>
      </c>
      <c r="J185" s="245">
        <v>3632.5166666666664</v>
      </c>
      <c r="K185" s="245">
        <v>3660.7833333333328</v>
      </c>
      <c r="L185" s="245">
        <v>3694.4166666666665</v>
      </c>
      <c r="M185" s="246">
        <v>3627.15</v>
      </c>
      <c r="N185" s="246">
        <v>3565.25</v>
      </c>
      <c r="O185" s="246">
        <v>5522300</v>
      </c>
      <c r="P185" s="247">
        <v>-0.10428611978427477</v>
      </c>
    </row>
    <row r="186" spans="1:16" ht="12.75" customHeight="1">
      <c r="A186" s="239">
        <v>176</v>
      </c>
      <c r="B186" s="251" t="s">
        <v>42</v>
      </c>
      <c r="C186" s="243" t="s">
        <v>229</v>
      </c>
      <c r="D186" s="244">
        <v>45442</v>
      </c>
      <c r="E186" s="243">
        <v>2720.1</v>
      </c>
      <c r="F186" s="243">
        <v>2710.2666666666669</v>
      </c>
      <c r="G186" s="245">
        <v>2694.5333333333338</v>
      </c>
      <c r="H186" s="245">
        <v>2668.9666666666667</v>
      </c>
      <c r="I186" s="245">
        <v>2653.2333333333336</v>
      </c>
      <c r="J186" s="245">
        <v>2735.8333333333339</v>
      </c>
      <c r="K186" s="245">
        <v>2751.5666666666666</v>
      </c>
      <c r="L186" s="245">
        <v>2777.1333333333341</v>
      </c>
      <c r="M186" s="246">
        <v>2726</v>
      </c>
      <c r="N186" s="246">
        <v>2684.7</v>
      </c>
      <c r="O186" s="246">
        <v>1369000</v>
      </c>
      <c r="P186" s="247">
        <v>-1.863799283154122E-2</v>
      </c>
    </row>
    <row r="187" spans="1:16" ht="12.75" customHeight="1">
      <c r="A187" s="239">
        <v>177</v>
      </c>
      <c r="B187" s="251" t="s">
        <v>45</v>
      </c>
      <c r="C187" s="243" t="s">
        <v>230</v>
      </c>
      <c r="D187" s="244">
        <v>45442</v>
      </c>
      <c r="E187" s="243">
        <v>4353.3</v>
      </c>
      <c r="F187" s="243">
        <v>4321.0999999999995</v>
      </c>
      <c r="G187" s="245">
        <v>4257.1999999999989</v>
      </c>
      <c r="H187" s="245">
        <v>4161.0999999999995</v>
      </c>
      <c r="I187" s="245">
        <v>4097.1999999999989</v>
      </c>
      <c r="J187" s="245">
        <v>4417.1999999999989</v>
      </c>
      <c r="K187" s="245">
        <v>4481.0999999999985</v>
      </c>
      <c r="L187" s="245">
        <v>4577.1999999999989</v>
      </c>
      <c r="M187" s="246">
        <v>4385</v>
      </c>
      <c r="N187" s="246">
        <v>4225</v>
      </c>
      <c r="O187" s="246">
        <v>3827600</v>
      </c>
      <c r="P187" s="247">
        <v>-5.3511374876360041E-2</v>
      </c>
    </row>
    <row r="188" spans="1:16" ht="12.75" customHeight="1">
      <c r="A188" s="239">
        <v>178</v>
      </c>
      <c r="B188" s="251" t="s">
        <v>54</v>
      </c>
      <c r="C188" s="243" t="s">
        <v>231</v>
      </c>
      <c r="D188" s="244">
        <v>45442</v>
      </c>
      <c r="E188" s="243">
        <v>2025.75</v>
      </c>
      <c r="F188" s="243">
        <v>2008.3666666666668</v>
      </c>
      <c r="G188" s="245">
        <v>1983.7333333333336</v>
      </c>
      <c r="H188" s="245">
        <v>1941.7166666666667</v>
      </c>
      <c r="I188" s="245">
        <v>1917.0833333333335</v>
      </c>
      <c r="J188" s="245">
        <v>2050.3833333333337</v>
      </c>
      <c r="K188" s="245">
        <v>2075.0166666666669</v>
      </c>
      <c r="L188" s="245">
        <v>2117.0333333333338</v>
      </c>
      <c r="M188" s="246">
        <v>2033</v>
      </c>
      <c r="N188" s="246">
        <v>1966.35</v>
      </c>
      <c r="O188" s="246">
        <v>5664400</v>
      </c>
      <c r="P188" s="247">
        <v>-8.5494716618635933E-2</v>
      </c>
    </row>
    <row r="189" spans="1:16" ht="12.75" customHeight="1">
      <c r="A189" s="239">
        <v>179</v>
      </c>
      <c r="B189" s="251" t="s">
        <v>57</v>
      </c>
      <c r="C189" s="243" t="s">
        <v>232</v>
      </c>
      <c r="D189" s="244">
        <v>45442</v>
      </c>
      <c r="E189" s="243">
        <v>1992.75</v>
      </c>
      <c r="F189" s="243">
        <v>2013.8999999999999</v>
      </c>
      <c r="G189" s="245">
        <v>1963.85</v>
      </c>
      <c r="H189" s="245">
        <v>1934.95</v>
      </c>
      <c r="I189" s="245">
        <v>1884.9</v>
      </c>
      <c r="J189" s="245">
        <v>2042.7999999999997</v>
      </c>
      <c r="K189" s="245">
        <v>2092.8499999999995</v>
      </c>
      <c r="L189" s="245">
        <v>2121.7499999999995</v>
      </c>
      <c r="M189" s="246">
        <v>2063.9499999999998</v>
      </c>
      <c r="N189" s="246">
        <v>1985</v>
      </c>
      <c r="O189" s="246">
        <v>2961200</v>
      </c>
      <c r="P189" s="247">
        <v>-0.13425330370716876</v>
      </c>
    </row>
    <row r="190" spans="1:16" ht="12.75" customHeight="1">
      <c r="A190" s="239">
        <v>180</v>
      </c>
      <c r="B190" s="251" t="s">
        <v>47</v>
      </c>
      <c r="C190" s="243" t="s">
        <v>233</v>
      </c>
      <c r="D190" s="244">
        <v>45442</v>
      </c>
      <c r="E190" s="243">
        <v>9755.15</v>
      </c>
      <c r="F190" s="243">
        <v>9722.6</v>
      </c>
      <c r="G190" s="245">
        <v>9665.2000000000007</v>
      </c>
      <c r="H190" s="245">
        <v>9575.25</v>
      </c>
      <c r="I190" s="245">
        <v>9517.85</v>
      </c>
      <c r="J190" s="245">
        <v>9812.5500000000011</v>
      </c>
      <c r="K190" s="245">
        <v>9869.9499999999989</v>
      </c>
      <c r="L190" s="245">
        <v>9959.9000000000015</v>
      </c>
      <c r="M190" s="246">
        <v>9780</v>
      </c>
      <c r="N190" s="246">
        <v>9632.65</v>
      </c>
      <c r="O190" s="246">
        <v>2251200</v>
      </c>
      <c r="P190" s="247">
        <v>-0.12120857243236913</v>
      </c>
    </row>
    <row r="191" spans="1:16" ht="12.75" customHeight="1">
      <c r="A191" s="239">
        <v>181</v>
      </c>
      <c r="B191" s="251" t="s">
        <v>910</v>
      </c>
      <c r="C191" s="243" t="s">
        <v>234</v>
      </c>
      <c r="D191" s="244">
        <v>45442</v>
      </c>
      <c r="E191" s="243">
        <v>509.15</v>
      </c>
      <c r="F191" s="243">
        <v>505.75</v>
      </c>
      <c r="G191" s="245">
        <v>501.6</v>
      </c>
      <c r="H191" s="245">
        <v>494.05</v>
      </c>
      <c r="I191" s="245">
        <v>489.90000000000003</v>
      </c>
      <c r="J191" s="245">
        <v>513.29999999999995</v>
      </c>
      <c r="K191" s="245">
        <v>517.45000000000005</v>
      </c>
      <c r="L191" s="245">
        <v>525</v>
      </c>
      <c r="M191" s="246">
        <v>509.9</v>
      </c>
      <c r="N191" s="246">
        <v>498.2</v>
      </c>
      <c r="O191" s="246">
        <v>39397800</v>
      </c>
      <c r="P191" s="247">
        <v>-8.9144025006011055E-2</v>
      </c>
    </row>
    <row r="192" spans="1:16" ht="12.75" customHeight="1">
      <c r="A192" s="239">
        <v>182</v>
      </c>
      <c r="B192" s="251" t="s">
        <v>130</v>
      </c>
      <c r="C192" s="243" t="s">
        <v>235</v>
      </c>
      <c r="D192" s="244">
        <v>45442</v>
      </c>
      <c r="E192" s="243">
        <v>384.55</v>
      </c>
      <c r="F192" s="243">
        <v>384.90000000000003</v>
      </c>
      <c r="G192" s="245">
        <v>379.00000000000006</v>
      </c>
      <c r="H192" s="245">
        <v>373.45000000000005</v>
      </c>
      <c r="I192" s="245">
        <v>367.55000000000007</v>
      </c>
      <c r="J192" s="245">
        <v>390.45000000000005</v>
      </c>
      <c r="K192" s="245">
        <v>396.35</v>
      </c>
      <c r="L192" s="245">
        <v>401.90000000000003</v>
      </c>
      <c r="M192" s="246">
        <v>390.8</v>
      </c>
      <c r="N192" s="246">
        <v>379.35</v>
      </c>
      <c r="O192" s="246">
        <v>99419800</v>
      </c>
      <c r="P192" s="247">
        <v>-7.624909176390135E-2</v>
      </c>
    </row>
    <row r="193" spans="1:16" ht="12.75" customHeight="1">
      <c r="A193" s="239">
        <v>183</v>
      </c>
      <c r="B193" s="251" t="s">
        <v>40</v>
      </c>
      <c r="C193" s="243" t="s">
        <v>236</v>
      </c>
      <c r="D193" s="244">
        <v>45442</v>
      </c>
      <c r="E193" s="243">
        <v>1433.5</v>
      </c>
      <c r="F193" s="243">
        <v>1428.8833333333332</v>
      </c>
      <c r="G193" s="245">
        <v>1419.9166666666665</v>
      </c>
      <c r="H193" s="245">
        <v>1406.3333333333333</v>
      </c>
      <c r="I193" s="245">
        <v>1397.3666666666666</v>
      </c>
      <c r="J193" s="245">
        <v>1442.4666666666665</v>
      </c>
      <c r="K193" s="245">
        <v>1451.4333333333332</v>
      </c>
      <c r="L193" s="245">
        <v>1465.0166666666664</v>
      </c>
      <c r="M193" s="246">
        <v>1437.85</v>
      </c>
      <c r="N193" s="246">
        <v>1415.3</v>
      </c>
      <c r="O193" s="246">
        <v>5086800</v>
      </c>
      <c r="P193" s="247">
        <v>-0.35797046573267699</v>
      </c>
    </row>
    <row r="194" spans="1:16" ht="12.75" customHeight="1">
      <c r="A194" s="239">
        <v>184</v>
      </c>
      <c r="B194" s="251" t="s">
        <v>85</v>
      </c>
      <c r="C194" s="243" t="s">
        <v>237</v>
      </c>
      <c r="D194" s="244">
        <v>45442</v>
      </c>
      <c r="E194" s="243">
        <v>465</v>
      </c>
      <c r="F194" s="243">
        <v>462.55</v>
      </c>
      <c r="G194" s="245">
        <v>459.5</v>
      </c>
      <c r="H194" s="245">
        <v>454</v>
      </c>
      <c r="I194" s="245">
        <v>450.95</v>
      </c>
      <c r="J194" s="245">
        <v>468.05</v>
      </c>
      <c r="K194" s="245">
        <v>471.10000000000008</v>
      </c>
      <c r="L194" s="245">
        <v>476.6</v>
      </c>
      <c r="M194" s="246">
        <v>465.6</v>
      </c>
      <c r="N194" s="246">
        <v>457.05</v>
      </c>
      <c r="O194" s="246">
        <v>56583000</v>
      </c>
      <c r="P194" s="247">
        <v>-6.1991794106676615E-2</v>
      </c>
    </row>
    <row r="195" spans="1:16" ht="12.75" customHeight="1">
      <c r="A195" s="239">
        <v>185</v>
      </c>
      <c r="B195" s="251" t="s">
        <v>202</v>
      </c>
      <c r="C195" s="243" t="s">
        <v>238</v>
      </c>
      <c r="D195" s="244">
        <v>45442</v>
      </c>
      <c r="E195" s="243">
        <v>144.15</v>
      </c>
      <c r="F195" s="243">
        <v>144.1</v>
      </c>
      <c r="G195" s="245">
        <v>141.79999999999998</v>
      </c>
      <c r="H195" s="245">
        <v>139.44999999999999</v>
      </c>
      <c r="I195" s="245">
        <v>137.14999999999998</v>
      </c>
      <c r="J195" s="245">
        <v>146.44999999999999</v>
      </c>
      <c r="K195" s="245">
        <v>148.75</v>
      </c>
      <c r="L195" s="245">
        <v>151.1</v>
      </c>
      <c r="M195" s="246">
        <v>146.4</v>
      </c>
      <c r="N195" s="246">
        <v>141.75</v>
      </c>
      <c r="O195" s="246">
        <v>124800000</v>
      </c>
      <c r="P195" s="247">
        <v>-9.6144601480626868E-5</v>
      </c>
    </row>
    <row r="196" spans="1:16" ht="12.75" customHeight="1">
      <c r="A196" s="239">
        <v>186</v>
      </c>
      <c r="B196" s="251" t="s">
        <v>42</v>
      </c>
      <c r="C196" s="243" t="s">
        <v>239</v>
      </c>
      <c r="D196" s="244">
        <v>45442</v>
      </c>
      <c r="E196" s="243">
        <v>958.9</v>
      </c>
      <c r="F196" s="243">
        <v>951.5333333333333</v>
      </c>
      <c r="G196" s="245">
        <v>940.36666666666656</v>
      </c>
      <c r="H196" s="245">
        <v>921.83333333333326</v>
      </c>
      <c r="I196" s="245">
        <v>910.66666666666652</v>
      </c>
      <c r="J196" s="245">
        <v>970.06666666666661</v>
      </c>
      <c r="K196" s="245">
        <v>981.23333333333335</v>
      </c>
      <c r="L196" s="245">
        <v>999.76666666666665</v>
      </c>
      <c r="M196" s="246">
        <v>962.7</v>
      </c>
      <c r="N196" s="246">
        <v>933</v>
      </c>
      <c r="O196" s="246">
        <v>9022500</v>
      </c>
      <c r="P196" s="247">
        <v>-6.018561919940002E-2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9" t="s">
        <v>16</v>
      </c>
      <c r="B8" s="371"/>
      <c r="C8" s="374" t="s">
        <v>20</v>
      </c>
      <c r="D8" s="374" t="s">
        <v>21</v>
      </c>
      <c r="E8" s="366" t="s">
        <v>22</v>
      </c>
      <c r="F8" s="367"/>
      <c r="G8" s="368"/>
      <c r="H8" s="366" t="s">
        <v>23</v>
      </c>
      <c r="I8" s="367"/>
      <c r="J8" s="368"/>
      <c r="K8" s="26"/>
      <c r="L8" s="48"/>
      <c r="M8" s="48"/>
      <c r="N8" s="1"/>
      <c r="O8" s="1"/>
    </row>
    <row r="9" spans="1:15" ht="36" customHeight="1">
      <c r="A9" s="370"/>
      <c r="B9" s="373"/>
      <c r="C9" s="373"/>
      <c r="D9" s="3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22570.35</v>
      </c>
      <c r="D10" s="34">
        <v>22500.516666666666</v>
      </c>
      <c r="E10" s="34">
        <v>22375.083333333332</v>
      </c>
      <c r="F10" s="34">
        <v>22179.816666666666</v>
      </c>
      <c r="G10" s="34">
        <v>22054.383333333331</v>
      </c>
      <c r="H10" s="34">
        <v>22695.783333333333</v>
      </c>
      <c r="I10" s="34">
        <v>22821.216666666667</v>
      </c>
      <c r="J10" s="34">
        <v>23016.483333333334</v>
      </c>
      <c r="K10" s="34">
        <v>22625.95</v>
      </c>
      <c r="L10" s="34">
        <v>22305.25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48494.95</v>
      </c>
      <c r="D11" s="34">
        <v>48285.866666666661</v>
      </c>
      <c r="E11" s="34">
        <v>47946.283333333326</v>
      </c>
      <c r="F11" s="34">
        <v>47397.616666666661</v>
      </c>
      <c r="G11" s="34">
        <v>47058.033333333326</v>
      </c>
      <c r="H11" s="34">
        <v>48834.533333333326</v>
      </c>
      <c r="I11" s="34">
        <v>49174.116666666654</v>
      </c>
      <c r="J11" s="34">
        <v>49722.783333333326</v>
      </c>
      <c r="K11" s="34">
        <v>48625.45</v>
      </c>
      <c r="L11" s="34">
        <v>47737.2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6185.55</v>
      </c>
      <c r="D12" s="36">
        <v>6154.7333333333327</v>
      </c>
      <c r="E12" s="36">
        <v>6112.9666666666653</v>
      </c>
      <c r="F12" s="36">
        <v>6040.3833333333323</v>
      </c>
      <c r="G12" s="36">
        <v>5998.616666666665</v>
      </c>
      <c r="H12" s="36">
        <v>6227.3166666666657</v>
      </c>
      <c r="I12" s="36">
        <v>6269.0833333333339</v>
      </c>
      <c r="J12" s="36">
        <v>6341.6666666666661</v>
      </c>
      <c r="K12" s="36">
        <v>6196.5</v>
      </c>
      <c r="L12" s="36">
        <v>6082.15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8548.4</v>
      </c>
      <c r="D13" s="36">
        <v>8524.8666666666668</v>
      </c>
      <c r="E13" s="36">
        <v>8484.5833333333339</v>
      </c>
      <c r="F13" s="36">
        <v>8420.7666666666664</v>
      </c>
      <c r="G13" s="36">
        <v>8380.4833333333336</v>
      </c>
      <c r="H13" s="36">
        <v>8588.6833333333343</v>
      </c>
      <c r="I13" s="36">
        <v>8628.9666666666672</v>
      </c>
      <c r="J13" s="36">
        <v>8692.7833333333347</v>
      </c>
      <c r="K13" s="36">
        <v>8565.15</v>
      </c>
      <c r="L13" s="36">
        <v>8461.0499999999993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33554.400000000001</v>
      </c>
      <c r="D14" s="36">
        <v>33499.1</v>
      </c>
      <c r="E14" s="36">
        <v>33338.75</v>
      </c>
      <c r="F14" s="36">
        <v>33123.1</v>
      </c>
      <c r="G14" s="36">
        <v>32962.75</v>
      </c>
      <c r="H14" s="36">
        <v>33714.75</v>
      </c>
      <c r="I14" s="36">
        <v>33875.099999999991</v>
      </c>
      <c r="J14" s="36">
        <v>34090.75</v>
      </c>
      <c r="K14" s="36">
        <v>33659.449999999997</v>
      </c>
      <c r="L14" s="36">
        <v>33283.449999999997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9828.0499999999993</v>
      </c>
      <c r="D15" s="36">
        <v>9783.2333333333318</v>
      </c>
      <c r="E15" s="36">
        <v>9721.8166666666639</v>
      </c>
      <c r="F15" s="36">
        <v>9615.5833333333321</v>
      </c>
      <c r="G15" s="36">
        <v>9554.1666666666642</v>
      </c>
      <c r="H15" s="36">
        <v>9889.4666666666635</v>
      </c>
      <c r="I15" s="36">
        <v>9950.8833333333314</v>
      </c>
      <c r="J15" s="36">
        <v>10057.116666666663</v>
      </c>
      <c r="K15" s="36">
        <v>9844.65</v>
      </c>
      <c r="L15" s="36">
        <v>9677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13964.35</v>
      </c>
      <c r="D16" s="36">
        <v>13925.75</v>
      </c>
      <c r="E16" s="36">
        <v>13877.15</v>
      </c>
      <c r="F16" s="36">
        <v>13789.949999999999</v>
      </c>
      <c r="G16" s="36">
        <v>13741.349999999999</v>
      </c>
      <c r="H16" s="36">
        <v>14012.95</v>
      </c>
      <c r="I16" s="36">
        <v>14061.55</v>
      </c>
      <c r="J16" s="36">
        <v>14148.750000000002</v>
      </c>
      <c r="K16" s="36">
        <v>13974.35</v>
      </c>
      <c r="L16" s="36">
        <v>13838.55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6431.7</v>
      </c>
      <c r="D17" s="36">
        <v>6412.8</v>
      </c>
      <c r="E17" s="36">
        <v>6364.4000000000005</v>
      </c>
      <c r="F17" s="36">
        <v>6297.1</v>
      </c>
      <c r="G17" s="36">
        <v>6248.7000000000007</v>
      </c>
      <c r="H17" s="36">
        <v>6480.1</v>
      </c>
      <c r="I17" s="36">
        <v>6528.5</v>
      </c>
      <c r="J17" s="36">
        <v>6595.8</v>
      </c>
      <c r="K17" s="31">
        <v>6461.2</v>
      </c>
      <c r="L17" s="31">
        <v>6345.5</v>
      </c>
      <c r="M17" s="31">
        <v>2.6093500000000001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2579.6</v>
      </c>
      <c r="D18" s="36">
        <v>2568.2166666666667</v>
      </c>
      <c r="E18" s="36">
        <v>2526.8833333333332</v>
      </c>
      <c r="F18" s="36">
        <v>2474.1666666666665</v>
      </c>
      <c r="G18" s="36">
        <v>2432.833333333333</v>
      </c>
      <c r="H18" s="36">
        <v>2620.9333333333334</v>
      </c>
      <c r="I18" s="36">
        <v>2662.2666666666664</v>
      </c>
      <c r="J18" s="36">
        <v>2714.9833333333336</v>
      </c>
      <c r="K18" s="31">
        <v>2609.5500000000002</v>
      </c>
      <c r="L18" s="31">
        <v>2515.5</v>
      </c>
      <c r="M18" s="31">
        <v>23.889250000000001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1549.9</v>
      </c>
      <c r="D19" s="36">
        <v>1563.5333333333335</v>
      </c>
      <c r="E19" s="36">
        <v>1531.116666666667</v>
      </c>
      <c r="F19" s="36">
        <v>1512.3333333333335</v>
      </c>
      <c r="G19" s="36">
        <v>1479.916666666667</v>
      </c>
      <c r="H19" s="36">
        <v>1582.3166666666671</v>
      </c>
      <c r="I19" s="36">
        <v>1614.7333333333336</v>
      </c>
      <c r="J19" s="36">
        <v>1633.5166666666671</v>
      </c>
      <c r="K19" s="31">
        <v>1595.95</v>
      </c>
      <c r="L19" s="31">
        <v>1544.75</v>
      </c>
      <c r="M19" s="31">
        <v>3.0465800000000001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608.85</v>
      </c>
      <c r="D20" s="36">
        <v>616.06666666666672</v>
      </c>
      <c r="E20" s="36">
        <v>598.53333333333342</v>
      </c>
      <c r="F20" s="36">
        <v>588.2166666666667</v>
      </c>
      <c r="G20" s="36">
        <v>570.68333333333339</v>
      </c>
      <c r="H20" s="36">
        <v>626.38333333333344</v>
      </c>
      <c r="I20" s="36">
        <v>643.91666666666674</v>
      </c>
      <c r="J20" s="36">
        <v>654.23333333333346</v>
      </c>
      <c r="K20" s="31">
        <v>633.6</v>
      </c>
      <c r="L20" s="31">
        <v>605.75</v>
      </c>
      <c r="M20" s="31">
        <v>62.579039999999999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1050.1500000000001</v>
      </c>
      <c r="D21" s="36">
        <v>1048.3166666666668</v>
      </c>
      <c r="E21" s="36">
        <v>1042.6833333333336</v>
      </c>
      <c r="F21" s="36">
        <v>1035.2166666666667</v>
      </c>
      <c r="G21" s="36">
        <v>1029.5833333333335</v>
      </c>
      <c r="H21" s="36">
        <v>1055.7833333333338</v>
      </c>
      <c r="I21" s="36">
        <v>1061.416666666667</v>
      </c>
      <c r="J21" s="36">
        <v>1068.8833333333339</v>
      </c>
      <c r="K21" s="31">
        <v>1053.95</v>
      </c>
      <c r="L21" s="31">
        <v>1040.8499999999999</v>
      </c>
      <c r="M21" s="31">
        <v>4.2102199999999996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3115.25</v>
      </c>
      <c r="D22" s="36">
        <v>3087.2666666666664</v>
      </c>
      <c r="E22" s="36">
        <v>3053.6333333333328</v>
      </c>
      <c r="F22" s="36">
        <v>2992.0166666666664</v>
      </c>
      <c r="G22" s="36">
        <v>2958.3833333333328</v>
      </c>
      <c r="H22" s="36">
        <v>3148.8833333333328</v>
      </c>
      <c r="I22" s="36">
        <v>3182.516666666666</v>
      </c>
      <c r="J22" s="36">
        <v>3244.1333333333328</v>
      </c>
      <c r="K22" s="31">
        <v>3120.9</v>
      </c>
      <c r="L22" s="31">
        <v>3025.65</v>
      </c>
      <c r="M22" s="31">
        <v>15.155290000000001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1812.65</v>
      </c>
      <c r="D23" s="36">
        <v>1808.2166666666665</v>
      </c>
      <c r="E23" s="36">
        <v>1796.7833333333328</v>
      </c>
      <c r="F23" s="36">
        <v>1780.9166666666663</v>
      </c>
      <c r="G23" s="36">
        <v>1769.4833333333327</v>
      </c>
      <c r="H23" s="36">
        <v>1824.083333333333</v>
      </c>
      <c r="I23" s="36">
        <v>1835.5166666666669</v>
      </c>
      <c r="J23" s="36">
        <v>1851.3833333333332</v>
      </c>
      <c r="K23" s="31">
        <v>1819.65</v>
      </c>
      <c r="L23" s="31">
        <v>1792.35</v>
      </c>
      <c r="M23" s="31">
        <v>4.0597099999999999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1330.55</v>
      </c>
      <c r="D24" s="36">
        <v>1328.1000000000001</v>
      </c>
      <c r="E24" s="36">
        <v>1319.2500000000002</v>
      </c>
      <c r="F24" s="36">
        <v>1307.95</v>
      </c>
      <c r="G24" s="36">
        <v>1299.1000000000001</v>
      </c>
      <c r="H24" s="36">
        <v>1339.4000000000003</v>
      </c>
      <c r="I24" s="36">
        <v>1348.2500000000002</v>
      </c>
      <c r="J24" s="36">
        <v>1359.5500000000004</v>
      </c>
      <c r="K24" s="31">
        <v>1336.95</v>
      </c>
      <c r="L24" s="31">
        <v>1316.8</v>
      </c>
      <c r="M24" s="31">
        <v>60.970869999999998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592.35</v>
      </c>
      <c r="D25" s="36">
        <v>592.5333333333333</v>
      </c>
      <c r="E25" s="36">
        <v>589.06666666666661</v>
      </c>
      <c r="F25" s="36">
        <v>585.7833333333333</v>
      </c>
      <c r="G25" s="36">
        <v>582.31666666666661</v>
      </c>
      <c r="H25" s="36">
        <v>595.81666666666661</v>
      </c>
      <c r="I25" s="36">
        <v>599.2833333333333</v>
      </c>
      <c r="J25" s="36">
        <v>602.56666666666661</v>
      </c>
      <c r="K25" s="31">
        <v>596</v>
      </c>
      <c r="L25" s="31">
        <v>589.25</v>
      </c>
      <c r="M25" s="31">
        <v>15.12574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918.15</v>
      </c>
      <c r="D26" s="36">
        <v>917.38333333333321</v>
      </c>
      <c r="E26" s="36">
        <v>912.81666666666638</v>
      </c>
      <c r="F26" s="36">
        <v>907.48333333333312</v>
      </c>
      <c r="G26" s="36">
        <v>902.91666666666629</v>
      </c>
      <c r="H26" s="36">
        <v>922.71666666666647</v>
      </c>
      <c r="I26" s="36">
        <v>927.2833333333333</v>
      </c>
      <c r="J26" s="36">
        <v>932.61666666666656</v>
      </c>
      <c r="K26" s="31">
        <v>921.95</v>
      </c>
      <c r="L26" s="31">
        <v>912.05</v>
      </c>
      <c r="M26" s="31">
        <v>5.7379300000000004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342.25</v>
      </c>
      <c r="D27" s="36">
        <v>342.2166666666667</v>
      </c>
      <c r="E27" s="36">
        <v>340.58333333333337</v>
      </c>
      <c r="F27" s="36">
        <v>338.91666666666669</v>
      </c>
      <c r="G27" s="36">
        <v>337.28333333333336</v>
      </c>
      <c r="H27" s="36">
        <v>343.88333333333338</v>
      </c>
      <c r="I27" s="36">
        <v>345.51666666666671</v>
      </c>
      <c r="J27" s="36">
        <v>347.18333333333339</v>
      </c>
      <c r="K27" s="31">
        <v>343.85</v>
      </c>
      <c r="L27" s="31">
        <v>340.55</v>
      </c>
      <c r="M27" s="31">
        <v>7.2821100000000003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229.8</v>
      </c>
      <c r="D28" s="36">
        <v>225.75</v>
      </c>
      <c r="E28" s="36">
        <v>220.65</v>
      </c>
      <c r="F28" s="36">
        <v>211.5</v>
      </c>
      <c r="G28" s="36">
        <v>206.4</v>
      </c>
      <c r="H28" s="36">
        <v>234.9</v>
      </c>
      <c r="I28" s="36">
        <v>240.00000000000003</v>
      </c>
      <c r="J28" s="36">
        <v>249.15</v>
      </c>
      <c r="K28" s="31">
        <v>230.85</v>
      </c>
      <c r="L28" s="31">
        <v>216.6</v>
      </c>
      <c r="M28" s="31">
        <v>278.20332999999999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265</v>
      </c>
      <c r="D29" s="36">
        <v>263.86666666666667</v>
      </c>
      <c r="E29" s="36">
        <v>259.28333333333336</v>
      </c>
      <c r="F29" s="36">
        <v>253.56666666666666</v>
      </c>
      <c r="G29" s="36">
        <v>248.98333333333335</v>
      </c>
      <c r="H29" s="36">
        <v>269.58333333333337</v>
      </c>
      <c r="I29" s="36">
        <v>274.16666666666663</v>
      </c>
      <c r="J29" s="36">
        <v>279.88333333333338</v>
      </c>
      <c r="K29" s="31">
        <v>268.45</v>
      </c>
      <c r="L29" s="31">
        <v>258.14999999999998</v>
      </c>
      <c r="M29" s="31">
        <v>110.9324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4867.6499999999996</v>
      </c>
      <c r="D30" s="36">
        <v>4814.55</v>
      </c>
      <c r="E30" s="36">
        <v>4750.1000000000004</v>
      </c>
      <c r="F30" s="36">
        <v>4632.55</v>
      </c>
      <c r="G30" s="36">
        <v>4568.1000000000004</v>
      </c>
      <c r="H30" s="36">
        <v>4932.1000000000004</v>
      </c>
      <c r="I30" s="36">
        <v>4996.5499999999993</v>
      </c>
      <c r="J30" s="36">
        <v>5114.1000000000004</v>
      </c>
      <c r="K30" s="31">
        <v>4879</v>
      </c>
      <c r="L30" s="31">
        <v>4697</v>
      </c>
      <c r="M30" s="31">
        <v>1.5005900000000001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638.35</v>
      </c>
      <c r="D31" s="36">
        <v>638.85</v>
      </c>
      <c r="E31" s="36">
        <v>628.70000000000005</v>
      </c>
      <c r="F31" s="36">
        <v>619.05000000000007</v>
      </c>
      <c r="G31" s="36">
        <v>608.90000000000009</v>
      </c>
      <c r="H31" s="36">
        <v>648.5</v>
      </c>
      <c r="I31" s="36">
        <v>658.64999999999986</v>
      </c>
      <c r="J31" s="36">
        <v>668.3</v>
      </c>
      <c r="K31" s="31">
        <v>649</v>
      </c>
      <c r="L31" s="31">
        <v>629.20000000000005</v>
      </c>
      <c r="M31" s="31">
        <v>33.673209999999997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6384.1</v>
      </c>
      <c r="D32" s="36">
        <v>6318.3833333333341</v>
      </c>
      <c r="E32" s="36">
        <v>6234.5666666666684</v>
      </c>
      <c r="F32" s="36">
        <v>6085.0333333333347</v>
      </c>
      <c r="G32" s="36">
        <v>6001.216666666669</v>
      </c>
      <c r="H32" s="36">
        <v>6467.9166666666679</v>
      </c>
      <c r="I32" s="36">
        <v>6551.7333333333336</v>
      </c>
      <c r="J32" s="36">
        <v>6701.2666666666673</v>
      </c>
      <c r="K32" s="31">
        <v>6402.2</v>
      </c>
      <c r="L32" s="31">
        <v>6168.85</v>
      </c>
      <c r="M32" s="31">
        <v>5.2035299999999998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499.3</v>
      </c>
      <c r="D33" s="36">
        <v>494.59999999999997</v>
      </c>
      <c r="E33" s="36">
        <v>488.19999999999993</v>
      </c>
      <c r="F33" s="36">
        <v>477.09999999999997</v>
      </c>
      <c r="G33" s="36">
        <v>470.69999999999993</v>
      </c>
      <c r="H33" s="36">
        <v>505.69999999999993</v>
      </c>
      <c r="I33" s="36">
        <v>512.09999999999991</v>
      </c>
      <c r="J33" s="36">
        <v>523.19999999999993</v>
      </c>
      <c r="K33" s="31">
        <v>501</v>
      </c>
      <c r="L33" s="31">
        <v>483.5</v>
      </c>
      <c r="M33" s="31">
        <v>19.71088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177.7</v>
      </c>
      <c r="D34" s="36">
        <v>177.85</v>
      </c>
      <c r="E34" s="36">
        <v>176.89999999999998</v>
      </c>
      <c r="F34" s="36">
        <v>176.1</v>
      </c>
      <c r="G34" s="36">
        <v>175.14999999999998</v>
      </c>
      <c r="H34" s="36">
        <v>178.64999999999998</v>
      </c>
      <c r="I34" s="36">
        <v>179.59999999999997</v>
      </c>
      <c r="J34" s="36">
        <v>180.39999999999998</v>
      </c>
      <c r="K34" s="31">
        <v>178.8</v>
      </c>
      <c r="L34" s="31">
        <v>177.05</v>
      </c>
      <c r="M34" s="31">
        <v>119.88994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2861.45</v>
      </c>
      <c r="D35" s="36">
        <v>2853.4666666666672</v>
      </c>
      <c r="E35" s="36">
        <v>2837.0333333333342</v>
      </c>
      <c r="F35" s="36">
        <v>2812.6166666666672</v>
      </c>
      <c r="G35" s="36">
        <v>2796.1833333333343</v>
      </c>
      <c r="H35" s="36">
        <v>2877.8833333333341</v>
      </c>
      <c r="I35" s="36">
        <v>2894.3166666666666</v>
      </c>
      <c r="J35" s="36">
        <v>2918.733333333334</v>
      </c>
      <c r="K35" s="31">
        <v>2869.9</v>
      </c>
      <c r="L35" s="31">
        <v>2829.05</v>
      </c>
      <c r="M35" s="31">
        <v>15.941520000000001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2010.65</v>
      </c>
      <c r="D36" s="36">
        <v>2009.7833333333335</v>
      </c>
      <c r="E36" s="36">
        <v>1986.866666666667</v>
      </c>
      <c r="F36" s="36">
        <v>1963.0833333333335</v>
      </c>
      <c r="G36" s="36">
        <v>1940.166666666667</v>
      </c>
      <c r="H36" s="36">
        <v>2033.5666666666671</v>
      </c>
      <c r="I36" s="36">
        <v>2056.4833333333336</v>
      </c>
      <c r="J36" s="36">
        <v>2080.2666666666673</v>
      </c>
      <c r="K36" s="31">
        <v>2032.7</v>
      </c>
      <c r="L36" s="31">
        <v>1986</v>
      </c>
      <c r="M36" s="31">
        <v>6.8966599999999998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1103.4000000000001</v>
      </c>
      <c r="D37" s="36">
        <v>1096.4833333333333</v>
      </c>
      <c r="E37" s="36">
        <v>1086.0166666666667</v>
      </c>
      <c r="F37" s="36">
        <v>1068.6333333333332</v>
      </c>
      <c r="G37" s="36">
        <v>1058.1666666666665</v>
      </c>
      <c r="H37" s="36">
        <v>1113.8666666666668</v>
      </c>
      <c r="I37" s="36">
        <v>1124.3333333333335</v>
      </c>
      <c r="J37" s="36">
        <v>1141.7166666666669</v>
      </c>
      <c r="K37" s="31">
        <v>1106.95</v>
      </c>
      <c r="L37" s="31">
        <v>1079.0999999999999</v>
      </c>
      <c r="M37" s="31">
        <v>16.428719999999998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4657.1000000000004</v>
      </c>
      <c r="D38" s="36">
        <v>4696.6333333333332</v>
      </c>
      <c r="E38" s="36">
        <v>4575.6166666666668</v>
      </c>
      <c r="F38" s="36">
        <v>4494.1333333333332</v>
      </c>
      <c r="G38" s="36">
        <v>4373.1166666666668</v>
      </c>
      <c r="H38" s="36">
        <v>4778.1166666666668</v>
      </c>
      <c r="I38" s="36">
        <v>4899.1333333333332</v>
      </c>
      <c r="J38" s="36">
        <v>4980.6166666666668</v>
      </c>
      <c r="K38" s="31">
        <v>4817.6499999999996</v>
      </c>
      <c r="L38" s="31">
        <v>4615.1499999999996</v>
      </c>
      <c r="M38" s="31">
        <v>4.6201999999999996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1127</v>
      </c>
      <c r="D39" s="36">
        <v>1115.6833333333332</v>
      </c>
      <c r="E39" s="36">
        <v>1097.4166666666663</v>
      </c>
      <c r="F39" s="36">
        <v>1067.833333333333</v>
      </c>
      <c r="G39" s="36">
        <v>1049.5666666666662</v>
      </c>
      <c r="H39" s="36">
        <v>1145.2666666666664</v>
      </c>
      <c r="I39" s="36">
        <v>1163.5333333333333</v>
      </c>
      <c r="J39" s="36">
        <v>1193.1166666666666</v>
      </c>
      <c r="K39" s="31">
        <v>1133.95</v>
      </c>
      <c r="L39" s="31">
        <v>1086.0999999999999</v>
      </c>
      <c r="M39" s="31">
        <v>461.36295000000001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8734.9</v>
      </c>
      <c r="D40" s="36">
        <v>8715.4333333333343</v>
      </c>
      <c r="E40" s="36">
        <v>8660.8666666666686</v>
      </c>
      <c r="F40" s="36">
        <v>8586.8333333333339</v>
      </c>
      <c r="G40" s="36">
        <v>8532.2666666666682</v>
      </c>
      <c r="H40" s="36">
        <v>8789.466666666669</v>
      </c>
      <c r="I40" s="36">
        <v>8844.0333333333347</v>
      </c>
      <c r="J40" s="36">
        <v>8918.0666666666693</v>
      </c>
      <c r="K40" s="31">
        <v>8770</v>
      </c>
      <c r="L40" s="31">
        <v>8641.4</v>
      </c>
      <c r="M40" s="31">
        <v>5.2466699999999999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7294.9</v>
      </c>
      <c r="D41" s="36">
        <v>7261.6166666666659</v>
      </c>
      <c r="E41" s="36">
        <v>7158.3833333333314</v>
      </c>
      <c r="F41" s="36">
        <v>7021.8666666666659</v>
      </c>
      <c r="G41" s="36">
        <v>6918.6333333333314</v>
      </c>
      <c r="H41" s="36">
        <v>7398.1333333333314</v>
      </c>
      <c r="I41" s="36">
        <v>7501.3666666666668</v>
      </c>
      <c r="J41" s="36">
        <v>7637.8833333333314</v>
      </c>
      <c r="K41" s="31">
        <v>7364.85</v>
      </c>
      <c r="L41" s="31">
        <v>7125.1</v>
      </c>
      <c r="M41" s="31">
        <v>11.73354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1655.55</v>
      </c>
      <c r="D42" s="36">
        <v>1647.7333333333336</v>
      </c>
      <c r="E42" s="36">
        <v>1623.4666666666672</v>
      </c>
      <c r="F42" s="36">
        <v>1591.3833333333337</v>
      </c>
      <c r="G42" s="36">
        <v>1567.1166666666672</v>
      </c>
      <c r="H42" s="36">
        <v>1679.8166666666671</v>
      </c>
      <c r="I42" s="36">
        <v>1704.0833333333335</v>
      </c>
      <c r="J42" s="36">
        <v>1736.166666666667</v>
      </c>
      <c r="K42" s="31">
        <v>1672</v>
      </c>
      <c r="L42" s="31">
        <v>1615.65</v>
      </c>
      <c r="M42" s="31">
        <v>15.694369999999999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8200.5499999999993</v>
      </c>
      <c r="D43" s="36">
        <v>8225.6666666666661</v>
      </c>
      <c r="E43" s="36">
        <v>8126.8333333333321</v>
      </c>
      <c r="F43" s="36">
        <v>8053.1166666666659</v>
      </c>
      <c r="G43" s="36">
        <v>7954.2833333333319</v>
      </c>
      <c r="H43" s="36">
        <v>8299.3833333333314</v>
      </c>
      <c r="I43" s="36">
        <v>8398.2166666666635</v>
      </c>
      <c r="J43" s="36">
        <v>8471.9333333333325</v>
      </c>
      <c r="K43" s="31">
        <v>8324.5</v>
      </c>
      <c r="L43" s="31">
        <v>8151.95</v>
      </c>
      <c r="M43" s="31">
        <v>0.30932999999999999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2390.75</v>
      </c>
      <c r="D44" s="36">
        <v>2369.4333333333334</v>
      </c>
      <c r="E44" s="36">
        <v>2333.8666666666668</v>
      </c>
      <c r="F44" s="36">
        <v>2276.9833333333336</v>
      </c>
      <c r="G44" s="36">
        <v>2241.416666666667</v>
      </c>
      <c r="H44" s="36">
        <v>2426.3166666666666</v>
      </c>
      <c r="I44" s="36">
        <v>2461.8833333333332</v>
      </c>
      <c r="J44" s="36">
        <v>2518.7666666666664</v>
      </c>
      <c r="K44" s="31">
        <v>2405</v>
      </c>
      <c r="L44" s="31">
        <v>2312.5500000000002</v>
      </c>
      <c r="M44" s="31">
        <v>4.2649900000000001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184.6</v>
      </c>
      <c r="D45" s="36">
        <v>184.20000000000002</v>
      </c>
      <c r="E45" s="36">
        <v>182.65000000000003</v>
      </c>
      <c r="F45" s="36">
        <v>180.70000000000002</v>
      </c>
      <c r="G45" s="36">
        <v>179.15000000000003</v>
      </c>
      <c r="H45" s="36">
        <v>186.15000000000003</v>
      </c>
      <c r="I45" s="36">
        <v>187.70000000000005</v>
      </c>
      <c r="J45" s="36">
        <v>189.65000000000003</v>
      </c>
      <c r="K45" s="31">
        <v>185.75</v>
      </c>
      <c r="L45" s="31">
        <v>182.25</v>
      </c>
      <c r="M45" s="31">
        <v>106.08275999999999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268.64999999999998</v>
      </c>
      <c r="D46" s="36">
        <v>265.55</v>
      </c>
      <c r="E46" s="36">
        <v>261.60000000000002</v>
      </c>
      <c r="F46" s="36">
        <v>254.55</v>
      </c>
      <c r="G46" s="36">
        <v>250.60000000000002</v>
      </c>
      <c r="H46" s="36">
        <v>272.60000000000002</v>
      </c>
      <c r="I46" s="36">
        <v>276.54999999999995</v>
      </c>
      <c r="J46" s="36">
        <v>283.60000000000002</v>
      </c>
      <c r="K46" s="31">
        <v>269.5</v>
      </c>
      <c r="L46" s="31">
        <v>258.5</v>
      </c>
      <c r="M46" s="31">
        <v>234.75720000000001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150.35</v>
      </c>
      <c r="D47" s="36">
        <v>148.86666666666667</v>
      </c>
      <c r="E47" s="36">
        <v>145.58333333333334</v>
      </c>
      <c r="F47" s="36">
        <v>140.81666666666666</v>
      </c>
      <c r="G47" s="36">
        <v>137.53333333333333</v>
      </c>
      <c r="H47" s="36">
        <v>153.63333333333335</v>
      </c>
      <c r="I47" s="36">
        <v>156.91666666666666</v>
      </c>
      <c r="J47" s="36">
        <v>161.68333333333337</v>
      </c>
      <c r="K47" s="31">
        <v>152.15</v>
      </c>
      <c r="L47" s="31">
        <v>144.1</v>
      </c>
      <c r="M47" s="31">
        <v>264.77024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1349.45</v>
      </c>
      <c r="D48" s="36">
        <v>1353.5666666666666</v>
      </c>
      <c r="E48" s="36">
        <v>1341.1333333333332</v>
      </c>
      <c r="F48" s="36">
        <v>1332.8166666666666</v>
      </c>
      <c r="G48" s="36">
        <v>1320.3833333333332</v>
      </c>
      <c r="H48" s="36">
        <v>1361.8833333333332</v>
      </c>
      <c r="I48" s="36">
        <v>1374.3166666666666</v>
      </c>
      <c r="J48" s="36">
        <v>1382.6333333333332</v>
      </c>
      <c r="K48" s="31">
        <v>1366</v>
      </c>
      <c r="L48" s="31">
        <v>1345.25</v>
      </c>
      <c r="M48" s="31">
        <v>3.4666800000000002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505.7</v>
      </c>
      <c r="D49" s="36">
        <v>506.35000000000008</v>
      </c>
      <c r="E49" s="36">
        <v>502.95000000000016</v>
      </c>
      <c r="F49" s="36">
        <v>500.2000000000001</v>
      </c>
      <c r="G49" s="36">
        <v>496.80000000000018</v>
      </c>
      <c r="H49" s="36">
        <v>509.10000000000014</v>
      </c>
      <c r="I49" s="36">
        <v>512.50000000000011</v>
      </c>
      <c r="J49" s="36">
        <v>515.25000000000011</v>
      </c>
      <c r="K49" s="31">
        <v>509.75</v>
      </c>
      <c r="L49" s="31">
        <v>503.6</v>
      </c>
      <c r="M49" s="31">
        <v>7.8526499999999997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2060.15</v>
      </c>
      <c r="D50" s="36">
        <v>2062.35</v>
      </c>
      <c r="E50" s="36">
        <v>2026.75</v>
      </c>
      <c r="F50" s="36">
        <v>1993.3500000000001</v>
      </c>
      <c r="G50" s="36">
        <v>1957.7500000000002</v>
      </c>
      <c r="H50" s="36">
        <v>2095.75</v>
      </c>
      <c r="I50" s="36">
        <v>2131.3499999999995</v>
      </c>
      <c r="J50" s="36">
        <v>2164.7499999999995</v>
      </c>
      <c r="K50" s="31">
        <v>2097.9499999999998</v>
      </c>
      <c r="L50" s="31">
        <v>2028.95</v>
      </c>
      <c r="M50" s="31">
        <v>18.6191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237.6</v>
      </c>
      <c r="D51" s="36">
        <v>237.69999999999996</v>
      </c>
      <c r="E51" s="36">
        <v>235.34999999999991</v>
      </c>
      <c r="F51" s="36">
        <v>233.09999999999994</v>
      </c>
      <c r="G51" s="36">
        <v>230.74999999999989</v>
      </c>
      <c r="H51" s="36">
        <v>239.94999999999993</v>
      </c>
      <c r="I51" s="36">
        <v>242.3</v>
      </c>
      <c r="J51" s="36">
        <v>244.54999999999995</v>
      </c>
      <c r="K51" s="31">
        <v>240.05</v>
      </c>
      <c r="L51" s="31">
        <v>235.45</v>
      </c>
      <c r="M51" s="31">
        <v>161.97834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1311.85</v>
      </c>
      <c r="D52" s="36">
        <v>1291.6499999999999</v>
      </c>
      <c r="E52" s="36">
        <v>1257.3999999999996</v>
      </c>
      <c r="F52" s="36">
        <v>1202.9499999999998</v>
      </c>
      <c r="G52" s="36">
        <v>1168.6999999999996</v>
      </c>
      <c r="H52" s="36">
        <v>1346.0999999999997</v>
      </c>
      <c r="I52" s="36">
        <v>1380.3500000000001</v>
      </c>
      <c r="J52" s="36">
        <v>1434.7999999999997</v>
      </c>
      <c r="K52" s="31">
        <v>1325.9</v>
      </c>
      <c r="L52" s="31">
        <v>1237.2</v>
      </c>
      <c r="M52" s="31">
        <v>64.026420000000002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271.60000000000002</v>
      </c>
      <c r="D53" s="36">
        <v>269.86666666666667</v>
      </c>
      <c r="E53" s="36">
        <v>265.83333333333337</v>
      </c>
      <c r="F53" s="36">
        <v>260.06666666666672</v>
      </c>
      <c r="G53" s="36">
        <v>256.03333333333342</v>
      </c>
      <c r="H53" s="36">
        <v>275.63333333333333</v>
      </c>
      <c r="I53" s="36">
        <v>279.66666666666663</v>
      </c>
      <c r="J53" s="36">
        <v>285.43333333333328</v>
      </c>
      <c r="K53" s="31">
        <v>273.89999999999998</v>
      </c>
      <c r="L53" s="31">
        <v>264.10000000000002</v>
      </c>
      <c r="M53" s="31">
        <v>296.32042000000001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603.4</v>
      </c>
      <c r="D54" s="36">
        <v>599.08333333333326</v>
      </c>
      <c r="E54" s="36">
        <v>592.36666666666656</v>
      </c>
      <c r="F54" s="36">
        <v>581.33333333333326</v>
      </c>
      <c r="G54" s="36">
        <v>574.61666666666656</v>
      </c>
      <c r="H54" s="36">
        <v>610.11666666666656</v>
      </c>
      <c r="I54" s="36">
        <v>616.83333333333326</v>
      </c>
      <c r="J54" s="36">
        <v>627.86666666666656</v>
      </c>
      <c r="K54" s="31">
        <v>605.79999999999995</v>
      </c>
      <c r="L54" s="31">
        <v>588.04999999999995</v>
      </c>
      <c r="M54" s="31">
        <v>71.733779999999996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1338.7</v>
      </c>
      <c r="D55" s="36">
        <v>1335.6166666666666</v>
      </c>
      <c r="E55" s="36">
        <v>1327.4333333333332</v>
      </c>
      <c r="F55" s="36">
        <v>1316.1666666666665</v>
      </c>
      <c r="G55" s="36">
        <v>1307.9833333333331</v>
      </c>
      <c r="H55" s="36">
        <v>1346.8833333333332</v>
      </c>
      <c r="I55" s="36">
        <v>1355.0666666666666</v>
      </c>
      <c r="J55" s="36">
        <v>1366.3333333333333</v>
      </c>
      <c r="K55" s="31">
        <v>1343.8</v>
      </c>
      <c r="L55" s="31">
        <v>1324.35</v>
      </c>
      <c r="M55" s="31">
        <v>85.126270000000005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291.64999999999998</v>
      </c>
      <c r="D56" s="36">
        <v>291.06666666666666</v>
      </c>
      <c r="E56" s="36">
        <v>288.43333333333334</v>
      </c>
      <c r="F56" s="36">
        <v>285.2166666666667</v>
      </c>
      <c r="G56" s="36">
        <v>282.58333333333337</v>
      </c>
      <c r="H56" s="36">
        <v>294.2833333333333</v>
      </c>
      <c r="I56" s="36">
        <v>296.91666666666663</v>
      </c>
      <c r="J56" s="36">
        <v>300.13333333333327</v>
      </c>
      <c r="K56" s="31">
        <v>293.7</v>
      </c>
      <c r="L56" s="31">
        <v>287.85000000000002</v>
      </c>
      <c r="M56" s="31">
        <v>79.238029999999995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28901.05</v>
      </c>
      <c r="D57" s="36">
        <v>28870.533333333336</v>
      </c>
      <c r="E57" s="36">
        <v>28569.416666666672</v>
      </c>
      <c r="F57" s="36">
        <v>28237.783333333336</v>
      </c>
      <c r="G57" s="36">
        <v>27936.666666666672</v>
      </c>
      <c r="H57" s="36">
        <v>29202.166666666672</v>
      </c>
      <c r="I57" s="36">
        <v>29503.283333333333</v>
      </c>
      <c r="J57" s="36">
        <v>29834.916666666672</v>
      </c>
      <c r="K57" s="31">
        <v>29171.65</v>
      </c>
      <c r="L57" s="31">
        <v>28538.9</v>
      </c>
      <c r="M57" s="31">
        <v>0.36653999999999998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4844.1499999999996</v>
      </c>
      <c r="D58" s="36">
        <v>4816.8833333333332</v>
      </c>
      <c r="E58" s="36">
        <v>4774.7666666666664</v>
      </c>
      <c r="F58" s="36">
        <v>4705.3833333333332</v>
      </c>
      <c r="G58" s="36">
        <v>4663.2666666666664</v>
      </c>
      <c r="H58" s="36">
        <v>4886.2666666666664</v>
      </c>
      <c r="I58" s="36">
        <v>4928.3833333333332</v>
      </c>
      <c r="J58" s="36">
        <v>4997.7666666666664</v>
      </c>
      <c r="K58" s="31">
        <v>4859</v>
      </c>
      <c r="L58" s="31">
        <v>4747.5</v>
      </c>
      <c r="M58" s="31">
        <v>5.0926600000000004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542.25</v>
      </c>
      <c r="D59" s="36">
        <v>542.31666666666672</v>
      </c>
      <c r="E59" s="36">
        <v>536.43333333333339</v>
      </c>
      <c r="F59" s="36">
        <v>530.61666666666667</v>
      </c>
      <c r="G59" s="36">
        <v>524.73333333333335</v>
      </c>
      <c r="H59" s="36">
        <v>548.13333333333344</v>
      </c>
      <c r="I59" s="36">
        <v>554.01666666666688</v>
      </c>
      <c r="J59" s="36">
        <v>559.83333333333348</v>
      </c>
      <c r="K59" s="31">
        <v>548.20000000000005</v>
      </c>
      <c r="L59" s="31">
        <v>536.5</v>
      </c>
      <c r="M59" s="31">
        <v>11.95547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616.85</v>
      </c>
      <c r="D60" s="36">
        <v>610.9666666666667</v>
      </c>
      <c r="E60" s="36">
        <v>600.98333333333335</v>
      </c>
      <c r="F60" s="36">
        <v>585.11666666666667</v>
      </c>
      <c r="G60" s="36">
        <v>575.13333333333333</v>
      </c>
      <c r="H60" s="36">
        <v>626.83333333333337</v>
      </c>
      <c r="I60" s="36">
        <v>636.81666666666672</v>
      </c>
      <c r="J60" s="36">
        <v>652.68333333333339</v>
      </c>
      <c r="K60" s="31">
        <v>620.95000000000005</v>
      </c>
      <c r="L60" s="31">
        <v>595.1</v>
      </c>
      <c r="M60" s="31">
        <v>114.99957999999999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1155.3499999999999</v>
      </c>
      <c r="D61" s="36">
        <v>1157.5333333333333</v>
      </c>
      <c r="E61" s="36">
        <v>1145.0666666666666</v>
      </c>
      <c r="F61" s="36">
        <v>1134.7833333333333</v>
      </c>
      <c r="G61" s="36">
        <v>1122.3166666666666</v>
      </c>
      <c r="H61" s="36">
        <v>1167.8166666666666</v>
      </c>
      <c r="I61" s="36">
        <v>1180.2833333333333</v>
      </c>
      <c r="J61" s="36">
        <v>1190.5666666666666</v>
      </c>
      <c r="K61" s="31">
        <v>1170</v>
      </c>
      <c r="L61" s="31">
        <v>1147.25</v>
      </c>
      <c r="M61" s="31">
        <v>7.6607200000000004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1406.2</v>
      </c>
      <c r="D62" s="36">
        <v>1400.25</v>
      </c>
      <c r="E62" s="36">
        <v>1390.05</v>
      </c>
      <c r="F62" s="36">
        <v>1373.8999999999999</v>
      </c>
      <c r="G62" s="36">
        <v>1363.6999999999998</v>
      </c>
      <c r="H62" s="36">
        <v>1416.4</v>
      </c>
      <c r="I62" s="36">
        <v>1426.6</v>
      </c>
      <c r="J62" s="36">
        <v>1442.7500000000002</v>
      </c>
      <c r="K62" s="31">
        <v>1410.45</v>
      </c>
      <c r="L62" s="31">
        <v>1384.1</v>
      </c>
      <c r="M62" s="31">
        <v>20.272130000000001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452.45</v>
      </c>
      <c r="D63" s="36">
        <v>449.40000000000003</v>
      </c>
      <c r="E63" s="36">
        <v>444.80000000000007</v>
      </c>
      <c r="F63" s="36">
        <v>437.15000000000003</v>
      </c>
      <c r="G63" s="36">
        <v>432.55000000000007</v>
      </c>
      <c r="H63" s="36">
        <v>457.05000000000007</v>
      </c>
      <c r="I63" s="36">
        <v>461.65000000000009</v>
      </c>
      <c r="J63" s="36">
        <v>469.30000000000007</v>
      </c>
      <c r="K63" s="31">
        <v>454</v>
      </c>
      <c r="L63" s="31">
        <v>441.75</v>
      </c>
      <c r="M63" s="31">
        <v>108.58593999999999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5210.5</v>
      </c>
      <c r="D64" s="36">
        <v>5183.5999999999995</v>
      </c>
      <c r="E64" s="36">
        <v>5147.1999999999989</v>
      </c>
      <c r="F64" s="36">
        <v>5083.8999999999996</v>
      </c>
      <c r="G64" s="36">
        <v>5047.4999999999991</v>
      </c>
      <c r="H64" s="36">
        <v>5246.8999999999987</v>
      </c>
      <c r="I64" s="36">
        <v>5283.2999999999984</v>
      </c>
      <c r="J64" s="36">
        <v>5346.5999999999985</v>
      </c>
      <c r="K64" s="31">
        <v>5220</v>
      </c>
      <c r="L64" s="31">
        <v>5120.3</v>
      </c>
      <c r="M64" s="31">
        <v>2.7699099999999999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2799.65</v>
      </c>
      <c r="D65" s="36">
        <v>2783</v>
      </c>
      <c r="E65" s="36">
        <v>2754</v>
      </c>
      <c r="F65" s="36">
        <v>2708.35</v>
      </c>
      <c r="G65" s="36">
        <v>2679.35</v>
      </c>
      <c r="H65" s="36">
        <v>2828.65</v>
      </c>
      <c r="I65" s="36">
        <v>2857.65</v>
      </c>
      <c r="J65" s="36">
        <v>2903.3</v>
      </c>
      <c r="K65" s="31">
        <v>2812</v>
      </c>
      <c r="L65" s="31">
        <v>2737.35</v>
      </c>
      <c r="M65" s="31">
        <v>7.08101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1004.8</v>
      </c>
      <c r="D66" s="36">
        <v>995</v>
      </c>
      <c r="E66" s="36">
        <v>978</v>
      </c>
      <c r="F66" s="36">
        <v>951.2</v>
      </c>
      <c r="G66" s="36">
        <v>934.2</v>
      </c>
      <c r="H66" s="36">
        <v>1021.8</v>
      </c>
      <c r="I66" s="36">
        <v>1038.8</v>
      </c>
      <c r="J66" s="36">
        <v>1065.5999999999999</v>
      </c>
      <c r="K66" s="31">
        <v>1012</v>
      </c>
      <c r="L66" s="31">
        <v>968.2</v>
      </c>
      <c r="M66" s="31">
        <v>39.297289999999997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1111.95</v>
      </c>
      <c r="D67" s="36">
        <v>1108.6000000000001</v>
      </c>
      <c r="E67" s="36">
        <v>1075.2500000000002</v>
      </c>
      <c r="F67" s="36">
        <v>1038.5500000000002</v>
      </c>
      <c r="G67" s="36">
        <v>1005.2000000000003</v>
      </c>
      <c r="H67" s="36">
        <v>1145.3000000000002</v>
      </c>
      <c r="I67" s="36">
        <v>1178.6500000000001</v>
      </c>
      <c r="J67" s="36">
        <v>1215.3500000000001</v>
      </c>
      <c r="K67" s="31">
        <v>1141.95</v>
      </c>
      <c r="L67" s="31">
        <v>1071.9000000000001</v>
      </c>
      <c r="M67" s="31">
        <v>9.9611000000000001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309.75</v>
      </c>
      <c r="D68" s="36">
        <v>309.8</v>
      </c>
      <c r="E68" s="36">
        <v>306.75</v>
      </c>
      <c r="F68" s="36">
        <v>303.75</v>
      </c>
      <c r="G68" s="36">
        <v>300.7</v>
      </c>
      <c r="H68" s="36">
        <v>312.8</v>
      </c>
      <c r="I68" s="36">
        <v>315.85000000000008</v>
      </c>
      <c r="J68" s="36">
        <v>318.85000000000002</v>
      </c>
      <c r="K68" s="31">
        <v>312.85000000000002</v>
      </c>
      <c r="L68" s="31">
        <v>306.8</v>
      </c>
      <c r="M68" s="31">
        <v>56.483550000000001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3233.4</v>
      </c>
      <c r="D69" s="36">
        <v>3242.35</v>
      </c>
      <c r="E69" s="36">
        <v>3214.7</v>
      </c>
      <c r="F69" s="36">
        <v>3196</v>
      </c>
      <c r="G69" s="36">
        <v>3168.35</v>
      </c>
      <c r="H69" s="36">
        <v>3261.0499999999997</v>
      </c>
      <c r="I69" s="36">
        <v>3288.7000000000003</v>
      </c>
      <c r="J69" s="36">
        <v>3307.3999999999996</v>
      </c>
      <c r="K69" s="31">
        <v>3270</v>
      </c>
      <c r="L69" s="31">
        <v>3223.65</v>
      </c>
      <c r="M69" s="31">
        <v>3.39113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893.8</v>
      </c>
      <c r="D70" s="36">
        <v>891.18333333333339</v>
      </c>
      <c r="E70" s="36">
        <v>885.36666666666679</v>
      </c>
      <c r="F70" s="36">
        <v>876.93333333333339</v>
      </c>
      <c r="G70" s="36">
        <v>871.11666666666679</v>
      </c>
      <c r="H70" s="36">
        <v>899.61666666666679</v>
      </c>
      <c r="I70" s="36">
        <v>905.43333333333339</v>
      </c>
      <c r="J70" s="36">
        <v>913.86666666666679</v>
      </c>
      <c r="K70" s="31">
        <v>897</v>
      </c>
      <c r="L70" s="31">
        <v>882.75</v>
      </c>
      <c r="M70" s="31">
        <v>23.765160000000002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506.45</v>
      </c>
      <c r="D71" s="36">
        <v>506.95</v>
      </c>
      <c r="E71" s="36">
        <v>503.65</v>
      </c>
      <c r="F71" s="36">
        <v>500.84999999999997</v>
      </c>
      <c r="G71" s="36">
        <v>497.54999999999995</v>
      </c>
      <c r="H71" s="36">
        <v>509.75</v>
      </c>
      <c r="I71" s="36">
        <v>513.05000000000007</v>
      </c>
      <c r="J71" s="36">
        <v>515.85</v>
      </c>
      <c r="K71" s="31">
        <v>510.25</v>
      </c>
      <c r="L71" s="31">
        <v>504.15</v>
      </c>
      <c r="M71" s="31">
        <v>10.22931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1806.45</v>
      </c>
      <c r="D72" s="36">
        <v>1840.5666666666666</v>
      </c>
      <c r="E72" s="36">
        <v>1732.9333333333332</v>
      </c>
      <c r="F72" s="36">
        <v>1659.4166666666665</v>
      </c>
      <c r="G72" s="36">
        <v>1551.7833333333331</v>
      </c>
      <c r="H72" s="36">
        <v>1914.0833333333333</v>
      </c>
      <c r="I72" s="36">
        <v>2021.7166666666665</v>
      </c>
      <c r="J72" s="36">
        <v>2095.2333333333336</v>
      </c>
      <c r="K72" s="31">
        <v>1948.2</v>
      </c>
      <c r="L72" s="31">
        <v>1767.05</v>
      </c>
      <c r="M72" s="31">
        <v>29.554069999999999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2422.8000000000002</v>
      </c>
      <c r="D73" s="36">
        <v>2412.6666666666665</v>
      </c>
      <c r="E73" s="36">
        <v>2398.333333333333</v>
      </c>
      <c r="F73" s="36">
        <v>2373.8666666666663</v>
      </c>
      <c r="G73" s="36">
        <v>2359.5333333333328</v>
      </c>
      <c r="H73" s="36">
        <v>2437.1333333333332</v>
      </c>
      <c r="I73" s="36">
        <v>2451.4666666666662</v>
      </c>
      <c r="J73" s="36">
        <v>2475.9333333333334</v>
      </c>
      <c r="K73" s="31">
        <v>2427</v>
      </c>
      <c r="L73" s="31">
        <v>2388.1999999999998</v>
      </c>
      <c r="M73" s="31">
        <v>3.37195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459.25</v>
      </c>
      <c r="D74" s="36">
        <v>457.25</v>
      </c>
      <c r="E74" s="36">
        <v>445.7</v>
      </c>
      <c r="F74" s="36">
        <v>432.15</v>
      </c>
      <c r="G74" s="36">
        <v>420.59999999999997</v>
      </c>
      <c r="H74" s="36">
        <v>470.8</v>
      </c>
      <c r="I74" s="36">
        <v>482.34999999999997</v>
      </c>
      <c r="J74" s="36">
        <v>495.90000000000003</v>
      </c>
      <c r="K74" s="31">
        <v>468.8</v>
      </c>
      <c r="L74" s="31">
        <v>443.7</v>
      </c>
      <c r="M74" s="31">
        <v>26.794550000000001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169</v>
      </c>
      <c r="D75" s="36">
        <v>167.88333333333333</v>
      </c>
      <c r="E75" s="36">
        <v>166.56666666666666</v>
      </c>
      <c r="F75" s="36">
        <v>164.13333333333333</v>
      </c>
      <c r="G75" s="36">
        <v>162.81666666666666</v>
      </c>
      <c r="H75" s="36">
        <v>170.31666666666666</v>
      </c>
      <c r="I75" s="36">
        <v>171.63333333333333</v>
      </c>
      <c r="J75" s="36">
        <v>174.06666666666666</v>
      </c>
      <c r="K75" s="31">
        <v>169.2</v>
      </c>
      <c r="L75" s="31">
        <v>165.45</v>
      </c>
      <c r="M75" s="31">
        <v>19.036539999999999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3843.8</v>
      </c>
      <c r="D76" s="36">
        <v>3837.0500000000006</v>
      </c>
      <c r="E76" s="36">
        <v>3797.3000000000011</v>
      </c>
      <c r="F76" s="36">
        <v>3750.8000000000006</v>
      </c>
      <c r="G76" s="36">
        <v>3711.0500000000011</v>
      </c>
      <c r="H76" s="36">
        <v>3883.5500000000011</v>
      </c>
      <c r="I76" s="36">
        <v>3923.3</v>
      </c>
      <c r="J76" s="36">
        <v>3969.8000000000011</v>
      </c>
      <c r="K76" s="31">
        <v>3876.8</v>
      </c>
      <c r="L76" s="31">
        <v>3790.55</v>
      </c>
      <c r="M76" s="31">
        <v>8.3535400000000006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8093.4</v>
      </c>
      <c r="D77" s="36">
        <v>8096.1500000000005</v>
      </c>
      <c r="E77" s="36">
        <v>8002.2500000000009</v>
      </c>
      <c r="F77" s="36">
        <v>7911.1</v>
      </c>
      <c r="G77" s="36">
        <v>7817.2000000000007</v>
      </c>
      <c r="H77" s="36">
        <v>8187.3000000000011</v>
      </c>
      <c r="I77" s="36">
        <v>8281.2000000000007</v>
      </c>
      <c r="J77" s="36">
        <v>8372.3500000000022</v>
      </c>
      <c r="K77" s="31">
        <v>8190.05</v>
      </c>
      <c r="L77" s="31">
        <v>8005</v>
      </c>
      <c r="M77" s="31">
        <v>3.3203100000000001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2330.65</v>
      </c>
      <c r="D78" s="36">
        <v>2326.9</v>
      </c>
      <c r="E78" s="36">
        <v>2310.8000000000002</v>
      </c>
      <c r="F78" s="36">
        <v>2290.9500000000003</v>
      </c>
      <c r="G78" s="36">
        <v>2274.8500000000004</v>
      </c>
      <c r="H78" s="36">
        <v>2346.75</v>
      </c>
      <c r="I78" s="36">
        <v>2362.8499999999995</v>
      </c>
      <c r="J78" s="36">
        <v>2382.6999999999998</v>
      </c>
      <c r="K78" s="31">
        <v>2343</v>
      </c>
      <c r="L78" s="31">
        <v>2307.0500000000002</v>
      </c>
      <c r="M78" s="31">
        <v>1.1674500000000001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6218.75</v>
      </c>
      <c r="D79" s="36">
        <v>6136.25</v>
      </c>
      <c r="E79" s="36">
        <v>6010.5</v>
      </c>
      <c r="F79" s="36">
        <v>5802.25</v>
      </c>
      <c r="G79" s="36">
        <v>5676.5</v>
      </c>
      <c r="H79" s="36">
        <v>6344.5</v>
      </c>
      <c r="I79" s="36">
        <v>6470.25</v>
      </c>
      <c r="J79" s="36">
        <v>6678.5</v>
      </c>
      <c r="K79" s="31">
        <v>6262</v>
      </c>
      <c r="L79" s="31">
        <v>5928</v>
      </c>
      <c r="M79" s="31">
        <v>9.2698499999999999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4615.2</v>
      </c>
      <c r="D80" s="36">
        <v>4576.9000000000005</v>
      </c>
      <c r="E80" s="36">
        <v>4524.3000000000011</v>
      </c>
      <c r="F80" s="36">
        <v>4433.4000000000005</v>
      </c>
      <c r="G80" s="36">
        <v>4380.8000000000011</v>
      </c>
      <c r="H80" s="36">
        <v>4667.8000000000011</v>
      </c>
      <c r="I80" s="36">
        <v>4720.4000000000015</v>
      </c>
      <c r="J80" s="36">
        <v>4811.3000000000011</v>
      </c>
      <c r="K80" s="31">
        <v>4629.5</v>
      </c>
      <c r="L80" s="31">
        <v>4486</v>
      </c>
      <c r="M80" s="31">
        <v>12.60511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3250.65</v>
      </c>
      <c r="D81" s="36">
        <v>3249.8166666666671</v>
      </c>
      <c r="E81" s="36">
        <v>3224.6333333333341</v>
      </c>
      <c r="F81" s="36">
        <v>3198.6166666666672</v>
      </c>
      <c r="G81" s="36">
        <v>3173.4333333333343</v>
      </c>
      <c r="H81" s="36">
        <v>3275.8333333333339</v>
      </c>
      <c r="I81" s="36">
        <v>3301.0166666666673</v>
      </c>
      <c r="J81" s="36">
        <v>3327.0333333333338</v>
      </c>
      <c r="K81" s="31">
        <v>3275</v>
      </c>
      <c r="L81" s="31">
        <v>3223.8</v>
      </c>
      <c r="M81" s="31">
        <v>1.61514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178.1</v>
      </c>
      <c r="D82" s="36">
        <v>177.4</v>
      </c>
      <c r="E82" s="36">
        <v>176</v>
      </c>
      <c r="F82" s="36">
        <v>173.9</v>
      </c>
      <c r="G82" s="36">
        <v>172.5</v>
      </c>
      <c r="H82" s="36">
        <v>179.5</v>
      </c>
      <c r="I82" s="36">
        <v>180.90000000000003</v>
      </c>
      <c r="J82" s="36">
        <v>183</v>
      </c>
      <c r="K82" s="31">
        <v>178.8</v>
      </c>
      <c r="L82" s="31">
        <v>175.3</v>
      </c>
      <c r="M82" s="31">
        <v>21.34798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155.94999999999999</v>
      </c>
      <c r="D83" s="36">
        <v>155.35</v>
      </c>
      <c r="E83" s="36">
        <v>154.1</v>
      </c>
      <c r="F83" s="36">
        <v>152.25</v>
      </c>
      <c r="G83" s="36">
        <v>151</v>
      </c>
      <c r="H83" s="36">
        <v>157.19999999999999</v>
      </c>
      <c r="I83" s="36">
        <v>158.44999999999999</v>
      </c>
      <c r="J83" s="36">
        <v>160.29999999999998</v>
      </c>
      <c r="K83" s="31">
        <v>156.6</v>
      </c>
      <c r="L83" s="31">
        <v>153.5</v>
      </c>
      <c r="M83" s="31">
        <v>179.11035999999999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716.85</v>
      </c>
      <c r="D84" s="36">
        <v>717.86666666666667</v>
      </c>
      <c r="E84" s="36">
        <v>709.73333333333335</v>
      </c>
      <c r="F84" s="36">
        <v>702.61666666666667</v>
      </c>
      <c r="G84" s="36">
        <v>694.48333333333335</v>
      </c>
      <c r="H84" s="36">
        <v>724.98333333333335</v>
      </c>
      <c r="I84" s="36">
        <v>733.11666666666679</v>
      </c>
      <c r="J84" s="36">
        <v>740.23333333333335</v>
      </c>
      <c r="K84" s="31">
        <v>726</v>
      </c>
      <c r="L84" s="31">
        <v>710.75</v>
      </c>
      <c r="M84" s="31">
        <v>6.3310500000000003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444.85</v>
      </c>
      <c r="D85" s="36">
        <v>445.41666666666669</v>
      </c>
      <c r="E85" s="36">
        <v>438.13333333333338</v>
      </c>
      <c r="F85" s="36">
        <v>431.41666666666669</v>
      </c>
      <c r="G85" s="36">
        <v>424.13333333333338</v>
      </c>
      <c r="H85" s="36">
        <v>452.13333333333338</v>
      </c>
      <c r="I85" s="36">
        <v>459.41666666666669</v>
      </c>
      <c r="J85" s="36">
        <v>466.13333333333338</v>
      </c>
      <c r="K85" s="31">
        <v>452.7</v>
      </c>
      <c r="L85" s="31">
        <v>438.7</v>
      </c>
      <c r="M85" s="31">
        <v>7.1614899999999997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208</v>
      </c>
      <c r="D86" s="36">
        <v>207.70000000000002</v>
      </c>
      <c r="E86" s="36">
        <v>206.40000000000003</v>
      </c>
      <c r="F86" s="36">
        <v>204.8</v>
      </c>
      <c r="G86" s="36">
        <v>203.50000000000003</v>
      </c>
      <c r="H86" s="36">
        <v>209.30000000000004</v>
      </c>
      <c r="I86" s="36">
        <v>210.60000000000005</v>
      </c>
      <c r="J86" s="36">
        <v>212.20000000000005</v>
      </c>
      <c r="K86" s="31">
        <v>209</v>
      </c>
      <c r="L86" s="31">
        <v>206.1</v>
      </c>
      <c r="M86" s="31">
        <v>123.6583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1738.6</v>
      </c>
      <c r="D87" s="36">
        <v>1751.8</v>
      </c>
      <c r="E87" s="36">
        <v>1722.8</v>
      </c>
      <c r="F87" s="36">
        <v>1707</v>
      </c>
      <c r="G87" s="36">
        <v>1678</v>
      </c>
      <c r="H87" s="36">
        <v>1767.6</v>
      </c>
      <c r="I87" s="36">
        <v>1796.6</v>
      </c>
      <c r="J87" s="36">
        <v>1812.3999999999999</v>
      </c>
      <c r="K87" s="31">
        <v>1780.8</v>
      </c>
      <c r="L87" s="31">
        <v>1736</v>
      </c>
      <c r="M87" s="31">
        <v>0.74251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1201.8</v>
      </c>
      <c r="D88" s="36">
        <v>1205.8333333333333</v>
      </c>
      <c r="E88" s="36">
        <v>1181.6666666666665</v>
      </c>
      <c r="F88" s="36">
        <v>1161.5333333333333</v>
      </c>
      <c r="G88" s="36">
        <v>1137.3666666666666</v>
      </c>
      <c r="H88" s="36">
        <v>1225.9666666666665</v>
      </c>
      <c r="I88" s="36">
        <v>1250.133333333333</v>
      </c>
      <c r="J88" s="36">
        <v>1270.2666666666664</v>
      </c>
      <c r="K88" s="31">
        <v>1230</v>
      </c>
      <c r="L88" s="31">
        <v>1185.7</v>
      </c>
      <c r="M88" s="31">
        <v>8.72879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2571.35</v>
      </c>
      <c r="D89" s="36">
        <v>2558.7833333333333</v>
      </c>
      <c r="E89" s="36">
        <v>2535.7166666666667</v>
      </c>
      <c r="F89" s="36">
        <v>2500.0833333333335</v>
      </c>
      <c r="G89" s="36">
        <v>2477.0166666666669</v>
      </c>
      <c r="H89" s="36">
        <v>2594.4166666666665</v>
      </c>
      <c r="I89" s="36">
        <v>2617.4833333333331</v>
      </c>
      <c r="J89" s="36">
        <v>2653.1166666666663</v>
      </c>
      <c r="K89" s="31">
        <v>2581.85</v>
      </c>
      <c r="L89" s="31">
        <v>2523.15</v>
      </c>
      <c r="M89" s="31">
        <v>3.9160400000000002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2367.4499999999998</v>
      </c>
      <c r="D90" s="36">
        <v>2359.2333333333331</v>
      </c>
      <c r="E90" s="36">
        <v>2342.4166666666661</v>
      </c>
      <c r="F90" s="36">
        <v>2317.3833333333328</v>
      </c>
      <c r="G90" s="36">
        <v>2300.5666666666657</v>
      </c>
      <c r="H90" s="36">
        <v>2384.2666666666664</v>
      </c>
      <c r="I90" s="36">
        <v>2401.083333333333</v>
      </c>
      <c r="J90" s="36">
        <v>2426.1166666666668</v>
      </c>
      <c r="K90" s="31">
        <v>2376.0500000000002</v>
      </c>
      <c r="L90" s="31">
        <v>2334.1999999999998</v>
      </c>
      <c r="M90" s="31">
        <v>16.21547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3657.45</v>
      </c>
      <c r="D91" s="36">
        <v>3673.9833333333336</v>
      </c>
      <c r="E91" s="36">
        <v>3628.4666666666672</v>
      </c>
      <c r="F91" s="36">
        <v>3599.4833333333336</v>
      </c>
      <c r="G91" s="36">
        <v>3553.9666666666672</v>
      </c>
      <c r="H91" s="36">
        <v>3702.9666666666672</v>
      </c>
      <c r="I91" s="36">
        <v>3748.4833333333336</v>
      </c>
      <c r="J91" s="36">
        <v>3777.4666666666672</v>
      </c>
      <c r="K91" s="31">
        <v>3719.5</v>
      </c>
      <c r="L91" s="31">
        <v>3645</v>
      </c>
      <c r="M91" s="31">
        <v>0.36264000000000002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543.20000000000005</v>
      </c>
      <c r="D92" s="36">
        <v>543.4666666666667</v>
      </c>
      <c r="E92" s="36">
        <v>539.73333333333335</v>
      </c>
      <c r="F92" s="36">
        <v>536.26666666666665</v>
      </c>
      <c r="G92" s="36">
        <v>532.5333333333333</v>
      </c>
      <c r="H92" s="36">
        <v>546.93333333333339</v>
      </c>
      <c r="I92" s="36">
        <v>550.66666666666674</v>
      </c>
      <c r="J92" s="36">
        <v>554.13333333333344</v>
      </c>
      <c r="K92" s="31">
        <v>547.20000000000005</v>
      </c>
      <c r="L92" s="31">
        <v>540</v>
      </c>
      <c r="M92" s="31">
        <v>5.6163400000000001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1504.15</v>
      </c>
      <c r="D93" s="36">
        <v>1499.7166666666665</v>
      </c>
      <c r="E93" s="36">
        <v>1484.383333333333</v>
      </c>
      <c r="F93" s="36">
        <v>1464.6166666666666</v>
      </c>
      <c r="G93" s="36">
        <v>1449.2833333333331</v>
      </c>
      <c r="H93" s="36">
        <v>1519.4833333333329</v>
      </c>
      <c r="I93" s="36">
        <v>1534.8166666666664</v>
      </c>
      <c r="J93" s="36">
        <v>1554.5833333333328</v>
      </c>
      <c r="K93" s="31">
        <v>1515.05</v>
      </c>
      <c r="L93" s="31">
        <v>1479.95</v>
      </c>
      <c r="M93" s="31">
        <v>45.58032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3687.6</v>
      </c>
      <c r="D94" s="36">
        <v>3676.2166666666672</v>
      </c>
      <c r="E94" s="36">
        <v>3647.4333333333343</v>
      </c>
      <c r="F94" s="36">
        <v>3607.2666666666673</v>
      </c>
      <c r="G94" s="36">
        <v>3578.4833333333345</v>
      </c>
      <c r="H94" s="36">
        <v>3716.3833333333341</v>
      </c>
      <c r="I94" s="36">
        <v>3745.166666666667</v>
      </c>
      <c r="J94" s="36">
        <v>3785.3333333333339</v>
      </c>
      <c r="K94" s="31">
        <v>3705</v>
      </c>
      <c r="L94" s="31">
        <v>3636.05</v>
      </c>
      <c r="M94" s="31">
        <v>3.3756599999999999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1510.75</v>
      </c>
      <c r="D95" s="36">
        <v>1512.2333333333333</v>
      </c>
      <c r="E95" s="36">
        <v>1504.7666666666667</v>
      </c>
      <c r="F95" s="36">
        <v>1498.7833333333333</v>
      </c>
      <c r="G95" s="36">
        <v>1491.3166666666666</v>
      </c>
      <c r="H95" s="36">
        <v>1518.2166666666667</v>
      </c>
      <c r="I95" s="36">
        <v>1525.6833333333334</v>
      </c>
      <c r="J95" s="36">
        <v>1531.6666666666667</v>
      </c>
      <c r="K95" s="31">
        <v>1519.7</v>
      </c>
      <c r="L95" s="31">
        <v>1506.25</v>
      </c>
      <c r="M95" s="31">
        <v>177.22602000000001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594.70000000000005</v>
      </c>
      <c r="D96" s="36">
        <v>592.23333333333323</v>
      </c>
      <c r="E96" s="36">
        <v>588.06666666666649</v>
      </c>
      <c r="F96" s="36">
        <v>581.43333333333328</v>
      </c>
      <c r="G96" s="36">
        <v>577.26666666666654</v>
      </c>
      <c r="H96" s="36">
        <v>598.86666666666645</v>
      </c>
      <c r="I96" s="36">
        <v>603.03333333333319</v>
      </c>
      <c r="J96" s="36">
        <v>609.6666666666664</v>
      </c>
      <c r="K96" s="31">
        <v>596.4</v>
      </c>
      <c r="L96" s="31">
        <v>585.6</v>
      </c>
      <c r="M96" s="31">
        <v>61.503720000000001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1560.6</v>
      </c>
      <c r="D97" s="36">
        <v>1562.8999999999999</v>
      </c>
      <c r="E97" s="36">
        <v>1550.8999999999996</v>
      </c>
      <c r="F97" s="36">
        <v>1541.1999999999998</v>
      </c>
      <c r="G97" s="36">
        <v>1529.1999999999996</v>
      </c>
      <c r="H97" s="36">
        <v>1572.5999999999997</v>
      </c>
      <c r="I97" s="36">
        <v>1584.6000000000001</v>
      </c>
      <c r="J97" s="36">
        <v>1594.2999999999997</v>
      </c>
      <c r="K97" s="31">
        <v>1574.9</v>
      </c>
      <c r="L97" s="31">
        <v>1553.2</v>
      </c>
      <c r="M97" s="31">
        <v>10.76657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4498.3</v>
      </c>
      <c r="D98" s="36">
        <v>4460.0666666666666</v>
      </c>
      <c r="E98" s="36">
        <v>4405.1333333333332</v>
      </c>
      <c r="F98" s="36">
        <v>4311.9666666666662</v>
      </c>
      <c r="G98" s="36">
        <v>4257.0333333333328</v>
      </c>
      <c r="H98" s="36">
        <v>4553.2333333333336</v>
      </c>
      <c r="I98" s="36">
        <v>4608.1666666666661</v>
      </c>
      <c r="J98" s="36">
        <v>4701.3333333333339</v>
      </c>
      <c r="K98" s="31">
        <v>4515</v>
      </c>
      <c r="L98" s="31">
        <v>4366.8999999999996</v>
      </c>
      <c r="M98" s="31">
        <v>11.03462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646.79999999999995</v>
      </c>
      <c r="D99" s="36">
        <v>641.05000000000007</v>
      </c>
      <c r="E99" s="36">
        <v>633.85000000000014</v>
      </c>
      <c r="F99" s="36">
        <v>620.90000000000009</v>
      </c>
      <c r="G99" s="36">
        <v>613.70000000000016</v>
      </c>
      <c r="H99" s="36">
        <v>654.00000000000011</v>
      </c>
      <c r="I99" s="36">
        <v>661.20000000000016</v>
      </c>
      <c r="J99" s="36">
        <v>674.15000000000009</v>
      </c>
      <c r="K99" s="31">
        <v>648.25</v>
      </c>
      <c r="L99" s="31">
        <v>628.1</v>
      </c>
      <c r="M99" s="31">
        <v>118.97458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4000.75</v>
      </c>
      <c r="D100" s="36">
        <v>3991.5833333333335</v>
      </c>
      <c r="E100" s="36">
        <v>3948.166666666667</v>
      </c>
      <c r="F100" s="36">
        <v>3895.5833333333335</v>
      </c>
      <c r="G100" s="36">
        <v>3852.166666666667</v>
      </c>
      <c r="H100" s="36">
        <v>4044.166666666667</v>
      </c>
      <c r="I100" s="36">
        <v>4087.5833333333339</v>
      </c>
      <c r="J100" s="36">
        <v>4140.166666666667</v>
      </c>
      <c r="K100" s="31">
        <v>4035</v>
      </c>
      <c r="L100" s="31">
        <v>3939</v>
      </c>
      <c r="M100" s="31">
        <v>26.326129999999999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491.2</v>
      </c>
      <c r="D101" s="36">
        <v>489.4666666666667</v>
      </c>
      <c r="E101" s="36">
        <v>485.73333333333341</v>
      </c>
      <c r="F101" s="36">
        <v>480.26666666666671</v>
      </c>
      <c r="G101" s="36">
        <v>476.53333333333342</v>
      </c>
      <c r="H101" s="36">
        <v>494.93333333333339</v>
      </c>
      <c r="I101" s="36">
        <v>498.66666666666674</v>
      </c>
      <c r="J101" s="36">
        <v>504.13333333333338</v>
      </c>
      <c r="K101" s="31">
        <v>493.2</v>
      </c>
      <c r="L101" s="31">
        <v>484</v>
      </c>
      <c r="M101" s="31">
        <v>36.701599999999999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2230.85</v>
      </c>
      <c r="D102" s="36">
        <v>2228.6</v>
      </c>
      <c r="E102" s="36">
        <v>2217.35</v>
      </c>
      <c r="F102" s="36">
        <v>2203.85</v>
      </c>
      <c r="G102" s="36">
        <v>2192.6</v>
      </c>
      <c r="H102" s="36">
        <v>2242.1</v>
      </c>
      <c r="I102" s="36">
        <v>2253.35</v>
      </c>
      <c r="J102" s="36">
        <v>2266.85</v>
      </c>
      <c r="K102" s="31">
        <v>2239.85</v>
      </c>
      <c r="L102" s="31">
        <v>2215.1</v>
      </c>
      <c r="M102" s="31">
        <v>49.518659999999997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1113.75</v>
      </c>
      <c r="D103" s="36">
        <v>1109.7833333333335</v>
      </c>
      <c r="E103" s="36">
        <v>1093.916666666667</v>
      </c>
      <c r="F103" s="36">
        <v>1074.0833333333335</v>
      </c>
      <c r="G103" s="36">
        <v>1058.2166666666669</v>
      </c>
      <c r="H103" s="36">
        <v>1129.616666666667</v>
      </c>
      <c r="I103" s="36">
        <v>1145.4833333333333</v>
      </c>
      <c r="J103" s="36">
        <v>1165.3166666666671</v>
      </c>
      <c r="K103" s="31">
        <v>1125.6500000000001</v>
      </c>
      <c r="L103" s="31">
        <v>1089.95</v>
      </c>
      <c r="M103" s="31">
        <v>199.05338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1706.8</v>
      </c>
      <c r="D104" s="36">
        <v>1701.1333333333332</v>
      </c>
      <c r="E104" s="36">
        <v>1687.9666666666665</v>
      </c>
      <c r="F104" s="36">
        <v>1669.1333333333332</v>
      </c>
      <c r="G104" s="36">
        <v>1655.9666666666665</v>
      </c>
      <c r="H104" s="36">
        <v>1719.9666666666665</v>
      </c>
      <c r="I104" s="36">
        <v>1733.1333333333334</v>
      </c>
      <c r="J104" s="36">
        <v>1751.9666666666665</v>
      </c>
      <c r="K104" s="31">
        <v>1714.3</v>
      </c>
      <c r="L104" s="31">
        <v>1682.3</v>
      </c>
      <c r="M104" s="31">
        <v>6.3232600000000003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564.15</v>
      </c>
      <c r="D105" s="36">
        <v>567.5</v>
      </c>
      <c r="E105" s="36">
        <v>556.65</v>
      </c>
      <c r="F105" s="36">
        <v>549.15</v>
      </c>
      <c r="G105" s="36">
        <v>538.29999999999995</v>
      </c>
      <c r="H105" s="36">
        <v>575</v>
      </c>
      <c r="I105" s="36">
        <v>585.84999999999991</v>
      </c>
      <c r="J105" s="36">
        <v>593.35</v>
      </c>
      <c r="K105" s="31">
        <v>578.35</v>
      </c>
      <c r="L105" s="31">
        <v>560</v>
      </c>
      <c r="M105" s="31">
        <v>34.772930000000002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83.4</v>
      </c>
      <c r="D106" s="36">
        <v>83.350000000000009</v>
      </c>
      <c r="E106" s="36">
        <v>82.950000000000017</v>
      </c>
      <c r="F106" s="36">
        <v>82.500000000000014</v>
      </c>
      <c r="G106" s="36">
        <v>82.100000000000023</v>
      </c>
      <c r="H106" s="36">
        <v>83.800000000000011</v>
      </c>
      <c r="I106" s="36">
        <v>84.200000000000017</v>
      </c>
      <c r="J106" s="36">
        <v>84.65</v>
      </c>
      <c r="K106" s="31">
        <v>83.75</v>
      </c>
      <c r="L106" s="31">
        <v>82.9</v>
      </c>
      <c r="M106" s="31">
        <v>295.15615000000003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437.55</v>
      </c>
      <c r="D107" s="36">
        <v>434.95</v>
      </c>
      <c r="E107" s="36">
        <v>431.59999999999997</v>
      </c>
      <c r="F107" s="36">
        <v>425.65</v>
      </c>
      <c r="G107" s="36">
        <v>422.29999999999995</v>
      </c>
      <c r="H107" s="36">
        <v>440.9</v>
      </c>
      <c r="I107" s="36">
        <v>444.25</v>
      </c>
      <c r="J107" s="36">
        <v>450.2</v>
      </c>
      <c r="K107" s="31">
        <v>438.3</v>
      </c>
      <c r="L107" s="31">
        <v>429</v>
      </c>
      <c r="M107" s="31">
        <v>292.11997000000002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527.04999999999995</v>
      </c>
      <c r="D108" s="36">
        <v>522.9</v>
      </c>
      <c r="E108" s="36">
        <v>515.29999999999995</v>
      </c>
      <c r="F108" s="36">
        <v>503.54999999999995</v>
      </c>
      <c r="G108" s="36">
        <v>495.94999999999993</v>
      </c>
      <c r="H108" s="36">
        <v>534.65</v>
      </c>
      <c r="I108" s="36">
        <v>542.25000000000011</v>
      </c>
      <c r="J108" s="36">
        <v>554</v>
      </c>
      <c r="K108" s="31">
        <v>530.5</v>
      </c>
      <c r="L108" s="31">
        <v>511.15</v>
      </c>
      <c r="M108" s="31">
        <v>26.946000000000002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577.25</v>
      </c>
      <c r="D109" s="36">
        <v>584.31666666666672</v>
      </c>
      <c r="E109" s="36">
        <v>568.93333333333339</v>
      </c>
      <c r="F109" s="36">
        <v>560.61666666666667</v>
      </c>
      <c r="G109" s="36">
        <v>545.23333333333335</v>
      </c>
      <c r="H109" s="36">
        <v>592.63333333333344</v>
      </c>
      <c r="I109" s="36">
        <v>608.01666666666688</v>
      </c>
      <c r="J109" s="36">
        <v>616.33333333333348</v>
      </c>
      <c r="K109" s="31">
        <v>599.70000000000005</v>
      </c>
      <c r="L109" s="31">
        <v>576</v>
      </c>
      <c r="M109" s="31">
        <v>104.3116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170.2</v>
      </c>
      <c r="D110" s="36">
        <v>169.98333333333332</v>
      </c>
      <c r="E110" s="36">
        <v>168.96666666666664</v>
      </c>
      <c r="F110" s="36">
        <v>167.73333333333332</v>
      </c>
      <c r="G110" s="36">
        <v>166.71666666666664</v>
      </c>
      <c r="H110" s="36">
        <v>171.21666666666664</v>
      </c>
      <c r="I110" s="36">
        <v>172.23333333333335</v>
      </c>
      <c r="J110" s="36">
        <v>173.46666666666664</v>
      </c>
      <c r="K110" s="31">
        <v>171</v>
      </c>
      <c r="L110" s="31">
        <v>168.75</v>
      </c>
      <c r="M110" s="31">
        <v>147.57776000000001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1027.8</v>
      </c>
      <c r="D111" s="36">
        <v>1029.4333333333334</v>
      </c>
      <c r="E111" s="36">
        <v>1020.8666666666668</v>
      </c>
      <c r="F111" s="36">
        <v>1013.9333333333334</v>
      </c>
      <c r="G111" s="36">
        <v>1005.3666666666668</v>
      </c>
      <c r="H111" s="36">
        <v>1036.3666666666668</v>
      </c>
      <c r="I111" s="36">
        <v>1044.9333333333334</v>
      </c>
      <c r="J111" s="36">
        <v>1051.8666666666668</v>
      </c>
      <c r="K111" s="31">
        <v>1038</v>
      </c>
      <c r="L111" s="31">
        <v>1022.5</v>
      </c>
      <c r="M111" s="31">
        <v>15.868840000000001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150.25</v>
      </c>
      <c r="D112" s="36">
        <v>149.83333333333334</v>
      </c>
      <c r="E112" s="36">
        <v>147.66666666666669</v>
      </c>
      <c r="F112" s="36">
        <v>145.08333333333334</v>
      </c>
      <c r="G112" s="36">
        <v>142.91666666666669</v>
      </c>
      <c r="H112" s="36">
        <v>152.41666666666669</v>
      </c>
      <c r="I112" s="36">
        <v>154.58333333333337</v>
      </c>
      <c r="J112" s="36">
        <v>157.16666666666669</v>
      </c>
      <c r="K112" s="31">
        <v>152</v>
      </c>
      <c r="L112" s="31">
        <v>147.25</v>
      </c>
      <c r="M112" s="31">
        <v>439.90323000000001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453.05</v>
      </c>
      <c r="D113" s="36">
        <v>451.88333333333338</v>
      </c>
      <c r="E113" s="36">
        <v>447.76666666666677</v>
      </c>
      <c r="F113" s="36">
        <v>442.48333333333341</v>
      </c>
      <c r="G113" s="36">
        <v>438.36666666666679</v>
      </c>
      <c r="H113" s="36">
        <v>457.16666666666674</v>
      </c>
      <c r="I113" s="36">
        <v>461.28333333333342</v>
      </c>
      <c r="J113" s="36">
        <v>466.56666666666672</v>
      </c>
      <c r="K113" s="31">
        <v>456</v>
      </c>
      <c r="L113" s="31">
        <v>446.6</v>
      </c>
      <c r="M113" s="31">
        <v>26.587869999999999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351.65</v>
      </c>
      <c r="D114" s="36">
        <v>351.2166666666667</v>
      </c>
      <c r="E114" s="36">
        <v>345.63333333333338</v>
      </c>
      <c r="F114" s="36">
        <v>339.61666666666667</v>
      </c>
      <c r="G114" s="36">
        <v>334.03333333333336</v>
      </c>
      <c r="H114" s="36">
        <v>357.23333333333341</v>
      </c>
      <c r="I114" s="36">
        <v>362.81666666666666</v>
      </c>
      <c r="J114" s="36">
        <v>368.83333333333343</v>
      </c>
      <c r="K114" s="31">
        <v>356.8</v>
      </c>
      <c r="L114" s="31">
        <v>345.2</v>
      </c>
      <c r="M114" s="31">
        <v>153.67285000000001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1496.1</v>
      </c>
      <c r="D115" s="36">
        <v>1488.7166666666665</v>
      </c>
      <c r="E115" s="36">
        <v>1477.9333333333329</v>
      </c>
      <c r="F115" s="36">
        <v>1459.7666666666664</v>
      </c>
      <c r="G115" s="36">
        <v>1448.9833333333329</v>
      </c>
      <c r="H115" s="36">
        <v>1506.883333333333</v>
      </c>
      <c r="I115" s="36">
        <v>1517.6666666666663</v>
      </c>
      <c r="J115" s="36">
        <v>1535.833333333333</v>
      </c>
      <c r="K115" s="31">
        <v>1499.5</v>
      </c>
      <c r="L115" s="31">
        <v>1470.55</v>
      </c>
      <c r="M115" s="31">
        <v>36.979570000000002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5906.1</v>
      </c>
      <c r="D116" s="36">
        <v>5888.7</v>
      </c>
      <c r="E116" s="36">
        <v>5837.4</v>
      </c>
      <c r="F116" s="36">
        <v>5768.7</v>
      </c>
      <c r="G116" s="36">
        <v>5717.4</v>
      </c>
      <c r="H116" s="36">
        <v>5957.4</v>
      </c>
      <c r="I116" s="36">
        <v>6008.7000000000007</v>
      </c>
      <c r="J116" s="36">
        <v>6077.4</v>
      </c>
      <c r="K116" s="31">
        <v>5940</v>
      </c>
      <c r="L116" s="31">
        <v>5820</v>
      </c>
      <c r="M116" s="31">
        <v>2.6599599999999999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1438.45</v>
      </c>
      <c r="D117" s="36">
        <v>1434.45</v>
      </c>
      <c r="E117" s="36">
        <v>1424</v>
      </c>
      <c r="F117" s="36">
        <v>1409.55</v>
      </c>
      <c r="G117" s="36">
        <v>1399.1</v>
      </c>
      <c r="H117" s="36">
        <v>1448.9</v>
      </c>
      <c r="I117" s="36">
        <v>1459.3500000000004</v>
      </c>
      <c r="J117" s="36">
        <v>1473.8000000000002</v>
      </c>
      <c r="K117" s="31">
        <v>1444.9</v>
      </c>
      <c r="L117" s="31">
        <v>1420</v>
      </c>
      <c r="M117" s="31">
        <v>90.893979999999999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3812.55</v>
      </c>
      <c r="D118" s="36">
        <v>3789.5666666666671</v>
      </c>
      <c r="E118" s="36">
        <v>3750.1333333333341</v>
      </c>
      <c r="F118" s="36">
        <v>3687.7166666666672</v>
      </c>
      <c r="G118" s="36">
        <v>3648.2833333333342</v>
      </c>
      <c r="H118" s="36">
        <v>3851.983333333334</v>
      </c>
      <c r="I118" s="36">
        <v>3891.4166666666674</v>
      </c>
      <c r="J118" s="36">
        <v>3953.8333333333339</v>
      </c>
      <c r="K118" s="31">
        <v>3829</v>
      </c>
      <c r="L118" s="31">
        <v>3727.15</v>
      </c>
      <c r="M118" s="31">
        <v>6.34457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1328.45</v>
      </c>
      <c r="D119" s="36">
        <v>1334.8166666666666</v>
      </c>
      <c r="E119" s="36">
        <v>1315.6333333333332</v>
      </c>
      <c r="F119" s="36">
        <v>1302.8166666666666</v>
      </c>
      <c r="G119" s="36">
        <v>1283.6333333333332</v>
      </c>
      <c r="H119" s="36">
        <v>1347.6333333333332</v>
      </c>
      <c r="I119" s="36">
        <v>1366.8166666666666</v>
      </c>
      <c r="J119" s="36">
        <v>1379.6333333333332</v>
      </c>
      <c r="K119" s="31">
        <v>1354</v>
      </c>
      <c r="L119" s="31">
        <v>1322</v>
      </c>
      <c r="M119" s="31">
        <v>2.09171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604.70000000000005</v>
      </c>
      <c r="D120" s="36">
        <v>606.81666666666661</v>
      </c>
      <c r="E120" s="36">
        <v>599.98333333333323</v>
      </c>
      <c r="F120" s="36">
        <v>595.26666666666665</v>
      </c>
      <c r="G120" s="36">
        <v>588.43333333333328</v>
      </c>
      <c r="H120" s="36">
        <v>611.53333333333319</v>
      </c>
      <c r="I120" s="36">
        <v>618.36666666666667</v>
      </c>
      <c r="J120" s="36">
        <v>623.08333333333314</v>
      </c>
      <c r="K120" s="31">
        <v>613.65</v>
      </c>
      <c r="L120" s="31">
        <v>602.1</v>
      </c>
      <c r="M120" s="31">
        <v>15.396240000000001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905.8</v>
      </c>
      <c r="D121" s="36">
        <v>896.51666666666654</v>
      </c>
      <c r="E121" s="36">
        <v>883.6333333333331</v>
      </c>
      <c r="F121" s="36">
        <v>861.46666666666658</v>
      </c>
      <c r="G121" s="36">
        <v>848.58333333333314</v>
      </c>
      <c r="H121" s="36">
        <v>918.68333333333305</v>
      </c>
      <c r="I121" s="36">
        <v>931.56666666666649</v>
      </c>
      <c r="J121" s="36">
        <v>953.73333333333301</v>
      </c>
      <c r="K121" s="31">
        <v>909.4</v>
      </c>
      <c r="L121" s="31">
        <v>874.35</v>
      </c>
      <c r="M121" s="31">
        <v>48.93459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942.25</v>
      </c>
      <c r="D122" s="36">
        <v>937.76666666666677</v>
      </c>
      <c r="E122" s="36">
        <v>930.53333333333353</v>
      </c>
      <c r="F122" s="36">
        <v>918.81666666666672</v>
      </c>
      <c r="G122" s="36">
        <v>911.58333333333348</v>
      </c>
      <c r="H122" s="36">
        <v>949.48333333333358</v>
      </c>
      <c r="I122" s="36">
        <v>956.71666666666692</v>
      </c>
      <c r="J122" s="36">
        <v>968.43333333333362</v>
      </c>
      <c r="K122" s="31">
        <v>945</v>
      </c>
      <c r="L122" s="31">
        <v>926.05</v>
      </c>
      <c r="M122" s="31">
        <v>28.398980000000002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439</v>
      </c>
      <c r="D123" s="36">
        <v>439.36666666666662</v>
      </c>
      <c r="E123" s="36">
        <v>436.93333333333322</v>
      </c>
      <c r="F123" s="36">
        <v>434.86666666666662</v>
      </c>
      <c r="G123" s="36">
        <v>432.43333333333322</v>
      </c>
      <c r="H123" s="36">
        <v>441.43333333333322</v>
      </c>
      <c r="I123" s="36">
        <v>443.86666666666662</v>
      </c>
      <c r="J123" s="36">
        <v>445.93333333333322</v>
      </c>
      <c r="K123" s="31">
        <v>441.8</v>
      </c>
      <c r="L123" s="31">
        <v>437.3</v>
      </c>
      <c r="M123" s="31">
        <v>13.94515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1373.95</v>
      </c>
      <c r="D124" s="36">
        <v>1373.8333333333333</v>
      </c>
      <c r="E124" s="36">
        <v>1362.7666666666664</v>
      </c>
      <c r="F124" s="36">
        <v>1351.5833333333333</v>
      </c>
      <c r="G124" s="36">
        <v>1340.5166666666664</v>
      </c>
      <c r="H124" s="36">
        <v>1385.0166666666664</v>
      </c>
      <c r="I124" s="36">
        <v>1396.0833333333335</v>
      </c>
      <c r="J124" s="36">
        <v>1407.2666666666664</v>
      </c>
      <c r="K124" s="31">
        <v>1384.9</v>
      </c>
      <c r="L124" s="31">
        <v>1362.65</v>
      </c>
      <c r="M124" s="31">
        <v>5.15923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1642.45</v>
      </c>
      <c r="D125" s="36">
        <v>1647.4166666666667</v>
      </c>
      <c r="E125" s="36">
        <v>1597.0333333333335</v>
      </c>
      <c r="F125" s="36">
        <v>1551.6166666666668</v>
      </c>
      <c r="G125" s="36">
        <v>1501.2333333333336</v>
      </c>
      <c r="H125" s="36">
        <v>1692.8333333333335</v>
      </c>
      <c r="I125" s="36">
        <v>1743.2166666666667</v>
      </c>
      <c r="J125" s="36">
        <v>1788.6333333333334</v>
      </c>
      <c r="K125" s="31">
        <v>1697.8</v>
      </c>
      <c r="L125" s="31">
        <v>1602</v>
      </c>
      <c r="M125" s="31">
        <v>661.79079000000002</v>
      </c>
      <c r="N125" s="1"/>
      <c r="O125" s="1"/>
    </row>
    <row r="126" spans="1:15" ht="12.75" customHeight="1">
      <c r="A126" s="51">
        <v>117</v>
      </c>
      <c r="B126" s="53" t="s">
        <v>1159</v>
      </c>
      <c r="C126" s="31">
        <v>167.75</v>
      </c>
      <c r="D126" s="36">
        <v>167.03333333333333</v>
      </c>
      <c r="E126" s="36">
        <v>165.76666666666665</v>
      </c>
      <c r="F126" s="36">
        <v>163.78333333333333</v>
      </c>
      <c r="G126" s="36">
        <v>162.51666666666665</v>
      </c>
      <c r="H126" s="36">
        <v>169.01666666666665</v>
      </c>
      <c r="I126" s="36">
        <v>170.28333333333336</v>
      </c>
      <c r="J126" s="36">
        <v>172.26666666666665</v>
      </c>
      <c r="K126" s="31">
        <v>168.3</v>
      </c>
      <c r="L126" s="31">
        <v>165.05</v>
      </c>
      <c r="M126" s="31">
        <v>50.33663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5182.8500000000004</v>
      </c>
      <c r="D127" s="36">
        <v>5171.5</v>
      </c>
      <c r="E127" s="36">
        <v>5102.3999999999996</v>
      </c>
      <c r="F127" s="36">
        <v>5021.95</v>
      </c>
      <c r="G127" s="36">
        <v>4952.8499999999995</v>
      </c>
      <c r="H127" s="36">
        <v>5251.95</v>
      </c>
      <c r="I127" s="36">
        <v>5321.05</v>
      </c>
      <c r="J127" s="36">
        <v>5401.5</v>
      </c>
      <c r="K127" s="31">
        <v>5240.6000000000004</v>
      </c>
      <c r="L127" s="31">
        <v>5091.05</v>
      </c>
      <c r="M127" s="31">
        <v>2.0213100000000002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661.25</v>
      </c>
      <c r="D128" s="36">
        <v>664.25</v>
      </c>
      <c r="E128" s="36">
        <v>653.5</v>
      </c>
      <c r="F128" s="36">
        <v>645.75</v>
      </c>
      <c r="G128" s="36">
        <v>635</v>
      </c>
      <c r="H128" s="36">
        <v>672</v>
      </c>
      <c r="I128" s="36">
        <v>682.75</v>
      </c>
      <c r="J128" s="36">
        <v>690.5</v>
      </c>
      <c r="K128" s="31">
        <v>675</v>
      </c>
      <c r="L128" s="31">
        <v>656.5</v>
      </c>
      <c r="M128" s="31">
        <v>27.116119999999999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4634.7</v>
      </c>
      <c r="D129" s="36">
        <v>4637.9833333333336</v>
      </c>
      <c r="E129" s="36">
        <v>4588.2166666666672</v>
      </c>
      <c r="F129" s="36">
        <v>4541.7333333333336</v>
      </c>
      <c r="G129" s="36">
        <v>4491.9666666666672</v>
      </c>
      <c r="H129" s="36">
        <v>4684.4666666666672</v>
      </c>
      <c r="I129" s="36">
        <v>4734.2333333333336</v>
      </c>
      <c r="J129" s="36">
        <v>4780.7166666666672</v>
      </c>
      <c r="K129" s="31">
        <v>4687.75</v>
      </c>
      <c r="L129" s="31">
        <v>4591.5</v>
      </c>
      <c r="M129" s="31">
        <v>14.953810000000001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3652.3</v>
      </c>
      <c r="D130" s="36">
        <v>3643.2999999999997</v>
      </c>
      <c r="E130" s="36">
        <v>3620.5999999999995</v>
      </c>
      <c r="F130" s="36">
        <v>3588.8999999999996</v>
      </c>
      <c r="G130" s="36">
        <v>3566.1999999999994</v>
      </c>
      <c r="H130" s="36">
        <v>3674.9999999999995</v>
      </c>
      <c r="I130" s="36">
        <v>3697.6999999999994</v>
      </c>
      <c r="J130" s="36">
        <v>3729.3999999999996</v>
      </c>
      <c r="K130" s="31">
        <v>3666</v>
      </c>
      <c r="L130" s="31">
        <v>3611.6</v>
      </c>
      <c r="M130" s="31">
        <v>24.203800000000001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425.9</v>
      </c>
      <c r="D131" s="36">
        <v>428.2833333333333</v>
      </c>
      <c r="E131" s="36">
        <v>417.66666666666663</v>
      </c>
      <c r="F131" s="36">
        <v>409.43333333333334</v>
      </c>
      <c r="G131" s="36">
        <v>398.81666666666666</v>
      </c>
      <c r="H131" s="36">
        <v>436.51666666666659</v>
      </c>
      <c r="I131" s="36">
        <v>447.13333333333327</v>
      </c>
      <c r="J131" s="36">
        <v>455.36666666666656</v>
      </c>
      <c r="K131" s="31">
        <v>438.9</v>
      </c>
      <c r="L131" s="31">
        <v>420.05</v>
      </c>
      <c r="M131" s="31">
        <v>34.218719999999998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984.5</v>
      </c>
      <c r="D132" s="36">
        <v>986.38333333333333</v>
      </c>
      <c r="E132" s="36">
        <v>977.56666666666661</v>
      </c>
      <c r="F132" s="36">
        <v>970.63333333333333</v>
      </c>
      <c r="G132" s="36">
        <v>961.81666666666661</v>
      </c>
      <c r="H132" s="36">
        <v>993.31666666666661</v>
      </c>
      <c r="I132" s="36">
        <v>1002.1333333333334</v>
      </c>
      <c r="J132" s="36">
        <v>1009.0666666666666</v>
      </c>
      <c r="K132" s="31">
        <v>995.2</v>
      </c>
      <c r="L132" s="31">
        <v>979.45</v>
      </c>
      <c r="M132" s="31">
        <v>17.544170000000001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1594.4</v>
      </c>
      <c r="D133" s="36">
        <v>1591.1166666666668</v>
      </c>
      <c r="E133" s="36">
        <v>1581.9833333333336</v>
      </c>
      <c r="F133" s="36">
        <v>1569.5666666666668</v>
      </c>
      <c r="G133" s="36">
        <v>1560.4333333333336</v>
      </c>
      <c r="H133" s="36">
        <v>1603.5333333333335</v>
      </c>
      <c r="I133" s="36">
        <v>1612.6666666666667</v>
      </c>
      <c r="J133" s="36">
        <v>1625.0833333333335</v>
      </c>
      <c r="K133" s="31">
        <v>1600.25</v>
      </c>
      <c r="L133" s="31">
        <v>1578.7</v>
      </c>
      <c r="M133" s="31">
        <v>12.031470000000001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129632.7</v>
      </c>
      <c r="D134" s="36">
        <v>129235.76666666666</v>
      </c>
      <c r="E134" s="36">
        <v>128596.93333333332</v>
      </c>
      <c r="F134" s="36">
        <v>127561.16666666666</v>
      </c>
      <c r="G134" s="36">
        <v>126922.33333333331</v>
      </c>
      <c r="H134" s="36">
        <v>130271.53333333333</v>
      </c>
      <c r="I134" s="36">
        <v>130910.36666666667</v>
      </c>
      <c r="J134" s="36">
        <v>131946.13333333333</v>
      </c>
      <c r="K134" s="31">
        <v>129874.6</v>
      </c>
      <c r="L134" s="31">
        <v>128200</v>
      </c>
      <c r="M134" s="31">
        <v>5.8279999999999998E-2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1213.3</v>
      </c>
      <c r="D135" s="36">
        <v>1238.5333333333333</v>
      </c>
      <c r="E135" s="36">
        <v>1167.6166666666666</v>
      </c>
      <c r="F135" s="36">
        <v>1121.9333333333332</v>
      </c>
      <c r="G135" s="36">
        <v>1051.0166666666664</v>
      </c>
      <c r="H135" s="36">
        <v>1284.2166666666667</v>
      </c>
      <c r="I135" s="36">
        <v>1355.1333333333337</v>
      </c>
      <c r="J135" s="36">
        <v>1400.8166666666668</v>
      </c>
      <c r="K135" s="31">
        <v>1309.45</v>
      </c>
      <c r="L135" s="31">
        <v>1192.8499999999999</v>
      </c>
      <c r="M135" s="31">
        <v>12.27018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257.75</v>
      </c>
      <c r="D136" s="36">
        <v>257.28333333333336</v>
      </c>
      <c r="E136" s="36">
        <v>255.4666666666667</v>
      </c>
      <c r="F136" s="36">
        <v>253.18333333333334</v>
      </c>
      <c r="G136" s="36">
        <v>251.36666666666667</v>
      </c>
      <c r="H136" s="36">
        <v>259.56666666666672</v>
      </c>
      <c r="I136" s="36">
        <v>261.38333333333344</v>
      </c>
      <c r="J136" s="36">
        <v>263.66666666666674</v>
      </c>
      <c r="K136" s="31">
        <v>259.10000000000002</v>
      </c>
      <c r="L136" s="31">
        <v>255</v>
      </c>
      <c r="M136" s="31">
        <v>70.138319999999993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2096.85</v>
      </c>
      <c r="D137" s="36">
        <v>2084.2333333333331</v>
      </c>
      <c r="E137" s="36">
        <v>2054.5166666666664</v>
      </c>
      <c r="F137" s="36">
        <v>2012.1833333333334</v>
      </c>
      <c r="G137" s="36">
        <v>1982.4666666666667</v>
      </c>
      <c r="H137" s="36">
        <v>2126.5666666666662</v>
      </c>
      <c r="I137" s="36">
        <v>2156.2833333333324</v>
      </c>
      <c r="J137" s="36">
        <v>2198.6166666666659</v>
      </c>
      <c r="K137" s="31">
        <v>2113.9499999999998</v>
      </c>
      <c r="L137" s="31">
        <v>2041.9</v>
      </c>
      <c r="M137" s="31">
        <v>30.84498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2398.5500000000002</v>
      </c>
      <c r="D138" s="36">
        <v>2391.9833333333336</v>
      </c>
      <c r="E138" s="36">
        <v>2363.9666666666672</v>
      </c>
      <c r="F138" s="36">
        <v>2329.3833333333337</v>
      </c>
      <c r="G138" s="36">
        <v>2301.3666666666672</v>
      </c>
      <c r="H138" s="36">
        <v>2426.5666666666671</v>
      </c>
      <c r="I138" s="36">
        <v>2454.5833333333335</v>
      </c>
      <c r="J138" s="36">
        <v>2489.166666666667</v>
      </c>
      <c r="K138" s="31">
        <v>2420</v>
      </c>
      <c r="L138" s="31">
        <v>2357.4</v>
      </c>
      <c r="M138" s="31">
        <v>1.8681399999999999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510.15</v>
      </c>
      <c r="D139" s="36">
        <v>508.2</v>
      </c>
      <c r="E139" s="36">
        <v>505.09999999999997</v>
      </c>
      <c r="F139" s="36">
        <v>500.04999999999995</v>
      </c>
      <c r="G139" s="36">
        <v>496.94999999999993</v>
      </c>
      <c r="H139" s="36">
        <v>513.25</v>
      </c>
      <c r="I139" s="36">
        <v>516.35</v>
      </c>
      <c r="J139" s="36">
        <v>521.40000000000009</v>
      </c>
      <c r="K139" s="31">
        <v>511.3</v>
      </c>
      <c r="L139" s="31">
        <v>503.15</v>
      </c>
      <c r="M139" s="31">
        <v>6.42394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12922.5</v>
      </c>
      <c r="D140" s="36">
        <v>12881.183333333334</v>
      </c>
      <c r="E140" s="36">
        <v>12781.666666666668</v>
      </c>
      <c r="F140" s="36">
        <v>12640.833333333334</v>
      </c>
      <c r="G140" s="36">
        <v>12541.316666666668</v>
      </c>
      <c r="H140" s="36">
        <v>13022.016666666668</v>
      </c>
      <c r="I140" s="36">
        <v>13121.533333333335</v>
      </c>
      <c r="J140" s="36">
        <v>13262.366666666669</v>
      </c>
      <c r="K140" s="31">
        <v>12980.7</v>
      </c>
      <c r="L140" s="31">
        <v>12740.35</v>
      </c>
      <c r="M140" s="31">
        <v>6.4072500000000003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1017.75</v>
      </c>
      <c r="D141" s="36">
        <v>1018.1166666666667</v>
      </c>
      <c r="E141" s="36">
        <v>997.7833333333333</v>
      </c>
      <c r="F141" s="36">
        <v>977.81666666666661</v>
      </c>
      <c r="G141" s="36">
        <v>957.48333333333323</v>
      </c>
      <c r="H141" s="36">
        <v>1038.0833333333335</v>
      </c>
      <c r="I141" s="36">
        <v>1058.4166666666665</v>
      </c>
      <c r="J141" s="36">
        <v>1078.3833333333334</v>
      </c>
      <c r="K141" s="31">
        <v>1038.45</v>
      </c>
      <c r="L141" s="31">
        <v>998.15</v>
      </c>
      <c r="M141" s="31">
        <v>19.141690000000001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803.45</v>
      </c>
      <c r="D142" s="36">
        <v>804.9666666666667</v>
      </c>
      <c r="E142" s="36">
        <v>794.98333333333335</v>
      </c>
      <c r="F142" s="36">
        <v>786.51666666666665</v>
      </c>
      <c r="G142" s="36">
        <v>776.5333333333333</v>
      </c>
      <c r="H142" s="36">
        <v>813.43333333333339</v>
      </c>
      <c r="I142" s="36">
        <v>823.41666666666674</v>
      </c>
      <c r="J142" s="36">
        <v>831.88333333333344</v>
      </c>
      <c r="K142" s="31">
        <v>814.95</v>
      </c>
      <c r="L142" s="31">
        <v>796.5</v>
      </c>
      <c r="M142" s="31">
        <v>10.693860000000001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2455.85</v>
      </c>
      <c r="D143" s="36">
        <v>2403.2833333333333</v>
      </c>
      <c r="E143" s="36">
        <v>2336.5666666666666</v>
      </c>
      <c r="F143" s="36">
        <v>2217.2833333333333</v>
      </c>
      <c r="G143" s="36">
        <v>2150.5666666666666</v>
      </c>
      <c r="H143" s="36">
        <v>2522.5666666666666</v>
      </c>
      <c r="I143" s="36">
        <v>2589.2833333333328</v>
      </c>
      <c r="J143" s="36">
        <v>2708.5666666666666</v>
      </c>
      <c r="K143" s="31">
        <v>2470</v>
      </c>
      <c r="L143" s="31">
        <v>2284</v>
      </c>
      <c r="M143" s="31">
        <v>68.257310000000004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70.2</v>
      </c>
      <c r="D144" s="36">
        <v>70.433333333333337</v>
      </c>
      <c r="E144" s="36">
        <v>69.566666666666677</v>
      </c>
      <c r="F144" s="36">
        <v>68.933333333333337</v>
      </c>
      <c r="G144" s="36">
        <v>68.066666666666677</v>
      </c>
      <c r="H144" s="36">
        <v>71.066666666666677</v>
      </c>
      <c r="I144" s="36">
        <v>71.933333333333351</v>
      </c>
      <c r="J144" s="36">
        <v>72.566666666666677</v>
      </c>
      <c r="K144" s="31">
        <v>71.3</v>
      </c>
      <c r="L144" s="31">
        <v>69.8</v>
      </c>
      <c r="M144" s="31">
        <v>70.575760000000002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2229.3000000000002</v>
      </c>
      <c r="D145" s="36">
        <v>2230.9166666666665</v>
      </c>
      <c r="E145" s="36">
        <v>2206.833333333333</v>
      </c>
      <c r="F145" s="36">
        <v>2184.3666666666663</v>
      </c>
      <c r="G145" s="36">
        <v>2160.2833333333328</v>
      </c>
      <c r="H145" s="36">
        <v>2253.3833333333332</v>
      </c>
      <c r="I145" s="36">
        <v>2277.4666666666662</v>
      </c>
      <c r="J145" s="36">
        <v>2299.9333333333334</v>
      </c>
      <c r="K145" s="31">
        <v>2255</v>
      </c>
      <c r="L145" s="31">
        <v>2208.4499999999998</v>
      </c>
      <c r="M145" s="31">
        <v>6.0713200000000001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1655.05</v>
      </c>
      <c r="D146" s="36">
        <v>1649.7666666666667</v>
      </c>
      <c r="E146" s="36">
        <v>1634.3333333333333</v>
      </c>
      <c r="F146" s="36">
        <v>1613.6166666666666</v>
      </c>
      <c r="G146" s="36">
        <v>1598.1833333333332</v>
      </c>
      <c r="H146" s="36">
        <v>1670.4833333333333</v>
      </c>
      <c r="I146" s="36">
        <v>1685.9166666666667</v>
      </c>
      <c r="J146" s="36">
        <v>1706.6333333333334</v>
      </c>
      <c r="K146" s="31">
        <v>1665.2</v>
      </c>
      <c r="L146" s="31">
        <v>1629.05</v>
      </c>
      <c r="M146" s="31">
        <v>3.64893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91.05</v>
      </c>
      <c r="D147" s="36">
        <v>90.899999999999991</v>
      </c>
      <c r="E147" s="36">
        <v>90.149999999999977</v>
      </c>
      <c r="F147" s="36">
        <v>89.249999999999986</v>
      </c>
      <c r="G147" s="36">
        <v>88.499999999999972</v>
      </c>
      <c r="H147" s="36">
        <v>91.799999999999983</v>
      </c>
      <c r="I147" s="36">
        <v>92.550000000000011</v>
      </c>
      <c r="J147" s="36">
        <v>93.449999999999989</v>
      </c>
      <c r="K147" s="31">
        <v>91.65</v>
      </c>
      <c r="L147" s="31">
        <v>90</v>
      </c>
      <c r="M147" s="31">
        <v>343.51776999999998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252.25</v>
      </c>
      <c r="D148" s="36">
        <v>250.65</v>
      </c>
      <c r="E148" s="36">
        <v>248.3</v>
      </c>
      <c r="F148" s="36">
        <v>244.35</v>
      </c>
      <c r="G148" s="36">
        <v>242</v>
      </c>
      <c r="H148" s="36">
        <v>254.60000000000002</v>
      </c>
      <c r="I148" s="36">
        <v>256.95</v>
      </c>
      <c r="J148" s="36">
        <v>260.90000000000003</v>
      </c>
      <c r="K148" s="31">
        <v>253</v>
      </c>
      <c r="L148" s="31">
        <v>246.7</v>
      </c>
      <c r="M148" s="31">
        <v>233.67303999999999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359.2</v>
      </c>
      <c r="D149" s="36">
        <v>356.3</v>
      </c>
      <c r="E149" s="36">
        <v>352</v>
      </c>
      <c r="F149" s="36">
        <v>344.8</v>
      </c>
      <c r="G149" s="36">
        <v>340.5</v>
      </c>
      <c r="H149" s="36">
        <v>363.5</v>
      </c>
      <c r="I149" s="36">
        <v>367.80000000000007</v>
      </c>
      <c r="J149" s="36">
        <v>375</v>
      </c>
      <c r="K149" s="31">
        <v>360.6</v>
      </c>
      <c r="L149" s="31">
        <v>349.1</v>
      </c>
      <c r="M149" s="31">
        <v>198.65013999999999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3306.85</v>
      </c>
      <c r="D150" s="36">
        <v>3304.6999999999994</v>
      </c>
      <c r="E150" s="36">
        <v>3258.1999999999989</v>
      </c>
      <c r="F150" s="36">
        <v>3209.5499999999997</v>
      </c>
      <c r="G150" s="36">
        <v>3163.0499999999993</v>
      </c>
      <c r="H150" s="36">
        <v>3353.3499999999985</v>
      </c>
      <c r="I150" s="36">
        <v>3399.8499999999995</v>
      </c>
      <c r="J150" s="36">
        <v>3448.4999999999982</v>
      </c>
      <c r="K150" s="31">
        <v>3351.2</v>
      </c>
      <c r="L150" s="31">
        <v>3256.05</v>
      </c>
      <c r="M150" s="31">
        <v>2.19631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2562.65</v>
      </c>
      <c r="D151" s="36">
        <v>2537.2666666666669</v>
      </c>
      <c r="E151" s="36">
        <v>2496.6333333333337</v>
      </c>
      <c r="F151" s="36">
        <v>2430.6166666666668</v>
      </c>
      <c r="G151" s="36">
        <v>2389.9833333333336</v>
      </c>
      <c r="H151" s="36">
        <v>2603.2833333333338</v>
      </c>
      <c r="I151" s="36">
        <v>2643.916666666667</v>
      </c>
      <c r="J151" s="36">
        <v>2709.9333333333338</v>
      </c>
      <c r="K151" s="31">
        <v>2577.9</v>
      </c>
      <c r="L151" s="31">
        <v>2471.25</v>
      </c>
      <c r="M151" s="31">
        <v>32.408639999999998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1474.2</v>
      </c>
      <c r="D152" s="36">
        <v>1463.3999999999999</v>
      </c>
      <c r="E152" s="36">
        <v>1447.7999999999997</v>
      </c>
      <c r="F152" s="36">
        <v>1421.3999999999999</v>
      </c>
      <c r="G152" s="36">
        <v>1405.7999999999997</v>
      </c>
      <c r="H152" s="36">
        <v>1489.7999999999997</v>
      </c>
      <c r="I152" s="36">
        <v>1505.3999999999996</v>
      </c>
      <c r="J152" s="36">
        <v>1531.7999999999997</v>
      </c>
      <c r="K152" s="31">
        <v>1479</v>
      </c>
      <c r="L152" s="31">
        <v>1437</v>
      </c>
      <c r="M152" s="31">
        <v>4.4457700000000004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281.95</v>
      </c>
      <c r="D153" s="36">
        <v>280.84999999999997</v>
      </c>
      <c r="E153" s="36">
        <v>279.09999999999991</v>
      </c>
      <c r="F153" s="36">
        <v>276.24999999999994</v>
      </c>
      <c r="G153" s="36">
        <v>274.49999999999989</v>
      </c>
      <c r="H153" s="36">
        <v>283.69999999999993</v>
      </c>
      <c r="I153" s="36">
        <v>285.45000000000005</v>
      </c>
      <c r="J153" s="36">
        <v>288.29999999999995</v>
      </c>
      <c r="K153" s="31">
        <v>282.60000000000002</v>
      </c>
      <c r="L153" s="31">
        <v>278</v>
      </c>
      <c r="M153" s="31">
        <v>170.50557000000001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612.5</v>
      </c>
      <c r="D154" s="36">
        <v>611.68333333333328</v>
      </c>
      <c r="E154" s="36">
        <v>602.86666666666656</v>
      </c>
      <c r="F154" s="36">
        <v>593.23333333333323</v>
      </c>
      <c r="G154" s="36">
        <v>584.41666666666652</v>
      </c>
      <c r="H154" s="36">
        <v>621.31666666666661</v>
      </c>
      <c r="I154" s="36">
        <v>630.13333333333344</v>
      </c>
      <c r="J154" s="36">
        <v>639.76666666666665</v>
      </c>
      <c r="K154" s="31">
        <v>620.5</v>
      </c>
      <c r="L154" s="31">
        <v>602.04999999999995</v>
      </c>
      <c r="M154" s="31">
        <v>34.866059999999997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379.05</v>
      </c>
      <c r="D155" s="36">
        <v>380.43333333333334</v>
      </c>
      <c r="E155" s="36">
        <v>376.61666666666667</v>
      </c>
      <c r="F155" s="36">
        <v>374.18333333333334</v>
      </c>
      <c r="G155" s="36">
        <v>370.36666666666667</v>
      </c>
      <c r="H155" s="36">
        <v>382.86666666666667</v>
      </c>
      <c r="I155" s="36">
        <v>386.68333333333339</v>
      </c>
      <c r="J155" s="36">
        <v>389.11666666666667</v>
      </c>
      <c r="K155" s="31">
        <v>384.25</v>
      </c>
      <c r="L155" s="31">
        <v>378</v>
      </c>
      <c r="M155" s="31">
        <v>7.9429999999999996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1262.95</v>
      </c>
      <c r="D156" s="36">
        <v>1250.0666666666668</v>
      </c>
      <c r="E156" s="36">
        <v>1225.2333333333336</v>
      </c>
      <c r="F156" s="36">
        <v>1187.5166666666667</v>
      </c>
      <c r="G156" s="36">
        <v>1162.6833333333334</v>
      </c>
      <c r="H156" s="36">
        <v>1287.7833333333338</v>
      </c>
      <c r="I156" s="36">
        <v>1312.6166666666672</v>
      </c>
      <c r="J156" s="36">
        <v>1350.3333333333339</v>
      </c>
      <c r="K156" s="31">
        <v>1274.9000000000001</v>
      </c>
      <c r="L156" s="31">
        <v>1212.3499999999999</v>
      </c>
      <c r="M156" s="31">
        <v>18.761109999999999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3756.05</v>
      </c>
      <c r="D157" s="36">
        <v>3752.2166666666667</v>
      </c>
      <c r="E157" s="36">
        <v>3725.4833333333336</v>
      </c>
      <c r="F157" s="36">
        <v>3694.916666666667</v>
      </c>
      <c r="G157" s="36">
        <v>3668.1833333333338</v>
      </c>
      <c r="H157" s="36">
        <v>3782.7833333333333</v>
      </c>
      <c r="I157" s="36">
        <v>3809.516666666666</v>
      </c>
      <c r="J157" s="36">
        <v>3840.083333333333</v>
      </c>
      <c r="K157" s="31">
        <v>3778.95</v>
      </c>
      <c r="L157" s="31">
        <v>3721.65</v>
      </c>
      <c r="M157" s="31">
        <v>1.6934800000000001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35560.75</v>
      </c>
      <c r="D158" s="36">
        <v>35809.766666666663</v>
      </c>
      <c r="E158" s="36">
        <v>35180.883333333324</v>
      </c>
      <c r="F158" s="36">
        <v>34801.016666666663</v>
      </c>
      <c r="G158" s="36">
        <v>34172.133333333324</v>
      </c>
      <c r="H158" s="36">
        <v>36189.633333333324</v>
      </c>
      <c r="I158" s="36">
        <v>36818.516666666656</v>
      </c>
      <c r="J158" s="36">
        <v>37198.383333333324</v>
      </c>
      <c r="K158" s="31">
        <v>36438.65</v>
      </c>
      <c r="L158" s="31">
        <v>35429.9</v>
      </c>
      <c r="M158" s="31">
        <v>0.40244999999999997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1521.15</v>
      </c>
      <c r="D159" s="36">
        <v>1517.55</v>
      </c>
      <c r="E159" s="36">
        <v>1488.6</v>
      </c>
      <c r="F159" s="36">
        <v>1456.05</v>
      </c>
      <c r="G159" s="36">
        <v>1427.1</v>
      </c>
      <c r="H159" s="36">
        <v>1550.1</v>
      </c>
      <c r="I159" s="36">
        <v>1579.0500000000002</v>
      </c>
      <c r="J159" s="36">
        <v>1611.6</v>
      </c>
      <c r="K159" s="31">
        <v>1546.5</v>
      </c>
      <c r="L159" s="31">
        <v>1485</v>
      </c>
      <c r="M159" s="31">
        <v>8.0496700000000008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3430.35</v>
      </c>
      <c r="D160" s="36">
        <v>3441.5166666666664</v>
      </c>
      <c r="E160" s="36">
        <v>3404.333333333333</v>
      </c>
      <c r="F160" s="36">
        <v>3378.3166666666666</v>
      </c>
      <c r="G160" s="36">
        <v>3341.1333333333332</v>
      </c>
      <c r="H160" s="36">
        <v>3467.5333333333328</v>
      </c>
      <c r="I160" s="36">
        <v>3504.7166666666662</v>
      </c>
      <c r="J160" s="36">
        <v>3530.7333333333327</v>
      </c>
      <c r="K160" s="31">
        <v>3478.7</v>
      </c>
      <c r="L160" s="31">
        <v>3415.5</v>
      </c>
      <c r="M160" s="31">
        <v>6.1559900000000001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302.60000000000002</v>
      </c>
      <c r="D161" s="36">
        <v>301.40000000000003</v>
      </c>
      <c r="E161" s="36">
        <v>299.00000000000006</v>
      </c>
      <c r="F161" s="36">
        <v>295.40000000000003</v>
      </c>
      <c r="G161" s="36">
        <v>293.00000000000006</v>
      </c>
      <c r="H161" s="36">
        <v>305.00000000000006</v>
      </c>
      <c r="I161" s="36">
        <v>307.40000000000003</v>
      </c>
      <c r="J161" s="36">
        <v>311.00000000000006</v>
      </c>
      <c r="K161" s="31">
        <v>303.8</v>
      </c>
      <c r="L161" s="31">
        <v>297.8</v>
      </c>
      <c r="M161" s="31">
        <v>63.76314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2919.45</v>
      </c>
      <c r="D162" s="36">
        <v>2926.75</v>
      </c>
      <c r="E162" s="36">
        <v>2903.1</v>
      </c>
      <c r="F162" s="36">
        <v>2886.75</v>
      </c>
      <c r="G162" s="36">
        <v>2863.1</v>
      </c>
      <c r="H162" s="36">
        <v>2943.1</v>
      </c>
      <c r="I162" s="36">
        <v>2966.7499999999995</v>
      </c>
      <c r="J162" s="36">
        <v>2983.1</v>
      </c>
      <c r="K162" s="31">
        <v>2950.4</v>
      </c>
      <c r="L162" s="31">
        <v>2910.4</v>
      </c>
      <c r="M162" s="31">
        <v>2.9109500000000001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907.95</v>
      </c>
      <c r="D163" s="36">
        <v>895.25</v>
      </c>
      <c r="E163" s="36">
        <v>879.2</v>
      </c>
      <c r="F163" s="36">
        <v>850.45</v>
      </c>
      <c r="G163" s="36">
        <v>834.40000000000009</v>
      </c>
      <c r="H163" s="36">
        <v>924</v>
      </c>
      <c r="I163" s="36">
        <v>940.05</v>
      </c>
      <c r="J163" s="36">
        <v>968.8</v>
      </c>
      <c r="K163" s="31">
        <v>911.3</v>
      </c>
      <c r="L163" s="31">
        <v>866.5</v>
      </c>
      <c r="M163" s="31">
        <v>24.707190000000001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5633.1</v>
      </c>
      <c r="D164" s="36">
        <v>5637.666666666667</v>
      </c>
      <c r="E164" s="36">
        <v>5585.4333333333343</v>
      </c>
      <c r="F164" s="36">
        <v>5537.7666666666673</v>
      </c>
      <c r="G164" s="36">
        <v>5485.5333333333347</v>
      </c>
      <c r="H164" s="36">
        <v>5685.3333333333339</v>
      </c>
      <c r="I164" s="36">
        <v>5737.5666666666657</v>
      </c>
      <c r="J164" s="36">
        <v>5785.2333333333336</v>
      </c>
      <c r="K164" s="31">
        <v>5689.9</v>
      </c>
      <c r="L164" s="31">
        <v>5590</v>
      </c>
      <c r="M164" s="31">
        <v>4.2516499999999997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493</v>
      </c>
      <c r="D165" s="36">
        <v>493.08333333333331</v>
      </c>
      <c r="E165" s="36">
        <v>487.41666666666663</v>
      </c>
      <c r="F165" s="36">
        <v>481.83333333333331</v>
      </c>
      <c r="G165" s="36">
        <v>476.16666666666663</v>
      </c>
      <c r="H165" s="36">
        <v>498.66666666666663</v>
      </c>
      <c r="I165" s="36">
        <v>504.33333333333326</v>
      </c>
      <c r="J165" s="36">
        <v>509.91666666666663</v>
      </c>
      <c r="K165" s="31">
        <v>498.75</v>
      </c>
      <c r="L165" s="31">
        <v>487.5</v>
      </c>
      <c r="M165" s="31">
        <v>11.045249999999999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407.05</v>
      </c>
      <c r="D166" s="36">
        <v>404.68333333333334</v>
      </c>
      <c r="E166" s="36">
        <v>401.36666666666667</v>
      </c>
      <c r="F166" s="36">
        <v>395.68333333333334</v>
      </c>
      <c r="G166" s="36">
        <v>392.36666666666667</v>
      </c>
      <c r="H166" s="36">
        <v>410.36666666666667</v>
      </c>
      <c r="I166" s="36">
        <v>413.68333333333339</v>
      </c>
      <c r="J166" s="36">
        <v>419.36666666666667</v>
      </c>
      <c r="K166" s="31">
        <v>408</v>
      </c>
      <c r="L166" s="31">
        <v>399</v>
      </c>
      <c r="M166" s="31">
        <v>79.788139999999999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293.3</v>
      </c>
      <c r="D167" s="36">
        <v>292.34999999999997</v>
      </c>
      <c r="E167" s="36">
        <v>290.19999999999993</v>
      </c>
      <c r="F167" s="36">
        <v>287.09999999999997</v>
      </c>
      <c r="G167" s="36">
        <v>284.94999999999993</v>
      </c>
      <c r="H167" s="36">
        <v>295.44999999999993</v>
      </c>
      <c r="I167" s="36">
        <v>297.59999999999991</v>
      </c>
      <c r="J167" s="36">
        <v>300.69999999999993</v>
      </c>
      <c r="K167" s="31">
        <v>294.5</v>
      </c>
      <c r="L167" s="31">
        <v>289.25</v>
      </c>
      <c r="M167" s="31">
        <v>220.22414000000001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1310.9</v>
      </c>
      <c r="D168" s="36">
        <v>1304.7166666666667</v>
      </c>
      <c r="E168" s="36">
        <v>1293.1833333333334</v>
      </c>
      <c r="F168" s="36">
        <v>1275.4666666666667</v>
      </c>
      <c r="G168" s="36">
        <v>1263.9333333333334</v>
      </c>
      <c r="H168" s="36">
        <v>1322.4333333333334</v>
      </c>
      <c r="I168" s="36">
        <v>1333.9666666666667</v>
      </c>
      <c r="J168" s="36">
        <v>1351.6833333333334</v>
      </c>
      <c r="K168" s="31">
        <v>1316.25</v>
      </c>
      <c r="L168" s="31">
        <v>1287</v>
      </c>
      <c r="M168" s="31">
        <v>2.81549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16095.35</v>
      </c>
      <c r="D169" s="36">
        <v>16060.449999999999</v>
      </c>
      <c r="E169" s="36">
        <v>15924.899999999998</v>
      </c>
      <c r="F169" s="36">
        <v>15754.449999999999</v>
      </c>
      <c r="G169" s="36">
        <v>15618.899999999998</v>
      </c>
      <c r="H169" s="36">
        <v>16230.899999999998</v>
      </c>
      <c r="I169" s="36">
        <v>16366.449999999997</v>
      </c>
      <c r="J169" s="36">
        <v>16536.899999999998</v>
      </c>
      <c r="K169" s="31">
        <v>16196</v>
      </c>
      <c r="L169" s="31">
        <v>15890</v>
      </c>
      <c r="M169" s="31">
        <v>5.6250000000000001E-2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135.9</v>
      </c>
      <c r="D170" s="36">
        <v>135.15</v>
      </c>
      <c r="E170" s="36">
        <v>133.30000000000001</v>
      </c>
      <c r="F170" s="36">
        <v>130.70000000000002</v>
      </c>
      <c r="G170" s="36">
        <v>128.85000000000002</v>
      </c>
      <c r="H170" s="36">
        <v>137.75</v>
      </c>
      <c r="I170" s="36">
        <v>139.59999999999997</v>
      </c>
      <c r="J170" s="36">
        <v>142.19999999999999</v>
      </c>
      <c r="K170" s="31">
        <v>137</v>
      </c>
      <c r="L170" s="31">
        <v>132.55000000000001</v>
      </c>
      <c r="M170" s="31">
        <v>592.69785000000002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451.25</v>
      </c>
      <c r="D171" s="36">
        <v>447.66666666666669</v>
      </c>
      <c r="E171" s="36">
        <v>441.53333333333336</v>
      </c>
      <c r="F171" s="36">
        <v>431.81666666666666</v>
      </c>
      <c r="G171" s="36">
        <v>425.68333333333334</v>
      </c>
      <c r="H171" s="36">
        <v>457.38333333333338</v>
      </c>
      <c r="I171" s="36">
        <v>463.51666666666671</v>
      </c>
      <c r="J171" s="36">
        <v>473.23333333333341</v>
      </c>
      <c r="K171" s="31">
        <v>453.8</v>
      </c>
      <c r="L171" s="31">
        <v>437.95</v>
      </c>
      <c r="M171" s="31">
        <v>115.31272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287.14999999999998</v>
      </c>
      <c r="D172" s="36">
        <v>288.61666666666667</v>
      </c>
      <c r="E172" s="36">
        <v>284.38333333333333</v>
      </c>
      <c r="F172" s="36">
        <v>281.61666666666667</v>
      </c>
      <c r="G172" s="36">
        <v>277.38333333333333</v>
      </c>
      <c r="H172" s="36">
        <v>291.38333333333333</v>
      </c>
      <c r="I172" s="36">
        <v>295.61666666666667</v>
      </c>
      <c r="J172" s="36">
        <v>298.38333333333333</v>
      </c>
      <c r="K172" s="31">
        <v>292.85000000000002</v>
      </c>
      <c r="L172" s="31">
        <v>285.85000000000002</v>
      </c>
      <c r="M172" s="31">
        <v>216.46420000000001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2919.95</v>
      </c>
      <c r="D173" s="36">
        <v>2912.9666666666667</v>
      </c>
      <c r="E173" s="36">
        <v>2889.9833333333336</v>
      </c>
      <c r="F173" s="36">
        <v>2860.0166666666669</v>
      </c>
      <c r="G173" s="36">
        <v>2837.0333333333338</v>
      </c>
      <c r="H173" s="36">
        <v>2942.9333333333334</v>
      </c>
      <c r="I173" s="36">
        <v>2965.9166666666661</v>
      </c>
      <c r="J173" s="36">
        <v>2995.8833333333332</v>
      </c>
      <c r="K173" s="31">
        <v>2935.95</v>
      </c>
      <c r="L173" s="31">
        <v>2883</v>
      </c>
      <c r="M173" s="31">
        <v>79.719629999999995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758.4</v>
      </c>
      <c r="D174" s="36">
        <v>758.25</v>
      </c>
      <c r="E174" s="36">
        <v>751.6</v>
      </c>
      <c r="F174" s="36">
        <v>744.80000000000007</v>
      </c>
      <c r="G174" s="36">
        <v>738.15000000000009</v>
      </c>
      <c r="H174" s="36">
        <v>765.05</v>
      </c>
      <c r="I174" s="36">
        <v>771.7</v>
      </c>
      <c r="J174" s="36">
        <v>778.49999999999989</v>
      </c>
      <c r="K174" s="31">
        <v>764.9</v>
      </c>
      <c r="L174" s="31">
        <v>751.45</v>
      </c>
      <c r="M174" s="31">
        <v>17.887450000000001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1444.45</v>
      </c>
      <c r="D175" s="36">
        <v>1448.2</v>
      </c>
      <c r="E175" s="36">
        <v>1432.4</v>
      </c>
      <c r="F175" s="36">
        <v>1420.3500000000001</v>
      </c>
      <c r="G175" s="36">
        <v>1404.5500000000002</v>
      </c>
      <c r="H175" s="36">
        <v>1460.25</v>
      </c>
      <c r="I175" s="36">
        <v>1476.0499999999997</v>
      </c>
      <c r="J175" s="36">
        <v>1488.1</v>
      </c>
      <c r="K175" s="31">
        <v>1464</v>
      </c>
      <c r="L175" s="31">
        <v>1436.15</v>
      </c>
      <c r="M175" s="31">
        <v>24.067879999999999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2638.9</v>
      </c>
      <c r="D176" s="36">
        <v>2630.0166666666664</v>
      </c>
      <c r="E176" s="36">
        <v>2610.0333333333328</v>
      </c>
      <c r="F176" s="36">
        <v>2581.1666666666665</v>
      </c>
      <c r="G176" s="36">
        <v>2561.1833333333329</v>
      </c>
      <c r="H176" s="36">
        <v>2658.8833333333328</v>
      </c>
      <c r="I176" s="36">
        <v>2678.8666666666663</v>
      </c>
      <c r="J176" s="36">
        <v>2707.7333333333327</v>
      </c>
      <c r="K176" s="31">
        <v>2650</v>
      </c>
      <c r="L176" s="31">
        <v>2601.15</v>
      </c>
      <c r="M176" s="31">
        <v>6.6146500000000001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127.2</v>
      </c>
      <c r="D177" s="36">
        <v>127</v>
      </c>
      <c r="E177" s="36">
        <v>126.2</v>
      </c>
      <c r="F177" s="36">
        <v>125.2</v>
      </c>
      <c r="G177" s="36">
        <v>124.4</v>
      </c>
      <c r="H177" s="36">
        <v>128</v>
      </c>
      <c r="I177" s="36">
        <v>128.80000000000001</v>
      </c>
      <c r="J177" s="36">
        <v>129.80000000000001</v>
      </c>
      <c r="K177" s="31">
        <v>127.8</v>
      </c>
      <c r="L177" s="31">
        <v>126</v>
      </c>
      <c r="M177" s="31">
        <v>102.15969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23971.599999999999</v>
      </c>
      <c r="D178" s="36">
        <v>24083.866666666669</v>
      </c>
      <c r="E178" s="36">
        <v>23667.733333333337</v>
      </c>
      <c r="F178" s="36">
        <v>23363.866666666669</v>
      </c>
      <c r="G178" s="36">
        <v>22947.733333333337</v>
      </c>
      <c r="H178" s="36">
        <v>24387.733333333337</v>
      </c>
      <c r="I178" s="36">
        <v>24803.866666666669</v>
      </c>
      <c r="J178" s="36">
        <v>25107.733333333337</v>
      </c>
      <c r="K178" s="31">
        <v>24500</v>
      </c>
      <c r="L178" s="31">
        <v>23780</v>
      </c>
      <c r="M178" s="31">
        <v>0.48298000000000002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2491.85</v>
      </c>
      <c r="D179" s="36">
        <v>2472.7999999999997</v>
      </c>
      <c r="E179" s="36">
        <v>2441.2999999999993</v>
      </c>
      <c r="F179" s="36">
        <v>2390.7499999999995</v>
      </c>
      <c r="G179" s="36">
        <v>2359.2499999999991</v>
      </c>
      <c r="H179" s="36">
        <v>2523.3499999999995</v>
      </c>
      <c r="I179" s="36">
        <v>2554.8500000000004</v>
      </c>
      <c r="J179" s="36">
        <v>2605.3999999999996</v>
      </c>
      <c r="K179" s="31">
        <v>2504.3000000000002</v>
      </c>
      <c r="L179" s="31">
        <v>2422.25</v>
      </c>
      <c r="M179" s="31">
        <v>29.175319999999999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5729.55</v>
      </c>
      <c r="D180" s="36">
        <v>5709.5166666666664</v>
      </c>
      <c r="E180" s="36">
        <v>5653.0333333333328</v>
      </c>
      <c r="F180" s="36">
        <v>5576.5166666666664</v>
      </c>
      <c r="G180" s="36">
        <v>5520.0333333333328</v>
      </c>
      <c r="H180" s="36">
        <v>5786.0333333333328</v>
      </c>
      <c r="I180" s="36">
        <v>5842.5166666666664</v>
      </c>
      <c r="J180" s="36">
        <v>5919.0333333333328</v>
      </c>
      <c r="K180" s="31">
        <v>5766</v>
      </c>
      <c r="L180" s="31">
        <v>5633</v>
      </c>
      <c r="M180" s="31">
        <v>2.08223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667.4</v>
      </c>
      <c r="D181" s="36">
        <v>666.73333333333323</v>
      </c>
      <c r="E181" s="36">
        <v>659.76666666666642</v>
      </c>
      <c r="F181" s="36">
        <v>652.13333333333321</v>
      </c>
      <c r="G181" s="36">
        <v>645.1666666666664</v>
      </c>
      <c r="H181" s="36">
        <v>674.36666666666645</v>
      </c>
      <c r="I181" s="36">
        <v>681.33333333333337</v>
      </c>
      <c r="J181" s="36">
        <v>688.96666666666647</v>
      </c>
      <c r="K181" s="31">
        <v>673.7</v>
      </c>
      <c r="L181" s="31">
        <v>659.1</v>
      </c>
      <c r="M181" s="31">
        <v>12.54468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812.7</v>
      </c>
      <c r="D182" s="36">
        <v>798.91666666666663</v>
      </c>
      <c r="E182" s="36">
        <v>783.43333333333328</v>
      </c>
      <c r="F182" s="36">
        <v>754.16666666666663</v>
      </c>
      <c r="G182" s="36">
        <v>738.68333333333328</v>
      </c>
      <c r="H182" s="36">
        <v>828.18333333333328</v>
      </c>
      <c r="I182" s="36">
        <v>843.66666666666663</v>
      </c>
      <c r="J182" s="36">
        <v>872.93333333333328</v>
      </c>
      <c r="K182" s="31">
        <v>814.4</v>
      </c>
      <c r="L182" s="31">
        <v>769.65</v>
      </c>
      <c r="M182" s="31">
        <v>367.32974000000002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164.95</v>
      </c>
      <c r="D183" s="36">
        <v>164.83333333333334</v>
      </c>
      <c r="E183" s="36">
        <v>162.41666666666669</v>
      </c>
      <c r="F183" s="36">
        <v>159.88333333333335</v>
      </c>
      <c r="G183" s="36">
        <v>157.4666666666667</v>
      </c>
      <c r="H183" s="36">
        <v>167.36666666666667</v>
      </c>
      <c r="I183" s="36">
        <v>169.78333333333336</v>
      </c>
      <c r="J183" s="36">
        <v>172.31666666666666</v>
      </c>
      <c r="K183" s="31">
        <v>167.25</v>
      </c>
      <c r="L183" s="31">
        <v>162.30000000000001</v>
      </c>
      <c r="M183" s="31">
        <v>598.08767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1520.15</v>
      </c>
      <c r="D184" s="36">
        <v>1512.0333333333335</v>
      </c>
      <c r="E184" s="36">
        <v>1496.7666666666671</v>
      </c>
      <c r="F184" s="36">
        <v>1473.3833333333337</v>
      </c>
      <c r="G184" s="36">
        <v>1458.1166666666672</v>
      </c>
      <c r="H184" s="36">
        <v>1535.416666666667</v>
      </c>
      <c r="I184" s="36">
        <v>1550.6833333333334</v>
      </c>
      <c r="J184" s="36">
        <v>1574.0666666666668</v>
      </c>
      <c r="K184" s="31">
        <v>1527.3</v>
      </c>
      <c r="L184" s="31">
        <v>1488.65</v>
      </c>
      <c r="M184" s="31">
        <v>38.463270000000001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634.95000000000005</v>
      </c>
      <c r="D185" s="36">
        <v>629.66666666666663</v>
      </c>
      <c r="E185" s="36">
        <v>622.33333333333326</v>
      </c>
      <c r="F185" s="36">
        <v>609.71666666666658</v>
      </c>
      <c r="G185" s="36">
        <v>602.38333333333321</v>
      </c>
      <c r="H185" s="36">
        <v>642.2833333333333</v>
      </c>
      <c r="I185" s="36">
        <v>649.61666666666656</v>
      </c>
      <c r="J185" s="36">
        <v>662.23333333333335</v>
      </c>
      <c r="K185" s="31">
        <v>637</v>
      </c>
      <c r="L185" s="31">
        <v>617.04999999999995</v>
      </c>
      <c r="M185" s="31">
        <v>12.033250000000001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699.1</v>
      </c>
      <c r="D186" s="36">
        <v>696.30000000000007</v>
      </c>
      <c r="E186" s="36">
        <v>682.80000000000018</v>
      </c>
      <c r="F186" s="36">
        <v>666.50000000000011</v>
      </c>
      <c r="G186" s="36">
        <v>653.00000000000023</v>
      </c>
      <c r="H186" s="36">
        <v>712.60000000000014</v>
      </c>
      <c r="I186" s="36">
        <v>726.09999999999991</v>
      </c>
      <c r="J186" s="36">
        <v>742.40000000000009</v>
      </c>
      <c r="K186" s="31">
        <v>709.8</v>
      </c>
      <c r="L186" s="31">
        <v>680</v>
      </c>
      <c r="M186" s="31">
        <v>63.043860000000002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2005.75</v>
      </c>
      <c r="D187" s="36">
        <v>1990.3833333333332</v>
      </c>
      <c r="E187" s="36">
        <v>1966.6666666666665</v>
      </c>
      <c r="F187" s="36">
        <v>1927.5833333333333</v>
      </c>
      <c r="G187" s="36">
        <v>1903.8666666666666</v>
      </c>
      <c r="H187" s="36">
        <v>2029.4666666666665</v>
      </c>
      <c r="I187" s="36">
        <v>2053.1833333333334</v>
      </c>
      <c r="J187" s="36">
        <v>2092.2666666666664</v>
      </c>
      <c r="K187" s="31">
        <v>2014.1</v>
      </c>
      <c r="L187" s="31">
        <v>1951.3</v>
      </c>
      <c r="M187" s="31">
        <v>10.52042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1112.8</v>
      </c>
      <c r="D188" s="36">
        <v>1120.8500000000001</v>
      </c>
      <c r="E188" s="36">
        <v>1100.5000000000002</v>
      </c>
      <c r="F188" s="36">
        <v>1088.2</v>
      </c>
      <c r="G188" s="36">
        <v>1067.8500000000001</v>
      </c>
      <c r="H188" s="36">
        <v>1133.1500000000003</v>
      </c>
      <c r="I188" s="36">
        <v>1153.5000000000002</v>
      </c>
      <c r="J188" s="36">
        <v>1165.8000000000004</v>
      </c>
      <c r="K188" s="31">
        <v>1141.2</v>
      </c>
      <c r="L188" s="31">
        <v>1108.55</v>
      </c>
      <c r="M188" s="31">
        <v>21.13748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1743.4</v>
      </c>
      <c r="D189" s="36">
        <v>1738.8999999999999</v>
      </c>
      <c r="E189" s="36">
        <v>1725.5499999999997</v>
      </c>
      <c r="F189" s="36">
        <v>1707.6999999999998</v>
      </c>
      <c r="G189" s="36">
        <v>1694.3499999999997</v>
      </c>
      <c r="H189" s="36">
        <v>1756.7499999999998</v>
      </c>
      <c r="I189" s="36">
        <v>1770.0999999999997</v>
      </c>
      <c r="J189" s="36">
        <v>1787.9499999999998</v>
      </c>
      <c r="K189" s="31">
        <v>1752.25</v>
      </c>
      <c r="L189" s="31">
        <v>1721.05</v>
      </c>
      <c r="M189" s="31">
        <v>5.19313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3852.2</v>
      </c>
      <c r="D190" s="36">
        <v>3845.6166666666668</v>
      </c>
      <c r="E190" s="36">
        <v>3817.5833333333335</v>
      </c>
      <c r="F190" s="36">
        <v>3782.9666666666667</v>
      </c>
      <c r="G190" s="36">
        <v>3754.9333333333334</v>
      </c>
      <c r="H190" s="36">
        <v>3880.2333333333336</v>
      </c>
      <c r="I190" s="36">
        <v>3908.2666666666664</v>
      </c>
      <c r="J190" s="36">
        <v>3942.8833333333337</v>
      </c>
      <c r="K190" s="31">
        <v>3873.65</v>
      </c>
      <c r="L190" s="31">
        <v>3811</v>
      </c>
      <c r="M190" s="31">
        <v>28.562709999999999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1106.25</v>
      </c>
      <c r="D191" s="36">
        <v>1099.8833333333334</v>
      </c>
      <c r="E191" s="36">
        <v>1083.7666666666669</v>
      </c>
      <c r="F191" s="36">
        <v>1061.2833333333335</v>
      </c>
      <c r="G191" s="36">
        <v>1045.166666666667</v>
      </c>
      <c r="H191" s="36">
        <v>1122.3666666666668</v>
      </c>
      <c r="I191" s="36">
        <v>1138.4833333333331</v>
      </c>
      <c r="J191" s="36">
        <v>1160.9666666666667</v>
      </c>
      <c r="K191" s="31">
        <v>1116</v>
      </c>
      <c r="L191" s="31">
        <v>1077.4000000000001</v>
      </c>
      <c r="M191" s="31">
        <v>62.33672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7093.9</v>
      </c>
      <c r="D192" s="36">
        <v>7089.6333333333341</v>
      </c>
      <c r="E192" s="36">
        <v>7064.2666666666682</v>
      </c>
      <c r="F192" s="36">
        <v>7034.6333333333341</v>
      </c>
      <c r="G192" s="36">
        <v>7009.2666666666682</v>
      </c>
      <c r="H192" s="36">
        <v>7119.2666666666682</v>
      </c>
      <c r="I192" s="36">
        <v>7144.633333333335</v>
      </c>
      <c r="J192" s="36">
        <v>7174.2666666666682</v>
      </c>
      <c r="K192" s="31">
        <v>7115</v>
      </c>
      <c r="L192" s="31">
        <v>7060</v>
      </c>
      <c r="M192" s="31">
        <v>1.4594800000000001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672.5</v>
      </c>
      <c r="D193" s="36">
        <v>670.48333333333335</v>
      </c>
      <c r="E193" s="36">
        <v>666.01666666666665</v>
      </c>
      <c r="F193" s="36">
        <v>659.5333333333333</v>
      </c>
      <c r="G193" s="36">
        <v>655.06666666666661</v>
      </c>
      <c r="H193" s="36">
        <v>676.9666666666667</v>
      </c>
      <c r="I193" s="36">
        <v>681.43333333333339</v>
      </c>
      <c r="J193" s="36">
        <v>687.91666666666674</v>
      </c>
      <c r="K193" s="31">
        <v>674.95</v>
      </c>
      <c r="L193" s="31">
        <v>664</v>
      </c>
      <c r="M193" s="31">
        <v>6.7856199999999998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1001.25</v>
      </c>
      <c r="D194" s="36">
        <v>998.01666666666677</v>
      </c>
      <c r="E194" s="36">
        <v>992.73333333333358</v>
      </c>
      <c r="F194" s="36">
        <v>984.21666666666681</v>
      </c>
      <c r="G194" s="36">
        <v>978.93333333333362</v>
      </c>
      <c r="H194" s="36">
        <v>1006.5333333333335</v>
      </c>
      <c r="I194" s="36">
        <v>1011.8166666666666</v>
      </c>
      <c r="J194" s="36">
        <v>1020.3333333333335</v>
      </c>
      <c r="K194" s="31">
        <v>1003.3</v>
      </c>
      <c r="L194" s="31">
        <v>989.5</v>
      </c>
      <c r="M194" s="31">
        <v>83.664550000000006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431.45</v>
      </c>
      <c r="D195" s="36">
        <v>430.51666666666665</v>
      </c>
      <c r="E195" s="36">
        <v>427.93333333333328</v>
      </c>
      <c r="F195" s="36">
        <v>424.41666666666663</v>
      </c>
      <c r="G195" s="36">
        <v>421.83333333333326</v>
      </c>
      <c r="H195" s="36">
        <v>434.0333333333333</v>
      </c>
      <c r="I195" s="36">
        <v>436.61666666666667</v>
      </c>
      <c r="J195" s="36">
        <v>440.13333333333333</v>
      </c>
      <c r="K195" s="31">
        <v>433.1</v>
      </c>
      <c r="L195" s="31">
        <v>427</v>
      </c>
      <c r="M195" s="31">
        <v>77.943240000000003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167.7</v>
      </c>
      <c r="D196" s="36">
        <v>166.61666666666667</v>
      </c>
      <c r="E196" s="36">
        <v>165.23333333333335</v>
      </c>
      <c r="F196" s="36">
        <v>162.76666666666668</v>
      </c>
      <c r="G196" s="36">
        <v>161.38333333333335</v>
      </c>
      <c r="H196" s="36">
        <v>169.08333333333334</v>
      </c>
      <c r="I196" s="36">
        <v>170.46666666666667</v>
      </c>
      <c r="J196" s="36">
        <v>172.93333333333334</v>
      </c>
      <c r="K196" s="31">
        <v>168</v>
      </c>
      <c r="L196" s="31">
        <v>164.15</v>
      </c>
      <c r="M196" s="31">
        <v>501.28523000000001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1190.3</v>
      </c>
      <c r="D197" s="36">
        <v>1185.55</v>
      </c>
      <c r="E197" s="36">
        <v>1177.55</v>
      </c>
      <c r="F197" s="36">
        <v>1164.8</v>
      </c>
      <c r="G197" s="36">
        <v>1156.8</v>
      </c>
      <c r="H197" s="36">
        <v>1198.3</v>
      </c>
      <c r="I197" s="36">
        <v>1206.3</v>
      </c>
      <c r="J197" s="36">
        <v>1219.05</v>
      </c>
      <c r="K197" s="31">
        <v>1193.55</v>
      </c>
      <c r="L197" s="31">
        <v>1172.8</v>
      </c>
      <c r="M197" s="31">
        <v>33.570650000000001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789.2</v>
      </c>
      <c r="D198" s="36">
        <v>792.23333333333323</v>
      </c>
      <c r="E198" s="36">
        <v>775.06666666666649</v>
      </c>
      <c r="F198" s="36">
        <v>760.93333333333328</v>
      </c>
      <c r="G198" s="36">
        <v>743.76666666666654</v>
      </c>
      <c r="H198" s="36">
        <v>806.36666666666645</v>
      </c>
      <c r="I198" s="36">
        <v>823.53333333333319</v>
      </c>
      <c r="J198" s="36">
        <v>837.6666666666664</v>
      </c>
      <c r="K198" s="31">
        <v>809.4</v>
      </c>
      <c r="L198" s="31">
        <v>778.1</v>
      </c>
      <c r="M198" s="31">
        <v>10.32067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3571.1</v>
      </c>
      <c r="D199" s="36">
        <v>3571.5333333333333</v>
      </c>
      <c r="E199" s="36">
        <v>3540.5666666666666</v>
      </c>
      <c r="F199" s="36">
        <v>3510.0333333333333</v>
      </c>
      <c r="G199" s="36">
        <v>3479.0666666666666</v>
      </c>
      <c r="H199" s="36">
        <v>3602.0666666666666</v>
      </c>
      <c r="I199" s="36">
        <v>3633.0333333333328</v>
      </c>
      <c r="J199" s="36">
        <v>3663.5666666666666</v>
      </c>
      <c r="K199" s="31">
        <v>3602.5</v>
      </c>
      <c r="L199" s="31">
        <v>3541</v>
      </c>
      <c r="M199" s="31">
        <v>18.891629999999999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2694.3</v>
      </c>
      <c r="D200" s="36">
        <v>2689.4500000000003</v>
      </c>
      <c r="E200" s="36">
        <v>2676.8500000000004</v>
      </c>
      <c r="F200" s="36">
        <v>2659.4</v>
      </c>
      <c r="G200" s="36">
        <v>2646.8</v>
      </c>
      <c r="H200" s="36">
        <v>2706.9000000000005</v>
      </c>
      <c r="I200" s="36">
        <v>2719.5</v>
      </c>
      <c r="J200" s="36">
        <v>2736.9500000000007</v>
      </c>
      <c r="K200" s="31">
        <v>2702.05</v>
      </c>
      <c r="L200" s="31">
        <v>2672</v>
      </c>
      <c r="M200" s="31">
        <v>1.3729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1509.8</v>
      </c>
      <c r="D201" s="36">
        <v>1514.4833333333333</v>
      </c>
      <c r="E201" s="36">
        <v>1496.3166666666666</v>
      </c>
      <c r="F201" s="36">
        <v>1482.8333333333333</v>
      </c>
      <c r="G201" s="36">
        <v>1464.6666666666665</v>
      </c>
      <c r="H201" s="36">
        <v>1527.9666666666667</v>
      </c>
      <c r="I201" s="36">
        <v>1546.1333333333332</v>
      </c>
      <c r="J201" s="36">
        <v>1559.6166666666668</v>
      </c>
      <c r="K201" s="31">
        <v>1532.65</v>
      </c>
      <c r="L201" s="31">
        <v>1501</v>
      </c>
      <c r="M201" s="31">
        <v>3.0632600000000001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4323.1499999999996</v>
      </c>
      <c r="D202" s="36">
        <v>4288.6166666666659</v>
      </c>
      <c r="E202" s="36">
        <v>4230.2333333333318</v>
      </c>
      <c r="F202" s="36">
        <v>4137.3166666666657</v>
      </c>
      <c r="G202" s="36">
        <v>4078.9333333333316</v>
      </c>
      <c r="H202" s="36">
        <v>4381.5333333333319</v>
      </c>
      <c r="I202" s="36">
        <v>4439.9166666666652</v>
      </c>
      <c r="J202" s="36">
        <v>4532.8333333333321</v>
      </c>
      <c r="K202" s="31">
        <v>4347</v>
      </c>
      <c r="L202" s="31">
        <v>4195.7</v>
      </c>
      <c r="M202" s="31">
        <v>7.61557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3573.85</v>
      </c>
      <c r="D203" s="36">
        <v>3583.5666666666671</v>
      </c>
      <c r="E203" s="36">
        <v>3551.2833333333342</v>
      </c>
      <c r="F203" s="36">
        <v>3528.7166666666672</v>
      </c>
      <c r="G203" s="36">
        <v>3496.4333333333343</v>
      </c>
      <c r="H203" s="36">
        <v>3606.1333333333341</v>
      </c>
      <c r="I203" s="36">
        <v>3638.416666666667</v>
      </c>
      <c r="J203" s="36">
        <v>3660.983333333334</v>
      </c>
      <c r="K203" s="31">
        <v>3615.85</v>
      </c>
      <c r="L203" s="31">
        <v>3561</v>
      </c>
      <c r="M203" s="31">
        <v>0.82362999999999997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505.9</v>
      </c>
      <c r="D204" s="36">
        <v>503.06666666666661</v>
      </c>
      <c r="E204" s="36">
        <v>499.18333333333322</v>
      </c>
      <c r="F204" s="36">
        <v>492.46666666666664</v>
      </c>
      <c r="G204" s="36">
        <v>488.58333333333326</v>
      </c>
      <c r="H204" s="36">
        <v>509.78333333333319</v>
      </c>
      <c r="I204" s="36">
        <v>513.66666666666663</v>
      </c>
      <c r="J204" s="36">
        <v>520.38333333333321</v>
      </c>
      <c r="K204" s="31">
        <v>506.95</v>
      </c>
      <c r="L204" s="31">
        <v>496.35</v>
      </c>
      <c r="M204" s="31">
        <v>46.609380000000002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9683.75</v>
      </c>
      <c r="D205" s="36">
        <v>9649.9333333333325</v>
      </c>
      <c r="E205" s="36">
        <v>9593.866666666665</v>
      </c>
      <c r="F205" s="36">
        <v>9503.9833333333318</v>
      </c>
      <c r="G205" s="36">
        <v>9447.9166666666642</v>
      </c>
      <c r="H205" s="36">
        <v>9739.8166666666657</v>
      </c>
      <c r="I205" s="36">
        <v>9795.883333333335</v>
      </c>
      <c r="J205" s="36">
        <v>9885.7666666666664</v>
      </c>
      <c r="K205" s="31">
        <v>9706</v>
      </c>
      <c r="L205" s="31">
        <v>9560.0499999999993</v>
      </c>
      <c r="M205" s="31">
        <v>3.9826000000000001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150</v>
      </c>
      <c r="D206" s="36">
        <v>149.25</v>
      </c>
      <c r="E206" s="36">
        <v>147.5</v>
      </c>
      <c r="F206" s="36">
        <v>145</v>
      </c>
      <c r="G206" s="36">
        <v>143.25</v>
      </c>
      <c r="H206" s="36">
        <v>151.75</v>
      </c>
      <c r="I206" s="36">
        <v>153.5</v>
      </c>
      <c r="J206" s="36">
        <v>156</v>
      </c>
      <c r="K206" s="31">
        <v>151</v>
      </c>
      <c r="L206" s="31">
        <v>146.75</v>
      </c>
      <c r="M206" s="31">
        <v>178.34511000000001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2022.35</v>
      </c>
      <c r="D207" s="36">
        <v>2046.7833333333335</v>
      </c>
      <c r="E207" s="36">
        <v>1987.5666666666671</v>
      </c>
      <c r="F207" s="36">
        <v>1952.7833333333335</v>
      </c>
      <c r="G207" s="36">
        <v>1893.5666666666671</v>
      </c>
      <c r="H207" s="36">
        <v>2081.5666666666671</v>
      </c>
      <c r="I207" s="36">
        <v>2140.7833333333338</v>
      </c>
      <c r="J207" s="36">
        <v>2175.5666666666671</v>
      </c>
      <c r="K207" s="31">
        <v>2106</v>
      </c>
      <c r="L207" s="31">
        <v>2012</v>
      </c>
      <c r="M207" s="31">
        <v>14.41742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1194.8499999999999</v>
      </c>
      <c r="D208" s="36">
        <v>1190.2333333333333</v>
      </c>
      <c r="E208" s="36">
        <v>1180.6166666666668</v>
      </c>
      <c r="F208" s="36">
        <v>1166.3833333333334</v>
      </c>
      <c r="G208" s="36">
        <v>1156.7666666666669</v>
      </c>
      <c r="H208" s="36">
        <v>1204.4666666666667</v>
      </c>
      <c r="I208" s="36">
        <v>1214.083333333333</v>
      </c>
      <c r="J208" s="36">
        <v>1228.3166666666666</v>
      </c>
      <c r="K208" s="31">
        <v>1199.8499999999999</v>
      </c>
      <c r="L208" s="31">
        <v>1176</v>
      </c>
      <c r="M208" s="31">
        <v>8.3242399999999996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1441.95</v>
      </c>
      <c r="D209" s="36">
        <v>1441.9666666666665</v>
      </c>
      <c r="E209" s="36">
        <v>1433.9333333333329</v>
      </c>
      <c r="F209" s="36">
        <v>1425.9166666666665</v>
      </c>
      <c r="G209" s="36">
        <v>1417.883333333333</v>
      </c>
      <c r="H209" s="36">
        <v>1449.9833333333329</v>
      </c>
      <c r="I209" s="36">
        <v>1458.0166666666662</v>
      </c>
      <c r="J209" s="36">
        <v>1466.0333333333328</v>
      </c>
      <c r="K209" s="31">
        <v>1450</v>
      </c>
      <c r="L209" s="31">
        <v>1433.95</v>
      </c>
      <c r="M209" s="31">
        <v>8.0325799999999994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381.05</v>
      </c>
      <c r="D210" s="36">
        <v>381.95</v>
      </c>
      <c r="E210" s="36">
        <v>376.2</v>
      </c>
      <c r="F210" s="36">
        <v>371.35</v>
      </c>
      <c r="G210" s="36">
        <v>365.6</v>
      </c>
      <c r="H210" s="36">
        <v>386.79999999999995</v>
      </c>
      <c r="I210" s="36">
        <v>392.54999999999995</v>
      </c>
      <c r="J210" s="36">
        <v>397.39999999999992</v>
      </c>
      <c r="K210" s="31">
        <v>387.7</v>
      </c>
      <c r="L210" s="31">
        <v>377.1</v>
      </c>
      <c r="M210" s="31">
        <v>101.50138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13.9</v>
      </c>
      <c r="D211" s="36">
        <v>13.366666666666667</v>
      </c>
      <c r="E211" s="36">
        <v>12.333333333333334</v>
      </c>
      <c r="F211" s="36">
        <v>10.766666666666667</v>
      </c>
      <c r="G211" s="36">
        <v>9.7333333333333343</v>
      </c>
      <c r="H211" s="36">
        <v>14.933333333333334</v>
      </c>
      <c r="I211" s="36">
        <v>15.966666666666665</v>
      </c>
      <c r="J211" s="36">
        <v>17.533333333333331</v>
      </c>
      <c r="K211" s="31">
        <v>14.4</v>
      </c>
      <c r="L211" s="31">
        <v>11.8</v>
      </c>
      <c r="M211" s="31">
        <v>84532.666740000001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1427.4</v>
      </c>
      <c r="D212" s="36">
        <v>1422.7833333333335</v>
      </c>
      <c r="E212" s="36">
        <v>1408.7166666666672</v>
      </c>
      <c r="F212" s="36">
        <v>1390.0333333333335</v>
      </c>
      <c r="G212" s="36">
        <v>1375.9666666666672</v>
      </c>
      <c r="H212" s="36">
        <v>1441.4666666666672</v>
      </c>
      <c r="I212" s="36">
        <v>1455.5333333333333</v>
      </c>
      <c r="J212" s="36">
        <v>1474.2166666666672</v>
      </c>
      <c r="K212" s="31">
        <v>1436.85</v>
      </c>
      <c r="L212" s="31">
        <v>1404.1</v>
      </c>
      <c r="M212" s="31">
        <v>19.769539999999999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461</v>
      </c>
      <c r="D213" s="36">
        <v>459.7833333333333</v>
      </c>
      <c r="E213" s="36">
        <v>457.01666666666659</v>
      </c>
      <c r="F213" s="36">
        <v>453.0333333333333</v>
      </c>
      <c r="G213" s="36">
        <v>450.26666666666659</v>
      </c>
      <c r="H213" s="36">
        <v>463.76666666666659</v>
      </c>
      <c r="I213" s="36">
        <v>466.53333333333325</v>
      </c>
      <c r="J213" s="36">
        <v>470.51666666666659</v>
      </c>
      <c r="K213" s="31">
        <v>462.55</v>
      </c>
      <c r="L213" s="31">
        <v>455.8</v>
      </c>
      <c r="M213" s="31">
        <v>59.025449999999999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25.95</v>
      </c>
      <c r="D214" s="36">
        <v>25.833333333333332</v>
      </c>
      <c r="E214" s="36">
        <v>25.366666666666664</v>
      </c>
      <c r="F214" s="36">
        <v>24.783333333333331</v>
      </c>
      <c r="G214" s="36">
        <v>24.316666666666663</v>
      </c>
      <c r="H214" s="36">
        <v>26.416666666666664</v>
      </c>
      <c r="I214" s="36">
        <v>26.883333333333333</v>
      </c>
      <c r="J214" s="36">
        <v>27.466666666666665</v>
      </c>
      <c r="K214" s="31">
        <v>26.3</v>
      </c>
      <c r="L214" s="31">
        <v>25.25</v>
      </c>
      <c r="M214" s="31">
        <v>2221.3506699999998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142.69999999999999</v>
      </c>
      <c r="D215" s="36">
        <v>142.83333333333334</v>
      </c>
      <c r="E215" s="36">
        <v>140.66666666666669</v>
      </c>
      <c r="F215" s="36">
        <v>138.63333333333335</v>
      </c>
      <c r="G215" s="36">
        <v>136.4666666666667</v>
      </c>
      <c r="H215" s="36">
        <v>144.86666666666667</v>
      </c>
      <c r="I215" s="36">
        <v>147.03333333333336</v>
      </c>
      <c r="J215" s="36">
        <v>149.06666666666666</v>
      </c>
      <c r="K215" s="31">
        <v>145</v>
      </c>
      <c r="L215" s="31">
        <v>140.80000000000001</v>
      </c>
      <c r="M215" s="31">
        <v>244.65316999999999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184.7</v>
      </c>
      <c r="D216" s="36">
        <v>185.36666666666667</v>
      </c>
      <c r="E216" s="36">
        <v>181.83333333333334</v>
      </c>
      <c r="F216" s="36">
        <v>178.96666666666667</v>
      </c>
      <c r="G216" s="36">
        <v>175.43333333333334</v>
      </c>
      <c r="H216" s="36">
        <v>188.23333333333335</v>
      </c>
      <c r="I216" s="36">
        <v>191.76666666666665</v>
      </c>
      <c r="J216" s="36">
        <v>194.63333333333335</v>
      </c>
      <c r="K216" s="31">
        <v>188.9</v>
      </c>
      <c r="L216" s="31">
        <v>182.5</v>
      </c>
      <c r="M216" s="31">
        <v>388.39521000000002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951.25</v>
      </c>
      <c r="D217" s="36">
        <v>943.83333333333337</v>
      </c>
      <c r="E217" s="36">
        <v>932.81666666666672</v>
      </c>
      <c r="F217" s="36">
        <v>914.38333333333333</v>
      </c>
      <c r="G217" s="36">
        <v>903.36666666666667</v>
      </c>
      <c r="H217" s="36">
        <v>962.26666666666677</v>
      </c>
      <c r="I217" s="36">
        <v>973.28333333333342</v>
      </c>
      <c r="J217" s="36">
        <v>991.71666666666681</v>
      </c>
      <c r="K217" s="31">
        <v>954.85</v>
      </c>
      <c r="L217" s="31">
        <v>925.4</v>
      </c>
      <c r="M217" s="31">
        <v>14.559279999999999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5"/>
      <c r="B1" s="37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45408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9" t="s">
        <v>16</v>
      </c>
      <c r="B9" s="371" t="s">
        <v>18</v>
      </c>
      <c r="C9" s="374" t="s">
        <v>20</v>
      </c>
      <c r="D9" s="374" t="s">
        <v>21</v>
      </c>
      <c r="E9" s="366" t="s">
        <v>22</v>
      </c>
      <c r="F9" s="367"/>
      <c r="G9" s="368"/>
      <c r="H9" s="366" t="s">
        <v>23</v>
      </c>
      <c r="I9" s="367"/>
      <c r="J9" s="368"/>
      <c r="K9" s="26"/>
      <c r="L9" s="27"/>
      <c r="M9" s="48"/>
      <c r="N9" s="1"/>
      <c r="O9" s="1"/>
    </row>
    <row r="10" spans="1:15" ht="42.75" customHeight="1">
      <c r="A10" s="370"/>
      <c r="B10" s="373"/>
      <c r="C10" s="373"/>
      <c r="D10" s="3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838.75</v>
      </c>
      <c r="D11" s="36">
        <v>825.86666666666667</v>
      </c>
      <c r="E11" s="36">
        <v>806.73333333333335</v>
      </c>
      <c r="F11" s="36">
        <v>774.7166666666667</v>
      </c>
      <c r="G11" s="36">
        <v>755.58333333333337</v>
      </c>
      <c r="H11" s="36">
        <v>857.88333333333333</v>
      </c>
      <c r="I11" s="36">
        <v>877.01666666666677</v>
      </c>
      <c r="J11" s="36">
        <v>909.0333333333333</v>
      </c>
      <c r="K11" s="31">
        <v>845</v>
      </c>
      <c r="L11" s="31">
        <v>793.85</v>
      </c>
      <c r="M11" s="31">
        <v>26.858229999999999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29975.599999999999</v>
      </c>
      <c r="D12" s="36">
        <v>30046.883333333331</v>
      </c>
      <c r="E12" s="36">
        <v>29793.716666666664</v>
      </c>
      <c r="F12" s="36">
        <v>29611.833333333332</v>
      </c>
      <c r="G12" s="36">
        <v>29358.666666666664</v>
      </c>
      <c r="H12" s="36">
        <v>30228.766666666663</v>
      </c>
      <c r="I12" s="36">
        <v>30481.933333333334</v>
      </c>
      <c r="J12" s="36">
        <v>30663.816666666662</v>
      </c>
      <c r="K12" s="31">
        <v>30300.05</v>
      </c>
      <c r="L12" s="31">
        <v>29865</v>
      </c>
      <c r="M12" s="31">
        <v>4.9759999999999999E-2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6431.7</v>
      </c>
      <c r="D13" s="36">
        <v>6412.8</v>
      </c>
      <c r="E13" s="36">
        <v>6364.4000000000005</v>
      </c>
      <c r="F13" s="36">
        <v>6297.1</v>
      </c>
      <c r="G13" s="36">
        <v>6248.7000000000007</v>
      </c>
      <c r="H13" s="36">
        <v>6480.1</v>
      </c>
      <c r="I13" s="36">
        <v>6528.5</v>
      </c>
      <c r="J13" s="36">
        <v>6595.8</v>
      </c>
      <c r="K13" s="31">
        <v>6461.2</v>
      </c>
      <c r="L13" s="31">
        <v>6345.5</v>
      </c>
      <c r="M13" s="31">
        <v>2.6093500000000001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2579.6</v>
      </c>
      <c r="D14" s="36">
        <v>2568.2166666666667</v>
      </c>
      <c r="E14" s="36">
        <v>2526.8833333333332</v>
      </c>
      <c r="F14" s="36">
        <v>2474.1666666666665</v>
      </c>
      <c r="G14" s="36">
        <v>2432.833333333333</v>
      </c>
      <c r="H14" s="36">
        <v>2620.9333333333334</v>
      </c>
      <c r="I14" s="36">
        <v>2662.2666666666664</v>
      </c>
      <c r="J14" s="36">
        <v>2714.9833333333336</v>
      </c>
      <c r="K14" s="31">
        <v>2609.5500000000002</v>
      </c>
      <c r="L14" s="31">
        <v>2515.5</v>
      </c>
      <c r="M14" s="31">
        <v>23.889250000000001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3914.7</v>
      </c>
      <c r="D15" s="36">
        <v>3905.7000000000003</v>
      </c>
      <c r="E15" s="36">
        <v>3861.4000000000005</v>
      </c>
      <c r="F15" s="36">
        <v>3808.1000000000004</v>
      </c>
      <c r="G15" s="36">
        <v>3763.8000000000006</v>
      </c>
      <c r="H15" s="36">
        <v>3959.0000000000005</v>
      </c>
      <c r="I15" s="36">
        <v>4003.3000000000006</v>
      </c>
      <c r="J15" s="36">
        <v>4056.6000000000004</v>
      </c>
      <c r="K15" s="31">
        <v>3950</v>
      </c>
      <c r="L15" s="31">
        <v>3852.4</v>
      </c>
      <c r="M15" s="31">
        <v>1.3740000000000001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1549.9</v>
      </c>
      <c r="D16" s="36">
        <v>1563.5333333333335</v>
      </c>
      <c r="E16" s="36">
        <v>1531.116666666667</v>
      </c>
      <c r="F16" s="36">
        <v>1512.3333333333335</v>
      </c>
      <c r="G16" s="36">
        <v>1479.916666666667</v>
      </c>
      <c r="H16" s="36">
        <v>1582.3166666666671</v>
      </c>
      <c r="I16" s="36">
        <v>1614.7333333333336</v>
      </c>
      <c r="J16" s="36">
        <v>1633.5166666666671</v>
      </c>
      <c r="K16" s="31">
        <v>1595.95</v>
      </c>
      <c r="L16" s="31">
        <v>1544.75</v>
      </c>
      <c r="M16" s="31">
        <v>3.0465800000000001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608.85</v>
      </c>
      <c r="D17" s="36">
        <v>616.06666666666672</v>
      </c>
      <c r="E17" s="36">
        <v>598.53333333333342</v>
      </c>
      <c r="F17" s="36">
        <v>588.2166666666667</v>
      </c>
      <c r="G17" s="36">
        <v>570.68333333333339</v>
      </c>
      <c r="H17" s="36">
        <v>626.38333333333344</v>
      </c>
      <c r="I17" s="36">
        <v>643.91666666666674</v>
      </c>
      <c r="J17" s="36">
        <v>654.23333333333346</v>
      </c>
      <c r="K17" s="31">
        <v>633.6</v>
      </c>
      <c r="L17" s="31">
        <v>605.75</v>
      </c>
      <c r="M17" s="31">
        <v>62.579039999999999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500.2</v>
      </c>
      <c r="D18" s="36">
        <v>501.01666666666665</v>
      </c>
      <c r="E18" s="36">
        <v>497.73333333333329</v>
      </c>
      <c r="F18" s="36">
        <v>495.26666666666665</v>
      </c>
      <c r="G18" s="36">
        <v>491.98333333333329</v>
      </c>
      <c r="H18" s="36">
        <v>503.48333333333329</v>
      </c>
      <c r="I18" s="36">
        <v>506.76666666666659</v>
      </c>
      <c r="J18" s="36">
        <v>509.23333333333329</v>
      </c>
      <c r="K18" s="31">
        <v>504.3</v>
      </c>
      <c r="L18" s="31">
        <v>498.55</v>
      </c>
      <c r="M18" s="31">
        <v>0.68793000000000004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753.65</v>
      </c>
      <c r="D19" s="36">
        <v>748.70000000000016</v>
      </c>
      <c r="E19" s="36">
        <v>742.40000000000032</v>
      </c>
      <c r="F19" s="36">
        <v>731.1500000000002</v>
      </c>
      <c r="G19" s="36">
        <v>724.85000000000036</v>
      </c>
      <c r="H19" s="36">
        <v>759.95000000000027</v>
      </c>
      <c r="I19" s="36">
        <v>766.25000000000023</v>
      </c>
      <c r="J19" s="36">
        <v>777.50000000000023</v>
      </c>
      <c r="K19" s="31">
        <v>755</v>
      </c>
      <c r="L19" s="31">
        <v>737.45</v>
      </c>
      <c r="M19" s="31">
        <v>9.9155300000000004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1605.4</v>
      </c>
      <c r="D20" s="36">
        <v>1613.3333333333333</v>
      </c>
      <c r="E20" s="36">
        <v>1586.6666666666665</v>
      </c>
      <c r="F20" s="36">
        <v>1567.9333333333332</v>
      </c>
      <c r="G20" s="36">
        <v>1541.2666666666664</v>
      </c>
      <c r="H20" s="36">
        <v>1632.0666666666666</v>
      </c>
      <c r="I20" s="36">
        <v>1658.7333333333331</v>
      </c>
      <c r="J20" s="36">
        <v>1677.4666666666667</v>
      </c>
      <c r="K20" s="31">
        <v>1640</v>
      </c>
      <c r="L20" s="31">
        <v>1594.6</v>
      </c>
      <c r="M20" s="31">
        <v>1.8152699999999999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25674.45</v>
      </c>
      <c r="D21" s="36">
        <v>25539.899999999998</v>
      </c>
      <c r="E21" s="36">
        <v>25334.549999999996</v>
      </c>
      <c r="F21" s="36">
        <v>24994.649999999998</v>
      </c>
      <c r="G21" s="36">
        <v>24789.299999999996</v>
      </c>
      <c r="H21" s="36">
        <v>25879.799999999996</v>
      </c>
      <c r="I21" s="36">
        <v>26085.149999999994</v>
      </c>
      <c r="J21" s="36">
        <v>26425.049999999996</v>
      </c>
      <c r="K21" s="31">
        <v>25745.25</v>
      </c>
      <c r="L21" s="31">
        <v>25200</v>
      </c>
      <c r="M21" s="31">
        <v>0.23810999999999999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1050.1500000000001</v>
      </c>
      <c r="D22" s="36">
        <v>1048.3166666666668</v>
      </c>
      <c r="E22" s="36">
        <v>1042.6833333333336</v>
      </c>
      <c r="F22" s="36">
        <v>1035.2166666666667</v>
      </c>
      <c r="G22" s="36">
        <v>1029.5833333333335</v>
      </c>
      <c r="H22" s="36">
        <v>1055.7833333333338</v>
      </c>
      <c r="I22" s="36">
        <v>1061.416666666667</v>
      </c>
      <c r="J22" s="36">
        <v>1068.8833333333339</v>
      </c>
      <c r="K22" s="31">
        <v>1053.95</v>
      </c>
      <c r="L22" s="31">
        <v>1040.8499999999999</v>
      </c>
      <c r="M22" s="31">
        <v>4.2102199999999996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3115.25</v>
      </c>
      <c r="D23" s="36">
        <v>3087.2666666666664</v>
      </c>
      <c r="E23" s="36">
        <v>3053.6333333333328</v>
      </c>
      <c r="F23" s="36">
        <v>2992.0166666666664</v>
      </c>
      <c r="G23" s="36">
        <v>2958.3833333333328</v>
      </c>
      <c r="H23" s="36">
        <v>3148.8833333333328</v>
      </c>
      <c r="I23" s="36">
        <v>3182.516666666666</v>
      </c>
      <c r="J23" s="36">
        <v>3244.1333333333328</v>
      </c>
      <c r="K23" s="31">
        <v>3120.9</v>
      </c>
      <c r="L23" s="31">
        <v>3025.65</v>
      </c>
      <c r="M23" s="31">
        <v>15.155290000000001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1812.65</v>
      </c>
      <c r="D24" s="36">
        <v>1808.2166666666665</v>
      </c>
      <c r="E24" s="36">
        <v>1796.7833333333328</v>
      </c>
      <c r="F24" s="36">
        <v>1780.9166666666663</v>
      </c>
      <c r="G24" s="36">
        <v>1769.4833333333327</v>
      </c>
      <c r="H24" s="36">
        <v>1824.083333333333</v>
      </c>
      <c r="I24" s="36">
        <v>1835.5166666666669</v>
      </c>
      <c r="J24" s="36">
        <v>1851.3833333333332</v>
      </c>
      <c r="K24" s="31">
        <v>1819.65</v>
      </c>
      <c r="L24" s="31">
        <v>1792.35</v>
      </c>
      <c r="M24" s="31">
        <v>4.0597099999999999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1330.55</v>
      </c>
      <c r="D25" s="36">
        <v>1328.1000000000001</v>
      </c>
      <c r="E25" s="36">
        <v>1319.2500000000002</v>
      </c>
      <c r="F25" s="36">
        <v>1307.95</v>
      </c>
      <c r="G25" s="36">
        <v>1299.1000000000001</v>
      </c>
      <c r="H25" s="36">
        <v>1339.4000000000003</v>
      </c>
      <c r="I25" s="36">
        <v>1348.2500000000002</v>
      </c>
      <c r="J25" s="36">
        <v>1359.5500000000004</v>
      </c>
      <c r="K25" s="31">
        <v>1336.95</v>
      </c>
      <c r="L25" s="31">
        <v>1316.8</v>
      </c>
      <c r="M25" s="31">
        <v>60.970869999999998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592.35</v>
      </c>
      <c r="D26" s="36">
        <v>592.5333333333333</v>
      </c>
      <c r="E26" s="36">
        <v>589.06666666666661</v>
      </c>
      <c r="F26" s="36">
        <v>585.7833333333333</v>
      </c>
      <c r="G26" s="36">
        <v>582.31666666666661</v>
      </c>
      <c r="H26" s="36">
        <v>595.81666666666661</v>
      </c>
      <c r="I26" s="36">
        <v>599.2833333333333</v>
      </c>
      <c r="J26" s="36">
        <v>602.56666666666661</v>
      </c>
      <c r="K26" s="31">
        <v>596</v>
      </c>
      <c r="L26" s="31">
        <v>589.25</v>
      </c>
      <c r="M26" s="31">
        <v>15.12574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918.15</v>
      </c>
      <c r="D27" s="36">
        <v>917.38333333333321</v>
      </c>
      <c r="E27" s="36">
        <v>912.81666666666638</v>
      </c>
      <c r="F27" s="36">
        <v>907.48333333333312</v>
      </c>
      <c r="G27" s="36">
        <v>902.91666666666629</v>
      </c>
      <c r="H27" s="36">
        <v>922.71666666666647</v>
      </c>
      <c r="I27" s="36">
        <v>927.2833333333333</v>
      </c>
      <c r="J27" s="36">
        <v>932.61666666666656</v>
      </c>
      <c r="K27" s="31">
        <v>921.95</v>
      </c>
      <c r="L27" s="31">
        <v>912.05</v>
      </c>
      <c r="M27" s="31">
        <v>5.7379300000000004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342.25</v>
      </c>
      <c r="D28" s="36">
        <v>342.2166666666667</v>
      </c>
      <c r="E28" s="36">
        <v>340.58333333333337</v>
      </c>
      <c r="F28" s="36">
        <v>338.91666666666669</v>
      </c>
      <c r="G28" s="36">
        <v>337.28333333333336</v>
      </c>
      <c r="H28" s="36">
        <v>343.88333333333338</v>
      </c>
      <c r="I28" s="36">
        <v>345.51666666666671</v>
      </c>
      <c r="J28" s="36">
        <v>347.18333333333339</v>
      </c>
      <c r="K28" s="31">
        <v>343.85</v>
      </c>
      <c r="L28" s="31">
        <v>340.55</v>
      </c>
      <c r="M28" s="31">
        <v>7.2821100000000003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229.8</v>
      </c>
      <c r="D29" s="36">
        <v>225.75</v>
      </c>
      <c r="E29" s="36">
        <v>220.65</v>
      </c>
      <c r="F29" s="36">
        <v>211.5</v>
      </c>
      <c r="G29" s="36">
        <v>206.4</v>
      </c>
      <c r="H29" s="36">
        <v>234.9</v>
      </c>
      <c r="I29" s="36">
        <v>240.00000000000003</v>
      </c>
      <c r="J29" s="36">
        <v>249.15</v>
      </c>
      <c r="K29" s="31">
        <v>230.85</v>
      </c>
      <c r="L29" s="31">
        <v>216.6</v>
      </c>
      <c r="M29" s="31">
        <v>278.20332999999999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265</v>
      </c>
      <c r="D30" s="36">
        <v>263.86666666666667</v>
      </c>
      <c r="E30" s="36">
        <v>259.28333333333336</v>
      </c>
      <c r="F30" s="36">
        <v>253.56666666666666</v>
      </c>
      <c r="G30" s="36">
        <v>248.98333333333335</v>
      </c>
      <c r="H30" s="36">
        <v>269.58333333333337</v>
      </c>
      <c r="I30" s="36">
        <v>274.16666666666663</v>
      </c>
      <c r="J30" s="36">
        <v>279.88333333333338</v>
      </c>
      <c r="K30" s="31">
        <v>268.45</v>
      </c>
      <c r="L30" s="31">
        <v>258.14999999999998</v>
      </c>
      <c r="M30" s="31">
        <v>110.9324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600.15</v>
      </c>
      <c r="D31" s="36">
        <v>597.05000000000007</v>
      </c>
      <c r="E31" s="36">
        <v>588.10000000000014</v>
      </c>
      <c r="F31" s="36">
        <v>576.05000000000007</v>
      </c>
      <c r="G31" s="36">
        <v>567.10000000000014</v>
      </c>
      <c r="H31" s="36">
        <v>609.10000000000014</v>
      </c>
      <c r="I31" s="36">
        <v>618.05000000000018</v>
      </c>
      <c r="J31" s="36">
        <v>630.10000000000014</v>
      </c>
      <c r="K31" s="31">
        <v>606</v>
      </c>
      <c r="L31" s="31">
        <v>585</v>
      </c>
      <c r="M31" s="31">
        <v>20.024740000000001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847.3</v>
      </c>
      <c r="D32" s="36">
        <v>845.0333333333333</v>
      </c>
      <c r="E32" s="36">
        <v>840.06666666666661</v>
      </c>
      <c r="F32" s="36">
        <v>832.83333333333326</v>
      </c>
      <c r="G32" s="36">
        <v>827.86666666666656</v>
      </c>
      <c r="H32" s="36">
        <v>852.26666666666665</v>
      </c>
      <c r="I32" s="36">
        <v>857.23333333333335</v>
      </c>
      <c r="J32" s="36">
        <v>864.4666666666667</v>
      </c>
      <c r="K32" s="31">
        <v>850</v>
      </c>
      <c r="L32" s="31">
        <v>837.8</v>
      </c>
      <c r="M32" s="31">
        <v>0.35025000000000001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1065.95</v>
      </c>
      <c r="D33" s="36">
        <v>1067.8333333333333</v>
      </c>
      <c r="E33" s="36">
        <v>1060.6666666666665</v>
      </c>
      <c r="F33" s="36">
        <v>1055.3833333333332</v>
      </c>
      <c r="G33" s="36">
        <v>1048.2166666666665</v>
      </c>
      <c r="H33" s="36">
        <v>1073.1166666666666</v>
      </c>
      <c r="I33" s="36">
        <v>1080.2833333333331</v>
      </c>
      <c r="J33" s="36">
        <v>1085.5666666666666</v>
      </c>
      <c r="K33" s="31">
        <v>1075</v>
      </c>
      <c r="L33" s="31">
        <v>1062.55</v>
      </c>
      <c r="M33" s="31">
        <v>0.82892999999999994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2139.9499999999998</v>
      </c>
      <c r="D34" s="36">
        <v>2136.4499999999998</v>
      </c>
      <c r="E34" s="36">
        <v>2128.5499999999997</v>
      </c>
      <c r="F34" s="36">
        <v>2117.15</v>
      </c>
      <c r="G34" s="36">
        <v>2109.25</v>
      </c>
      <c r="H34" s="36">
        <v>2147.8499999999995</v>
      </c>
      <c r="I34" s="36">
        <v>2155.7499999999991</v>
      </c>
      <c r="J34" s="36">
        <v>2167.1499999999992</v>
      </c>
      <c r="K34" s="31">
        <v>2144.35</v>
      </c>
      <c r="L34" s="31">
        <v>2125.0500000000002</v>
      </c>
      <c r="M34" s="31">
        <v>0.35470000000000002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997.5</v>
      </c>
      <c r="D35" s="36">
        <v>987.76666666666677</v>
      </c>
      <c r="E35" s="36">
        <v>965.53333333333353</v>
      </c>
      <c r="F35" s="36">
        <v>933.56666666666672</v>
      </c>
      <c r="G35" s="36">
        <v>911.33333333333348</v>
      </c>
      <c r="H35" s="36">
        <v>1019.7333333333336</v>
      </c>
      <c r="I35" s="36">
        <v>1041.9666666666669</v>
      </c>
      <c r="J35" s="36">
        <v>1073.9333333333336</v>
      </c>
      <c r="K35" s="31">
        <v>1010</v>
      </c>
      <c r="L35" s="31">
        <v>955.8</v>
      </c>
      <c r="M35" s="31">
        <v>1.3640399999999999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4867.6499999999996</v>
      </c>
      <c r="D36" s="36">
        <v>4814.55</v>
      </c>
      <c r="E36" s="36">
        <v>4750.1000000000004</v>
      </c>
      <c r="F36" s="36">
        <v>4632.55</v>
      </c>
      <c r="G36" s="36">
        <v>4568.1000000000004</v>
      </c>
      <c r="H36" s="36">
        <v>4932.1000000000004</v>
      </c>
      <c r="I36" s="36">
        <v>4996.5499999999993</v>
      </c>
      <c r="J36" s="36">
        <v>5114.1000000000004</v>
      </c>
      <c r="K36" s="31">
        <v>4879</v>
      </c>
      <c r="L36" s="31">
        <v>4697</v>
      </c>
      <c r="M36" s="31">
        <v>1.5005900000000001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2072.65</v>
      </c>
      <c r="D37" s="36">
        <v>2083.2166666666667</v>
      </c>
      <c r="E37" s="36">
        <v>2054.4333333333334</v>
      </c>
      <c r="F37" s="36">
        <v>2036.2166666666667</v>
      </c>
      <c r="G37" s="36">
        <v>2007.4333333333334</v>
      </c>
      <c r="H37" s="36">
        <v>2101.4333333333334</v>
      </c>
      <c r="I37" s="36">
        <v>2130.2166666666672</v>
      </c>
      <c r="J37" s="36">
        <v>2148.4333333333334</v>
      </c>
      <c r="K37" s="31">
        <v>2112</v>
      </c>
      <c r="L37" s="31">
        <v>2065</v>
      </c>
      <c r="M37" s="31">
        <v>0.33083000000000001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74.650000000000006</v>
      </c>
      <c r="D38" s="36">
        <v>74.88333333333334</v>
      </c>
      <c r="E38" s="36">
        <v>73.76666666666668</v>
      </c>
      <c r="F38" s="36">
        <v>72.88333333333334</v>
      </c>
      <c r="G38" s="36">
        <v>71.76666666666668</v>
      </c>
      <c r="H38" s="36">
        <v>75.76666666666668</v>
      </c>
      <c r="I38" s="36">
        <v>76.883333333333326</v>
      </c>
      <c r="J38" s="36">
        <v>77.76666666666668</v>
      </c>
      <c r="K38" s="31">
        <v>76</v>
      </c>
      <c r="L38" s="31">
        <v>74</v>
      </c>
      <c r="M38" s="31">
        <v>17.120419999999999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27.6</v>
      </c>
      <c r="D39" s="36">
        <v>27.666666666666668</v>
      </c>
      <c r="E39" s="36">
        <v>27.433333333333337</v>
      </c>
      <c r="F39" s="36">
        <v>27.266666666666669</v>
      </c>
      <c r="G39" s="36">
        <v>27.033333333333339</v>
      </c>
      <c r="H39" s="36">
        <v>27.833333333333336</v>
      </c>
      <c r="I39" s="36">
        <v>28.066666666666663</v>
      </c>
      <c r="J39" s="36">
        <v>28.233333333333334</v>
      </c>
      <c r="K39" s="31">
        <v>27.9</v>
      </c>
      <c r="L39" s="31">
        <v>27.5</v>
      </c>
      <c r="M39" s="31">
        <v>36.373109999999997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1106.05</v>
      </c>
      <c r="D40" s="36">
        <v>1116.5166666666667</v>
      </c>
      <c r="E40" s="36">
        <v>1083.0333333333333</v>
      </c>
      <c r="F40" s="36">
        <v>1060.0166666666667</v>
      </c>
      <c r="G40" s="36">
        <v>1026.5333333333333</v>
      </c>
      <c r="H40" s="36">
        <v>1139.5333333333333</v>
      </c>
      <c r="I40" s="36">
        <v>1173.0166666666664</v>
      </c>
      <c r="J40" s="36">
        <v>1196.0333333333333</v>
      </c>
      <c r="K40" s="31">
        <v>1150</v>
      </c>
      <c r="L40" s="31">
        <v>1093.5</v>
      </c>
      <c r="M40" s="31">
        <v>17.395119999999999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3794.2</v>
      </c>
      <c r="D41" s="36">
        <v>3788.1833333333329</v>
      </c>
      <c r="E41" s="36">
        <v>3758.3666666666659</v>
      </c>
      <c r="F41" s="36">
        <v>3722.5333333333328</v>
      </c>
      <c r="G41" s="36">
        <v>3692.7166666666658</v>
      </c>
      <c r="H41" s="36">
        <v>3824.016666666666</v>
      </c>
      <c r="I41" s="36">
        <v>3853.8333333333326</v>
      </c>
      <c r="J41" s="36">
        <v>3889.6666666666661</v>
      </c>
      <c r="K41" s="31">
        <v>3818</v>
      </c>
      <c r="L41" s="31">
        <v>3752.35</v>
      </c>
      <c r="M41" s="31">
        <v>0.40666000000000002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638.35</v>
      </c>
      <c r="D42" s="36">
        <v>638.85</v>
      </c>
      <c r="E42" s="36">
        <v>628.70000000000005</v>
      </c>
      <c r="F42" s="36">
        <v>619.05000000000007</v>
      </c>
      <c r="G42" s="36">
        <v>608.90000000000009</v>
      </c>
      <c r="H42" s="36">
        <v>648.5</v>
      </c>
      <c r="I42" s="36">
        <v>658.64999999999986</v>
      </c>
      <c r="J42" s="36">
        <v>668.3</v>
      </c>
      <c r="K42" s="31">
        <v>649</v>
      </c>
      <c r="L42" s="31">
        <v>629.20000000000005</v>
      </c>
      <c r="M42" s="31">
        <v>33.673209999999997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2837.05</v>
      </c>
      <c r="D43" s="36">
        <v>2830.7000000000003</v>
      </c>
      <c r="E43" s="36">
        <v>2811.4000000000005</v>
      </c>
      <c r="F43" s="36">
        <v>2785.7500000000005</v>
      </c>
      <c r="G43" s="36">
        <v>2766.4500000000007</v>
      </c>
      <c r="H43" s="36">
        <v>2856.3500000000004</v>
      </c>
      <c r="I43" s="36">
        <v>2875.6500000000005</v>
      </c>
      <c r="J43" s="36">
        <v>2901.3</v>
      </c>
      <c r="K43" s="31">
        <v>2850</v>
      </c>
      <c r="L43" s="31">
        <v>2805.05</v>
      </c>
      <c r="M43" s="31">
        <v>2.18458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839.15</v>
      </c>
      <c r="D44" s="36">
        <v>839.69999999999993</v>
      </c>
      <c r="E44" s="36">
        <v>834.44999999999982</v>
      </c>
      <c r="F44" s="36">
        <v>829.74999999999989</v>
      </c>
      <c r="G44" s="36">
        <v>824.49999999999977</v>
      </c>
      <c r="H44" s="36">
        <v>844.39999999999986</v>
      </c>
      <c r="I44" s="36">
        <v>849.65000000000009</v>
      </c>
      <c r="J44" s="36">
        <v>854.34999999999991</v>
      </c>
      <c r="K44" s="31">
        <v>844.95</v>
      </c>
      <c r="L44" s="31">
        <v>835</v>
      </c>
      <c r="M44" s="31">
        <v>1.2400500000000001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7848.9</v>
      </c>
      <c r="D45" s="36">
        <v>7843.1833333333334</v>
      </c>
      <c r="E45" s="36">
        <v>7755.6166666666668</v>
      </c>
      <c r="F45" s="36">
        <v>7662.333333333333</v>
      </c>
      <c r="G45" s="36">
        <v>7574.7666666666664</v>
      </c>
      <c r="H45" s="36">
        <v>7936.4666666666672</v>
      </c>
      <c r="I45" s="36">
        <v>8024.0333333333347</v>
      </c>
      <c r="J45" s="36">
        <v>8117.3166666666675</v>
      </c>
      <c r="K45" s="31">
        <v>7930.75</v>
      </c>
      <c r="L45" s="31">
        <v>7749.9</v>
      </c>
      <c r="M45" s="31">
        <v>0.92079999999999995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6384.1</v>
      </c>
      <c r="D46" s="36">
        <v>6318.3833333333341</v>
      </c>
      <c r="E46" s="36">
        <v>6234.5666666666684</v>
      </c>
      <c r="F46" s="36">
        <v>6085.0333333333347</v>
      </c>
      <c r="G46" s="36">
        <v>6001.216666666669</v>
      </c>
      <c r="H46" s="36">
        <v>6467.9166666666679</v>
      </c>
      <c r="I46" s="36">
        <v>6551.7333333333336</v>
      </c>
      <c r="J46" s="36">
        <v>6701.2666666666673</v>
      </c>
      <c r="K46" s="31">
        <v>6402.2</v>
      </c>
      <c r="L46" s="31">
        <v>6168.85</v>
      </c>
      <c r="M46" s="31">
        <v>5.2035299999999998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499.3</v>
      </c>
      <c r="D47" s="36">
        <v>494.59999999999997</v>
      </c>
      <c r="E47" s="36">
        <v>488.19999999999993</v>
      </c>
      <c r="F47" s="36">
        <v>477.09999999999997</v>
      </c>
      <c r="G47" s="36">
        <v>470.69999999999993</v>
      </c>
      <c r="H47" s="36">
        <v>505.69999999999993</v>
      </c>
      <c r="I47" s="36">
        <v>512.09999999999991</v>
      </c>
      <c r="J47" s="36">
        <v>523.19999999999993</v>
      </c>
      <c r="K47" s="31">
        <v>501</v>
      </c>
      <c r="L47" s="31">
        <v>483.5</v>
      </c>
      <c r="M47" s="31">
        <v>19.71088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346.4</v>
      </c>
      <c r="D48" s="36">
        <v>347.8</v>
      </c>
      <c r="E48" s="36">
        <v>341.6</v>
      </c>
      <c r="F48" s="36">
        <v>336.8</v>
      </c>
      <c r="G48" s="36">
        <v>330.6</v>
      </c>
      <c r="H48" s="36">
        <v>352.6</v>
      </c>
      <c r="I48" s="36">
        <v>358.79999999999995</v>
      </c>
      <c r="J48" s="36">
        <v>363.6</v>
      </c>
      <c r="K48" s="31">
        <v>354</v>
      </c>
      <c r="L48" s="31">
        <v>343</v>
      </c>
      <c r="M48" s="31">
        <v>5.8044200000000004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679.4</v>
      </c>
      <c r="D49" s="36">
        <v>685.01666666666677</v>
      </c>
      <c r="E49" s="36">
        <v>666.93333333333351</v>
      </c>
      <c r="F49" s="36">
        <v>654.4666666666667</v>
      </c>
      <c r="G49" s="36">
        <v>636.38333333333344</v>
      </c>
      <c r="H49" s="36">
        <v>697.48333333333358</v>
      </c>
      <c r="I49" s="36">
        <v>715.56666666666683</v>
      </c>
      <c r="J49" s="36">
        <v>728.03333333333364</v>
      </c>
      <c r="K49" s="31">
        <v>703.1</v>
      </c>
      <c r="L49" s="31">
        <v>672.55</v>
      </c>
      <c r="M49" s="31">
        <v>4.4598199999999997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598.25</v>
      </c>
      <c r="D50" s="36">
        <v>599.45000000000005</v>
      </c>
      <c r="E50" s="36">
        <v>592.50000000000011</v>
      </c>
      <c r="F50" s="36">
        <v>586.75000000000011</v>
      </c>
      <c r="G50" s="36">
        <v>579.80000000000018</v>
      </c>
      <c r="H50" s="36">
        <v>605.20000000000005</v>
      </c>
      <c r="I50" s="36">
        <v>612.14999999999986</v>
      </c>
      <c r="J50" s="36">
        <v>617.9</v>
      </c>
      <c r="K50" s="31">
        <v>606.4</v>
      </c>
      <c r="L50" s="31">
        <v>593.70000000000005</v>
      </c>
      <c r="M50" s="31">
        <v>0.69976000000000005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177.7</v>
      </c>
      <c r="D51" s="36">
        <v>177.85</v>
      </c>
      <c r="E51" s="36">
        <v>176.89999999999998</v>
      </c>
      <c r="F51" s="36">
        <v>176.1</v>
      </c>
      <c r="G51" s="36">
        <v>175.14999999999998</v>
      </c>
      <c r="H51" s="36">
        <v>178.64999999999998</v>
      </c>
      <c r="I51" s="36">
        <v>179.59999999999997</v>
      </c>
      <c r="J51" s="36">
        <v>180.39999999999998</v>
      </c>
      <c r="K51" s="31">
        <v>178.8</v>
      </c>
      <c r="L51" s="31">
        <v>177.05</v>
      </c>
      <c r="M51" s="31">
        <v>119.88994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2861.45</v>
      </c>
      <c r="D52" s="36">
        <v>2853.4666666666672</v>
      </c>
      <c r="E52" s="36">
        <v>2837.0333333333342</v>
      </c>
      <c r="F52" s="36">
        <v>2812.6166666666672</v>
      </c>
      <c r="G52" s="36">
        <v>2796.1833333333343</v>
      </c>
      <c r="H52" s="36">
        <v>2877.8833333333341</v>
      </c>
      <c r="I52" s="36">
        <v>2894.3166666666666</v>
      </c>
      <c r="J52" s="36">
        <v>2918.733333333334</v>
      </c>
      <c r="K52" s="31">
        <v>2869.9</v>
      </c>
      <c r="L52" s="31">
        <v>2829.05</v>
      </c>
      <c r="M52" s="31">
        <v>15.941520000000001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366</v>
      </c>
      <c r="D53" s="36">
        <v>371.01666666666665</v>
      </c>
      <c r="E53" s="36">
        <v>358.68333333333328</v>
      </c>
      <c r="F53" s="36">
        <v>351.36666666666662</v>
      </c>
      <c r="G53" s="36">
        <v>339.03333333333325</v>
      </c>
      <c r="H53" s="36">
        <v>378.33333333333331</v>
      </c>
      <c r="I53" s="36">
        <v>390.66666666666669</v>
      </c>
      <c r="J53" s="36">
        <v>397.98333333333335</v>
      </c>
      <c r="K53" s="31">
        <v>383.35</v>
      </c>
      <c r="L53" s="31">
        <v>363.7</v>
      </c>
      <c r="M53" s="31">
        <v>33.241210000000002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2010.65</v>
      </c>
      <c r="D54" s="36">
        <v>2009.7833333333335</v>
      </c>
      <c r="E54" s="36">
        <v>1986.866666666667</v>
      </c>
      <c r="F54" s="36">
        <v>1963.0833333333335</v>
      </c>
      <c r="G54" s="36">
        <v>1940.166666666667</v>
      </c>
      <c r="H54" s="36">
        <v>2033.5666666666671</v>
      </c>
      <c r="I54" s="36">
        <v>2056.4833333333336</v>
      </c>
      <c r="J54" s="36">
        <v>2080.2666666666673</v>
      </c>
      <c r="K54" s="31">
        <v>2032.7</v>
      </c>
      <c r="L54" s="31">
        <v>1986</v>
      </c>
      <c r="M54" s="31">
        <v>6.8966599999999998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5874.8</v>
      </c>
      <c r="D55" s="36">
        <v>5872.7666666666664</v>
      </c>
      <c r="E55" s="36">
        <v>5827.2833333333328</v>
      </c>
      <c r="F55" s="36">
        <v>5779.7666666666664</v>
      </c>
      <c r="G55" s="36">
        <v>5734.2833333333328</v>
      </c>
      <c r="H55" s="36">
        <v>5920.2833333333328</v>
      </c>
      <c r="I55" s="36">
        <v>5965.7666666666664</v>
      </c>
      <c r="J55" s="36">
        <v>6013.2833333333328</v>
      </c>
      <c r="K55" s="31">
        <v>5918.25</v>
      </c>
      <c r="L55" s="31">
        <v>5825.25</v>
      </c>
      <c r="M55" s="31">
        <v>0.96736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1103.4000000000001</v>
      </c>
      <c r="D56" s="36">
        <v>1096.4833333333333</v>
      </c>
      <c r="E56" s="36">
        <v>1086.0166666666667</v>
      </c>
      <c r="F56" s="36">
        <v>1068.6333333333332</v>
      </c>
      <c r="G56" s="36">
        <v>1058.1666666666665</v>
      </c>
      <c r="H56" s="36">
        <v>1113.8666666666668</v>
      </c>
      <c r="I56" s="36">
        <v>1124.3333333333335</v>
      </c>
      <c r="J56" s="36">
        <v>1141.7166666666669</v>
      </c>
      <c r="K56" s="31">
        <v>1106.95</v>
      </c>
      <c r="L56" s="31">
        <v>1079.0999999999999</v>
      </c>
      <c r="M56" s="31">
        <v>16.428719999999998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521.1</v>
      </c>
      <c r="D57" s="36">
        <v>523.76666666666665</v>
      </c>
      <c r="E57" s="36">
        <v>513.5333333333333</v>
      </c>
      <c r="F57" s="36">
        <v>505.9666666666667</v>
      </c>
      <c r="G57" s="36">
        <v>495.73333333333335</v>
      </c>
      <c r="H57" s="36">
        <v>531.33333333333326</v>
      </c>
      <c r="I57" s="36">
        <v>541.56666666666661</v>
      </c>
      <c r="J57" s="36">
        <v>549.13333333333321</v>
      </c>
      <c r="K57" s="31">
        <v>534</v>
      </c>
      <c r="L57" s="31">
        <v>516.20000000000005</v>
      </c>
      <c r="M57" s="31">
        <v>1.79674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4657.1000000000004</v>
      </c>
      <c r="D58" s="36">
        <v>4696.6333333333332</v>
      </c>
      <c r="E58" s="36">
        <v>4575.6166666666668</v>
      </c>
      <c r="F58" s="36">
        <v>4494.1333333333332</v>
      </c>
      <c r="G58" s="36">
        <v>4373.1166666666668</v>
      </c>
      <c r="H58" s="36">
        <v>4778.1166666666668</v>
      </c>
      <c r="I58" s="36">
        <v>4899.1333333333332</v>
      </c>
      <c r="J58" s="36">
        <v>4980.6166666666668</v>
      </c>
      <c r="K58" s="31">
        <v>4817.6499999999996</v>
      </c>
      <c r="L58" s="31">
        <v>4615.1499999999996</v>
      </c>
      <c r="M58" s="31">
        <v>4.6201999999999996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1127</v>
      </c>
      <c r="D59" s="36">
        <v>1115.6833333333332</v>
      </c>
      <c r="E59" s="36">
        <v>1097.4166666666663</v>
      </c>
      <c r="F59" s="36">
        <v>1067.833333333333</v>
      </c>
      <c r="G59" s="36">
        <v>1049.5666666666662</v>
      </c>
      <c r="H59" s="36">
        <v>1145.2666666666664</v>
      </c>
      <c r="I59" s="36">
        <v>1163.5333333333333</v>
      </c>
      <c r="J59" s="36">
        <v>1193.1166666666666</v>
      </c>
      <c r="K59" s="31">
        <v>1133.95</v>
      </c>
      <c r="L59" s="31">
        <v>1086.0999999999999</v>
      </c>
      <c r="M59" s="31">
        <v>461.36295000000001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3610.7</v>
      </c>
      <c r="D60" s="36">
        <v>3614.4833333333331</v>
      </c>
      <c r="E60" s="36">
        <v>3581.6166666666663</v>
      </c>
      <c r="F60" s="36">
        <v>3552.5333333333333</v>
      </c>
      <c r="G60" s="36">
        <v>3519.6666666666665</v>
      </c>
      <c r="H60" s="36">
        <v>3643.5666666666662</v>
      </c>
      <c r="I60" s="36">
        <v>3676.4333333333329</v>
      </c>
      <c r="J60" s="36">
        <v>3705.516666666666</v>
      </c>
      <c r="K60" s="31">
        <v>3647.35</v>
      </c>
      <c r="L60" s="31">
        <v>3585.4</v>
      </c>
      <c r="M60" s="31">
        <v>1.8534900000000001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333.65</v>
      </c>
      <c r="D61" s="36">
        <v>334.51666666666665</v>
      </c>
      <c r="E61" s="36">
        <v>331.13333333333333</v>
      </c>
      <c r="F61" s="36">
        <v>328.61666666666667</v>
      </c>
      <c r="G61" s="36">
        <v>325.23333333333335</v>
      </c>
      <c r="H61" s="36">
        <v>337.0333333333333</v>
      </c>
      <c r="I61" s="36">
        <v>340.41666666666663</v>
      </c>
      <c r="J61" s="36">
        <v>342.93333333333328</v>
      </c>
      <c r="K61" s="31">
        <v>337.9</v>
      </c>
      <c r="L61" s="31">
        <v>332</v>
      </c>
      <c r="M61" s="31">
        <v>7.7021699999999997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3147.55</v>
      </c>
      <c r="D62" s="36">
        <v>3166.8333333333335</v>
      </c>
      <c r="E62" s="36">
        <v>3110.666666666667</v>
      </c>
      <c r="F62" s="36">
        <v>3073.7833333333333</v>
      </c>
      <c r="G62" s="36">
        <v>3017.6166666666668</v>
      </c>
      <c r="H62" s="36">
        <v>3203.7166666666672</v>
      </c>
      <c r="I62" s="36">
        <v>3259.8833333333341</v>
      </c>
      <c r="J62" s="36">
        <v>3296.7666666666673</v>
      </c>
      <c r="K62" s="31">
        <v>3223</v>
      </c>
      <c r="L62" s="31">
        <v>3129.95</v>
      </c>
      <c r="M62" s="31">
        <v>12.348509999999999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8734.9</v>
      </c>
      <c r="D63" s="36">
        <v>8715.4333333333343</v>
      </c>
      <c r="E63" s="36">
        <v>8660.8666666666686</v>
      </c>
      <c r="F63" s="36">
        <v>8586.8333333333339</v>
      </c>
      <c r="G63" s="36">
        <v>8532.2666666666682</v>
      </c>
      <c r="H63" s="36">
        <v>8789.466666666669</v>
      </c>
      <c r="I63" s="36">
        <v>8844.0333333333347</v>
      </c>
      <c r="J63" s="36">
        <v>8918.0666666666693</v>
      </c>
      <c r="K63" s="31">
        <v>8770</v>
      </c>
      <c r="L63" s="31">
        <v>8641.4</v>
      </c>
      <c r="M63" s="31">
        <v>5.2466699999999999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7294.9</v>
      </c>
      <c r="D64" s="36">
        <v>7261.6166666666659</v>
      </c>
      <c r="E64" s="36">
        <v>7158.3833333333314</v>
      </c>
      <c r="F64" s="36">
        <v>7021.8666666666659</v>
      </c>
      <c r="G64" s="36">
        <v>6918.6333333333314</v>
      </c>
      <c r="H64" s="36">
        <v>7398.1333333333314</v>
      </c>
      <c r="I64" s="36">
        <v>7501.3666666666668</v>
      </c>
      <c r="J64" s="36">
        <v>7637.8833333333314</v>
      </c>
      <c r="K64" s="31">
        <v>7364.85</v>
      </c>
      <c r="L64" s="31">
        <v>7125.1</v>
      </c>
      <c r="M64" s="31">
        <v>11.73354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1655.55</v>
      </c>
      <c r="D65" s="36">
        <v>1647.7333333333336</v>
      </c>
      <c r="E65" s="36">
        <v>1623.4666666666672</v>
      </c>
      <c r="F65" s="36">
        <v>1591.3833333333337</v>
      </c>
      <c r="G65" s="36">
        <v>1567.1166666666672</v>
      </c>
      <c r="H65" s="36">
        <v>1679.8166666666671</v>
      </c>
      <c r="I65" s="36">
        <v>1704.0833333333335</v>
      </c>
      <c r="J65" s="36">
        <v>1736.166666666667</v>
      </c>
      <c r="K65" s="31">
        <v>1672</v>
      </c>
      <c r="L65" s="31">
        <v>1615.65</v>
      </c>
      <c r="M65" s="31">
        <v>15.694369999999999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8200.5499999999993</v>
      </c>
      <c r="D66" s="36">
        <v>8225.6666666666661</v>
      </c>
      <c r="E66" s="36">
        <v>8126.8333333333321</v>
      </c>
      <c r="F66" s="36">
        <v>8053.1166666666659</v>
      </c>
      <c r="G66" s="36">
        <v>7954.2833333333319</v>
      </c>
      <c r="H66" s="36">
        <v>8299.3833333333314</v>
      </c>
      <c r="I66" s="36">
        <v>8398.2166666666635</v>
      </c>
      <c r="J66" s="36">
        <v>8471.9333333333325</v>
      </c>
      <c r="K66" s="31">
        <v>8324.5</v>
      </c>
      <c r="L66" s="31">
        <v>8151.95</v>
      </c>
      <c r="M66" s="31">
        <v>0.30932999999999999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2236.15</v>
      </c>
      <c r="D67" s="36">
        <v>2237.2333333333331</v>
      </c>
      <c r="E67" s="36">
        <v>2214.4666666666662</v>
      </c>
      <c r="F67" s="36">
        <v>2192.7833333333333</v>
      </c>
      <c r="G67" s="36">
        <v>2170.0166666666664</v>
      </c>
      <c r="H67" s="36">
        <v>2258.9166666666661</v>
      </c>
      <c r="I67" s="36">
        <v>2281.6833333333334</v>
      </c>
      <c r="J67" s="36">
        <v>2303.3666666666659</v>
      </c>
      <c r="K67" s="31">
        <v>2260</v>
      </c>
      <c r="L67" s="31">
        <v>2215.5500000000002</v>
      </c>
      <c r="M67" s="31">
        <v>0.28128999999999998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2390.75</v>
      </c>
      <c r="D68" s="36">
        <v>2369.4333333333334</v>
      </c>
      <c r="E68" s="36">
        <v>2333.8666666666668</v>
      </c>
      <c r="F68" s="36">
        <v>2276.9833333333336</v>
      </c>
      <c r="G68" s="36">
        <v>2241.416666666667</v>
      </c>
      <c r="H68" s="36">
        <v>2426.3166666666666</v>
      </c>
      <c r="I68" s="36">
        <v>2461.8833333333332</v>
      </c>
      <c r="J68" s="36">
        <v>2518.7666666666664</v>
      </c>
      <c r="K68" s="31">
        <v>2405</v>
      </c>
      <c r="L68" s="31">
        <v>2312.5500000000002</v>
      </c>
      <c r="M68" s="31">
        <v>4.2649900000000001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388.05</v>
      </c>
      <c r="D69" s="36">
        <v>388.84999999999997</v>
      </c>
      <c r="E69" s="36">
        <v>385.19999999999993</v>
      </c>
      <c r="F69" s="36">
        <v>382.34999999999997</v>
      </c>
      <c r="G69" s="36">
        <v>378.69999999999993</v>
      </c>
      <c r="H69" s="36">
        <v>391.69999999999993</v>
      </c>
      <c r="I69" s="36">
        <v>395.34999999999991</v>
      </c>
      <c r="J69" s="36">
        <v>398.19999999999993</v>
      </c>
      <c r="K69" s="31">
        <v>392.5</v>
      </c>
      <c r="L69" s="31">
        <v>386</v>
      </c>
      <c r="M69" s="31">
        <v>16.727820000000001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184.6</v>
      </c>
      <c r="D70" s="36">
        <v>184.20000000000002</v>
      </c>
      <c r="E70" s="36">
        <v>182.65000000000003</v>
      </c>
      <c r="F70" s="36">
        <v>180.70000000000002</v>
      </c>
      <c r="G70" s="36">
        <v>179.15000000000003</v>
      </c>
      <c r="H70" s="36">
        <v>186.15000000000003</v>
      </c>
      <c r="I70" s="36">
        <v>187.70000000000005</v>
      </c>
      <c r="J70" s="36">
        <v>189.65000000000003</v>
      </c>
      <c r="K70" s="31">
        <v>185.75</v>
      </c>
      <c r="L70" s="31">
        <v>182.25</v>
      </c>
      <c r="M70" s="31">
        <v>106.08275999999999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268.64999999999998</v>
      </c>
      <c r="D71" s="36">
        <v>265.55</v>
      </c>
      <c r="E71" s="36">
        <v>261.60000000000002</v>
      </c>
      <c r="F71" s="36">
        <v>254.55</v>
      </c>
      <c r="G71" s="36">
        <v>250.60000000000002</v>
      </c>
      <c r="H71" s="36">
        <v>272.60000000000002</v>
      </c>
      <c r="I71" s="36">
        <v>276.54999999999995</v>
      </c>
      <c r="J71" s="36">
        <v>283.60000000000002</v>
      </c>
      <c r="K71" s="31">
        <v>269.5</v>
      </c>
      <c r="L71" s="31">
        <v>258.5</v>
      </c>
      <c r="M71" s="31">
        <v>234.75720000000001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150.35</v>
      </c>
      <c r="D72" s="36">
        <v>148.86666666666667</v>
      </c>
      <c r="E72" s="36">
        <v>145.58333333333334</v>
      </c>
      <c r="F72" s="36">
        <v>140.81666666666666</v>
      </c>
      <c r="G72" s="36">
        <v>137.53333333333333</v>
      </c>
      <c r="H72" s="36">
        <v>153.63333333333335</v>
      </c>
      <c r="I72" s="36">
        <v>156.91666666666666</v>
      </c>
      <c r="J72" s="36">
        <v>161.68333333333337</v>
      </c>
      <c r="K72" s="31">
        <v>152.15</v>
      </c>
      <c r="L72" s="31">
        <v>144.1</v>
      </c>
      <c r="M72" s="31">
        <v>264.77024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65.25</v>
      </c>
      <c r="D73" s="36">
        <v>65.05</v>
      </c>
      <c r="E73" s="36">
        <v>64.099999999999994</v>
      </c>
      <c r="F73" s="36">
        <v>62.949999999999996</v>
      </c>
      <c r="G73" s="36">
        <v>61.999999999999993</v>
      </c>
      <c r="H73" s="36">
        <v>66.199999999999989</v>
      </c>
      <c r="I73" s="36">
        <v>67.150000000000006</v>
      </c>
      <c r="J73" s="36">
        <v>68.3</v>
      </c>
      <c r="K73" s="31">
        <v>66</v>
      </c>
      <c r="L73" s="31">
        <v>63.9</v>
      </c>
      <c r="M73" s="31">
        <v>394.32553000000001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1349.45</v>
      </c>
      <c r="D74" s="36">
        <v>1353.5666666666666</v>
      </c>
      <c r="E74" s="36">
        <v>1341.1333333333332</v>
      </c>
      <c r="F74" s="36">
        <v>1332.8166666666666</v>
      </c>
      <c r="G74" s="36">
        <v>1320.3833333333332</v>
      </c>
      <c r="H74" s="36">
        <v>1361.8833333333332</v>
      </c>
      <c r="I74" s="36">
        <v>1374.3166666666666</v>
      </c>
      <c r="J74" s="36">
        <v>1382.6333333333332</v>
      </c>
      <c r="K74" s="31">
        <v>1366</v>
      </c>
      <c r="L74" s="31">
        <v>1345.25</v>
      </c>
      <c r="M74" s="31">
        <v>3.4666800000000002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5573</v>
      </c>
      <c r="D75" s="36">
        <v>5563</v>
      </c>
      <c r="E75" s="36">
        <v>5515</v>
      </c>
      <c r="F75" s="36">
        <v>5457</v>
      </c>
      <c r="G75" s="36">
        <v>5409</v>
      </c>
      <c r="H75" s="36">
        <v>5621</v>
      </c>
      <c r="I75" s="36">
        <v>5669</v>
      </c>
      <c r="J75" s="36">
        <v>5727</v>
      </c>
      <c r="K75" s="31">
        <v>5611</v>
      </c>
      <c r="L75" s="31">
        <v>5505</v>
      </c>
      <c r="M75" s="31">
        <v>6.9389999999999993E-2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505.7</v>
      </c>
      <c r="D76" s="36">
        <v>506.35000000000008</v>
      </c>
      <c r="E76" s="36">
        <v>502.95000000000016</v>
      </c>
      <c r="F76" s="36">
        <v>500.2000000000001</v>
      </c>
      <c r="G76" s="36">
        <v>496.80000000000018</v>
      </c>
      <c r="H76" s="36">
        <v>509.10000000000014</v>
      </c>
      <c r="I76" s="36">
        <v>512.50000000000011</v>
      </c>
      <c r="J76" s="36">
        <v>515.25000000000011</v>
      </c>
      <c r="K76" s="31">
        <v>509.75</v>
      </c>
      <c r="L76" s="31">
        <v>503.6</v>
      </c>
      <c r="M76" s="31">
        <v>7.8526499999999997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2060.15</v>
      </c>
      <c r="D77" s="36">
        <v>2062.35</v>
      </c>
      <c r="E77" s="36">
        <v>2026.75</v>
      </c>
      <c r="F77" s="36">
        <v>1993.3500000000001</v>
      </c>
      <c r="G77" s="36">
        <v>1957.7500000000002</v>
      </c>
      <c r="H77" s="36">
        <v>2095.75</v>
      </c>
      <c r="I77" s="36">
        <v>2131.3499999999995</v>
      </c>
      <c r="J77" s="36">
        <v>2164.7499999999995</v>
      </c>
      <c r="K77" s="31">
        <v>2097.9499999999998</v>
      </c>
      <c r="L77" s="31">
        <v>2028.95</v>
      </c>
      <c r="M77" s="31">
        <v>18.6191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237.6</v>
      </c>
      <c r="D78" s="36">
        <v>237.69999999999996</v>
      </c>
      <c r="E78" s="36">
        <v>235.34999999999991</v>
      </c>
      <c r="F78" s="36">
        <v>233.09999999999994</v>
      </c>
      <c r="G78" s="36">
        <v>230.74999999999989</v>
      </c>
      <c r="H78" s="36">
        <v>239.94999999999993</v>
      </c>
      <c r="I78" s="36">
        <v>242.3</v>
      </c>
      <c r="J78" s="36">
        <v>244.54999999999995</v>
      </c>
      <c r="K78" s="31">
        <v>240.05</v>
      </c>
      <c r="L78" s="31">
        <v>235.45</v>
      </c>
      <c r="M78" s="31">
        <v>161.97834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1311.85</v>
      </c>
      <c r="D79" s="36">
        <v>1291.6499999999999</v>
      </c>
      <c r="E79" s="36">
        <v>1257.3999999999996</v>
      </c>
      <c r="F79" s="36">
        <v>1202.9499999999998</v>
      </c>
      <c r="G79" s="36">
        <v>1168.6999999999996</v>
      </c>
      <c r="H79" s="36">
        <v>1346.0999999999997</v>
      </c>
      <c r="I79" s="36">
        <v>1380.3500000000001</v>
      </c>
      <c r="J79" s="36">
        <v>1434.7999999999997</v>
      </c>
      <c r="K79" s="31">
        <v>1325.9</v>
      </c>
      <c r="L79" s="31">
        <v>1237.2</v>
      </c>
      <c r="M79" s="31">
        <v>64.026420000000002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271.60000000000002</v>
      </c>
      <c r="D80" s="36">
        <v>269.86666666666667</v>
      </c>
      <c r="E80" s="36">
        <v>265.83333333333337</v>
      </c>
      <c r="F80" s="36">
        <v>260.06666666666672</v>
      </c>
      <c r="G80" s="36">
        <v>256.03333333333342</v>
      </c>
      <c r="H80" s="36">
        <v>275.63333333333333</v>
      </c>
      <c r="I80" s="36">
        <v>279.66666666666663</v>
      </c>
      <c r="J80" s="36">
        <v>285.43333333333328</v>
      </c>
      <c r="K80" s="31">
        <v>273.89999999999998</v>
      </c>
      <c r="L80" s="31">
        <v>264.10000000000002</v>
      </c>
      <c r="M80" s="31">
        <v>296.32042000000001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603.4</v>
      </c>
      <c r="D81" s="36">
        <v>599.08333333333326</v>
      </c>
      <c r="E81" s="36">
        <v>592.36666666666656</v>
      </c>
      <c r="F81" s="36">
        <v>581.33333333333326</v>
      </c>
      <c r="G81" s="36">
        <v>574.61666666666656</v>
      </c>
      <c r="H81" s="36">
        <v>610.11666666666656</v>
      </c>
      <c r="I81" s="36">
        <v>616.83333333333326</v>
      </c>
      <c r="J81" s="36">
        <v>627.86666666666656</v>
      </c>
      <c r="K81" s="31">
        <v>605.79999999999995</v>
      </c>
      <c r="L81" s="31">
        <v>588.04999999999995</v>
      </c>
      <c r="M81" s="31">
        <v>71.733779999999996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1338.7</v>
      </c>
      <c r="D82" s="36">
        <v>1335.6166666666666</v>
      </c>
      <c r="E82" s="36">
        <v>1327.4333333333332</v>
      </c>
      <c r="F82" s="36">
        <v>1316.1666666666665</v>
      </c>
      <c r="G82" s="36">
        <v>1307.9833333333331</v>
      </c>
      <c r="H82" s="36">
        <v>1346.8833333333332</v>
      </c>
      <c r="I82" s="36">
        <v>1355.0666666666666</v>
      </c>
      <c r="J82" s="36">
        <v>1366.3333333333333</v>
      </c>
      <c r="K82" s="31">
        <v>1343.8</v>
      </c>
      <c r="L82" s="31">
        <v>1324.35</v>
      </c>
      <c r="M82" s="31">
        <v>85.126270000000005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530.9</v>
      </c>
      <c r="D83" s="36">
        <v>530.86666666666667</v>
      </c>
      <c r="E83" s="36">
        <v>521.83333333333337</v>
      </c>
      <c r="F83" s="36">
        <v>512.76666666666665</v>
      </c>
      <c r="G83" s="36">
        <v>503.73333333333335</v>
      </c>
      <c r="H83" s="36">
        <v>539.93333333333339</v>
      </c>
      <c r="I83" s="36">
        <v>548.9666666666667</v>
      </c>
      <c r="J83" s="36">
        <v>558.03333333333342</v>
      </c>
      <c r="K83" s="31">
        <v>539.9</v>
      </c>
      <c r="L83" s="31">
        <v>521.79999999999995</v>
      </c>
      <c r="M83" s="31">
        <v>1.5084900000000001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291.64999999999998</v>
      </c>
      <c r="D84" s="36">
        <v>291.06666666666666</v>
      </c>
      <c r="E84" s="36">
        <v>288.43333333333334</v>
      </c>
      <c r="F84" s="36">
        <v>285.2166666666667</v>
      </c>
      <c r="G84" s="36">
        <v>282.58333333333337</v>
      </c>
      <c r="H84" s="36">
        <v>294.2833333333333</v>
      </c>
      <c r="I84" s="36">
        <v>296.91666666666663</v>
      </c>
      <c r="J84" s="36">
        <v>300.13333333333327</v>
      </c>
      <c r="K84" s="31">
        <v>293.7</v>
      </c>
      <c r="L84" s="31">
        <v>287.85000000000002</v>
      </c>
      <c r="M84" s="31">
        <v>79.238029999999995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1430.8</v>
      </c>
      <c r="D85" s="36">
        <v>1446.8666666666666</v>
      </c>
      <c r="E85" s="36">
        <v>1407.6333333333332</v>
      </c>
      <c r="F85" s="36">
        <v>1384.4666666666667</v>
      </c>
      <c r="G85" s="36">
        <v>1345.2333333333333</v>
      </c>
      <c r="H85" s="36">
        <v>1470.0333333333331</v>
      </c>
      <c r="I85" s="36">
        <v>1509.2666666666662</v>
      </c>
      <c r="J85" s="36">
        <v>1532.4333333333329</v>
      </c>
      <c r="K85" s="31">
        <v>1486.1</v>
      </c>
      <c r="L85" s="31">
        <v>1423.7</v>
      </c>
      <c r="M85" s="31">
        <v>1.56084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659.95</v>
      </c>
      <c r="D86" s="36">
        <v>659.73333333333335</v>
      </c>
      <c r="E86" s="36">
        <v>653.51666666666665</v>
      </c>
      <c r="F86" s="36">
        <v>647.08333333333326</v>
      </c>
      <c r="G86" s="36">
        <v>640.86666666666656</v>
      </c>
      <c r="H86" s="36">
        <v>666.16666666666674</v>
      </c>
      <c r="I86" s="36">
        <v>672.38333333333344</v>
      </c>
      <c r="J86" s="36">
        <v>678.81666666666683</v>
      </c>
      <c r="K86" s="31">
        <v>665.95</v>
      </c>
      <c r="L86" s="31">
        <v>653.29999999999995</v>
      </c>
      <c r="M86" s="31">
        <v>18.879490000000001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6305.05</v>
      </c>
      <c r="D87" s="36">
        <v>6322.6833333333334</v>
      </c>
      <c r="E87" s="36">
        <v>6247.3666666666668</v>
      </c>
      <c r="F87" s="36">
        <v>6189.6833333333334</v>
      </c>
      <c r="G87" s="36">
        <v>6114.3666666666668</v>
      </c>
      <c r="H87" s="36">
        <v>6380.3666666666668</v>
      </c>
      <c r="I87" s="36">
        <v>6455.6833333333343</v>
      </c>
      <c r="J87" s="36">
        <v>6513.3666666666668</v>
      </c>
      <c r="K87" s="31">
        <v>6398</v>
      </c>
      <c r="L87" s="31">
        <v>6265</v>
      </c>
      <c r="M87" s="31">
        <v>0.18267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1464.65</v>
      </c>
      <c r="D88" s="36">
        <v>1451.9166666666667</v>
      </c>
      <c r="E88" s="36">
        <v>1430.8333333333335</v>
      </c>
      <c r="F88" s="36">
        <v>1397.0166666666667</v>
      </c>
      <c r="G88" s="36">
        <v>1375.9333333333334</v>
      </c>
      <c r="H88" s="36">
        <v>1485.7333333333336</v>
      </c>
      <c r="I88" s="36">
        <v>1506.8166666666671</v>
      </c>
      <c r="J88" s="36">
        <v>1540.6333333333337</v>
      </c>
      <c r="K88" s="31">
        <v>1473</v>
      </c>
      <c r="L88" s="31">
        <v>1418.1</v>
      </c>
      <c r="M88" s="31">
        <v>2.27597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1578.9</v>
      </c>
      <c r="D89" s="36">
        <v>1584.7</v>
      </c>
      <c r="E89" s="36">
        <v>1559.5</v>
      </c>
      <c r="F89" s="36">
        <v>1540.1</v>
      </c>
      <c r="G89" s="36">
        <v>1514.8999999999999</v>
      </c>
      <c r="H89" s="36">
        <v>1604.1000000000001</v>
      </c>
      <c r="I89" s="36">
        <v>1629.3000000000004</v>
      </c>
      <c r="J89" s="36">
        <v>1648.7000000000003</v>
      </c>
      <c r="K89" s="31">
        <v>1609.9</v>
      </c>
      <c r="L89" s="31">
        <v>1565.3</v>
      </c>
      <c r="M89" s="31">
        <v>0.41053000000000001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522.85</v>
      </c>
      <c r="D90" s="36">
        <v>527.38333333333333</v>
      </c>
      <c r="E90" s="36">
        <v>515.9666666666667</v>
      </c>
      <c r="F90" s="36">
        <v>509.08333333333337</v>
      </c>
      <c r="G90" s="36">
        <v>497.66666666666674</v>
      </c>
      <c r="H90" s="36">
        <v>534.26666666666665</v>
      </c>
      <c r="I90" s="36">
        <v>545.68333333333339</v>
      </c>
      <c r="J90" s="36">
        <v>552.56666666666661</v>
      </c>
      <c r="K90" s="31">
        <v>538.79999999999995</v>
      </c>
      <c r="L90" s="31">
        <v>520.5</v>
      </c>
      <c r="M90" s="31">
        <v>4.4151100000000003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28901.05</v>
      </c>
      <c r="D91" s="36">
        <v>28870.533333333336</v>
      </c>
      <c r="E91" s="36">
        <v>28569.416666666672</v>
      </c>
      <c r="F91" s="36">
        <v>28237.783333333336</v>
      </c>
      <c r="G91" s="36">
        <v>27936.666666666672</v>
      </c>
      <c r="H91" s="36">
        <v>29202.166666666672</v>
      </c>
      <c r="I91" s="36">
        <v>29503.283333333333</v>
      </c>
      <c r="J91" s="36">
        <v>29834.916666666672</v>
      </c>
      <c r="K91" s="31">
        <v>29171.65</v>
      </c>
      <c r="L91" s="31">
        <v>28538.9</v>
      </c>
      <c r="M91" s="31">
        <v>0.36653999999999998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1041.05</v>
      </c>
      <c r="D92" s="36">
        <v>1035.0166666666667</v>
      </c>
      <c r="E92" s="36">
        <v>1026.0333333333333</v>
      </c>
      <c r="F92" s="36">
        <v>1011.0166666666667</v>
      </c>
      <c r="G92" s="36">
        <v>1002.0333333333333</v>
      </c>
      <c r="H92" s="36">
        <v>1050.0333333333333</v>
      </c>
      <c r="I92" s="36">
        <v>1059.0166666666664</v>
      </c>
      <c r="J92" s="36">
        <v>1074.0333333333333</v>
      </c>
      <c r="K92" s="31">
        <v>1044</v>
      </c>
      <c r="L92" s="31">
        <v>1020</v>
      </c>
      <c r="M92" s="31">
        <v>2.37799</v>
      </c>
      <c r="N92" s="1"/>
      <c r="O92" s="1"/>
    </row>
    <row r="93" spans="1:15" ht="12.75" customHeight="1">
      <c r="A93" s="33">
        <v>83</v>
      </c>
      <c r="B93" s="53" t="s">
        <v>340</v>
      </c>
      <c r="C93" s="31">
        <v>14.7</v>
      </c>
      <c r="D93" s="36">
        <v>14.716666666666667</v>
      </c>
      <c r="E93" s="36">
        <v>14.333333333333334</v>
      </c>
      <c r="F93" s="36">
        <v>13.966666666666667</v>
      </c>
      <c r="G93" s="36">
        <v>13.583333333333334</v>
      </c>
      <c r="H93" s="36">
        <v>15.083333333333334</v>
      </c>
      <c r="I93" s="36">
        <v>15.466666666666667</v>
      </c>
      <c r="J93" s="36">
        <v>15.833333333333334</v>
      </c>
      <c r="K93" s="31">
        <v>15.1</v>
      </c>
      <c r="L93" s="31">
        <v>14.35</v>
      </c>
      <c r="M93" s="31">
        <v>148.53916000000001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4844.1499999999996</v>
      </c>
      <c r="D94" s="36">
        <v>4816.8833333333332</v>
      </c>
      <c r="E94" s="36">
        <v>4774.7666666666664</v>
      </c>
      <c r="F94" s="36">
        <v>4705.3833333333332</v>
      </c>
      <c r="G94" s="36">
        <v>4663.2666666666664</v>
      </c>
      <c r="H94" s="36">
        <v>4886.2666666666664</v>
      </c>
      <c r="I94" s="36">
        <v>4928.3833333333332</v>
      </c>
      <c r="J94" s="36">
        <v>4997.7666666666664</v>
      </c>
      <c r="K94" s="31">
        <v>4859</v>
      </c>
      <c r="L94" s="31">
        <v>4747.5</v>
      </c>
      <c r="M94" s="31">
        <v>5.0926600000000004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1989.65</v>
      </c>
      <c r="D95" s="36">
        <v>2003.5833333333333</v>
      </c>
      <c r="E95" s="36">
        <v>1967.0666666666666</v>
      </c>
      <c r="F95" s="36">
        <v>1944.4833333333333</v>
      </c>
      <c r="G95" s="36">
        <v>1907.9666666666667</v>
      </c>
      <c r="H95" s="36">
        <v>2026.1666666666665</v>
      </c>
      <c r="I95" s="36">
        <v>2062.6833333333334</v>
      </c>
      <c r="J95" s="36">
        <v>2085.2666666666664</v>
      </c>
      <c r="K95" s="31">
        <v>2040.1</v>
      </c>
      <c r="L95" s="31">
        <v>1981</v>
      </c>
      <c r="M95" s="31">
        <v>0.46455000000000002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584.04999999999995</v>
      </c>
      <c r="D96" s="36">
        <v>582</v>
      </c>
      <c r="E96" s="36">
        <v>577.04999999999995</v>
      </c>
      <c r="F96" s="36">
        <v>570.04999999999995</v>
      </c>
      <c r="G96" s="36">
        <v>565.09999999999991</v>
      </c>
      <c r="H96" s="36">
        <v>589</v>
      </c>
      <c r="I96" s="36">
        <v>593.95000000000005</v>
      </c>
      <c r="J96" s="36">
        <v>600.95000000000005</v>
      </c>
      <c r="K96" s="31">
        <v>586.95000000000005</v>
      </c>
      <c r="L96" s="31">
        <v>575</v>
      </c>
      <c r="M96" s="31">
        <v>1.0039400000000001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141.44999999999999</v>
      </c>
      <c r="D97" s="36">
        <v>141.53333333333333</v>
      </c>
      <c r="E97" s="36">
        <v>140.61666666666667</v>
      </c>
      <c r="F97" s="36">
        <v>139.78333333333333</v>
      </c>
      <c r="G97" s="36">
        <v>138.86666666666667</v>
      </c>
      <c r="H97" s="36">
        <v>142.36666666666667</v>
      </c>
      <c r="I97" s="36">
        <v>143.28333333333336</v>
      </c>
      <c r="J97" s="36">
        <v>144.11666666666667</v>
      </c>
      <c r="K97" s="31">
        <v>142.44999999999999</v>
      </c>
      <c r="L97" s="31">
        <v>140.69999999999999</v>
      </c>
      <c r="M97" s="31">
        <v>18.252829999999999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542.25</v>
      </c>
      <c r="D98" s="36">
        <v>542.31666666666672</v>
      </c>
      <c r="E98" s="36">
        <v>536.43333333333339</v>
      </c>
      <c r="F98" s="36">
        <v>530.61666666666667</v>
      </c>
      <c r="G98" s="36">
        <v>524.73333333333335</v>
      </c>
      <c r="H98" s="36">
        <v>548.13333333333344</v>
      </c>
      <c r="I98" s="36">
        <v>554.01666666666688</v>
      </c>
      <c r="J98" s="36">
        <v>559.83333333333348</v>
      </c>
      <c r="K98" s="31">
        <v>548.20000000000005</v>
      </c>
      <c r="L98" s="31">
        <v>536.5</v>
      </c>
      <c r="M98" s="31">
        <v>11.95547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489</v>
      </c>
      <c r="D99" s="36">
        <v>490.43333333333334</v>
      </c>
      <c r="E99" s="36">
        <v>485.56666666666666</v>
      </c>
      <c r="F99" s="36">
        <v>482.13333333333333</v>
      </c>
      <c r="G99" s="36">
        <v>477.26666666666665</v>
      </c>
      <c r="H99" s="36">
        <v>493.86666666666667</v>
      </c>
      <c r="I99" s="36">
        <v>498.73333333333335</v>
      </c>
      <c r="J99" s="36">
        <v>502.16666666666669</v>
      </c>
      <c r="K99" s="31">
        <v>495.3</v>
      </c>
      <c r="L99" s="31">
        <v>487</v>
      </c>
      <c r="M99" s="31">
        <v>5.9806499999999998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4354.05</v>
      </c>
      <c r="D100" s="36">
        <v>4283.0333333333328</v>
      </c>
      <c r="E100" s="36">
        <v>4201.0666666666657</v>
      </c>
      <c r="F100" s="36">
        <v>4048.083333333333</v>
      </c>
      <c r="G100" s="36">
        <v>3966.1166666666659</v>
      </c>
      <c r="H100" s="36">
        <v>4436.0166666666655</v>
      </c>
      <c r="I100" s="36">
        <v>4517.9833333333327</v>
      </c>
      <c r="J100" s="36">
        <v>4670.9666666666653</v>
      </c>
      <c r="K100" s="31">
        <v>4365</v>
      </c>
      <c r="L100" s="31">
        <v>4130.05</v>
      </c>
      <c r="M100" s="31">
        <v>1.4779899999999999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404.9</v>
      </c>
      <c r="D101" s="36">
        <v>406.83333333333331</v>
      </c>
      <c r="E101" s="36">
        <v>396.96666666666664</v>
      </c>
      <c r="F101" s="36">
        <v>389.0333333333333</v>
      </c>
      <c r="G101" s="36">
        <v>379.16666666666663</v>
      </c>
      <c r="H101" s="36">
        <v>414.76666666666665</v>
      </c>
      <c r="I101" s="36">
        <v>424.63333333333333</v>
      </c>
      <c r="J101" s="36">
        <v>432.56666666666666</v>
      </c>
      <c r="K101" s="31">
        <v>416.7</v>
      </c>
      <c r="L101" s="31">
        <v>398.9</v>
      </c>
      <c r="M101" s="31">
        <v>3.6485300000000001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254.45</v>
      </c>
      <c r="D102" s="36">
        <v>253.70000000000002</v>
      </c>
      <c r="E102" s="36">
        <v>250.40000000000003</v>
      </c>
      <c r="F102" s="36">
        <v>246.35000000000002</v>
      </c>
      <c r="G102" s="36">
        <v>243.05000000000004</v>
      </c>
      <c r="H102" s="36">
        <v>257.75</v>
      </c>
      <c r="I102" s="36">
        <v>261.05000000000007</v>
      </c>
      <c r="J102" s="36">
        <v>265.10000000000002</v>
      </c>
      <c r="K102" s="31">
        <v>257</v>
      </c>
      <c r="L102" s="31">
        <v>249.65</v>
      </c>
      <c r="M102" s="31">
        <v>19.15775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745.4</v>
      </c>
      <c r="D103" s="36">
        <v>743.36666666666679</v>
      </c>
      <c r="E103" s="36">
        <v>737.73333333333358</v>
      </c>
      <c r="F103" s="36">
        <v>730.06666666666683</v>
      </c>
      <c r="G103" s="36">
        <v>724.43333333333362</v>
      </c>
      <c r="H103" s="36">
        <v>751.03333333333353</v>
      </c>
      <c r="I103" s="36">
        <v>756.66666666666674</v>
      </c>
      <c r="J103" s="36">
        <v>764.33333333333348</v>
      </c>
      <c r="K103" s="31">
        <v>749</v>
      </c>
      <c r="L103" s="31">
        <v>735.7</v>
      </c>
      <c r="M103" s="31">
        <v>7.4063600000000003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616.85</v>
      </c>
      <c r="D104" s="36">
        <v>610.9666666666667</v>
      </c>
      <c r="E104" s="36">
        <v>600.98333333333335</v>
      </c>
      <c r="F104" s="36">
        <v>585.11666666666667</v>
      </c>
      <c r="G104" s="36">
        <v>575.13333333333333</v>
      </c>
      <c r="H104" s="36">
        <v>626.83333333333337</v>
      </c>
      <c r="I104" s="36">
        <v>636.81666666666672</v>
      </c>
      <c r="J104" s="36">
        <v>652.68333333333339</v>
      </c>
      <c r="K104" s="31">
        <v>620.95000000000005</v>
      </c>
      <c r="L104" s="31">
        <v>595.1</v>
      </c>
      <c r="M104" s="31">
        <v>114.99957999999999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226.85</v>
      </c>
      <c r="D105" s="36">
        <v>227.58333333333334</v>
      </c>
      <c r="E105" s="36">
        <v>224.66666666666669</v>
      </c>
      <c r="F105" s="36">
        <v>222.48333333333335</v>
      </c>
      <c r="G105" s="36">
        <v>219.56666666666669</v>
      </c>
      <c r="H105" s="36">
        <v>229.76666666666668</v>
      </c>
      <c r="I105" s="36">
        <v>232.68333333333337</v>
      </c>
      <c r="J105" s="36">
        <v>234.86666666666667</v>
      </c>
      <c r="K105" s="31">
        <v>230.5</v>
      </c>
      <c r="L105" s="31">
        <v>225.4</v>
      </c>
      <c r="M105" s="31">
        <v>1.9219299999999999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1414.85</v>
      </c>
      <c r="D106" s="36">
        <v>1391.9833333333333</v>
      </c>
      <c r="E106" s="36">
        <v>1360.9666666666667</v>
      </c>
      <c r="F106" s="36">
        <v>1307.0833333333333</v>
      </c>
      <c r="G106" s="36">
        <v>1276.0666666666666</v>
      </c>
      <c r="H106" s="36">
        <v>1445.8666666666668</v>
      </c>
      <c r="I106" s="36">
        <v>1476.8833333333337</v>
      </c>
      <c r="J106" s="36">
        <v>1530.7666666666669</v>
      </c>
      <c r="K106" s="31">
        <v>1423</v>
      </c>
      <c r="L106" s="31">
        <v>1338.1</v>
      </c>
      <c r="M106" s="31">
        <v>4.1524299999999998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211.35</v>
      </c>
      <c r="D107" s="36">
        <v>211.71666666666667</v>
      </c>
      <c r="E107" s="36">
        <v>209.63333333333333</v>
      </c>
      <c r="F107" s="36">
        <v>207.91666666666666</v>
      </c>
      <c r="G107" s="36">
        <v>205.83333333333331</v>
      </c>
      <c r="H107" s="36">
        <v>213.43333333333334</v>
      </c>
      <c r="I107" s="36">
        <v>215.51666666666665</v>
      </c>
      <c r="J107" s="36">
        <v>217.23333333333335</v>
      </c>
      <c r="K107" s="31">
        <v>213.8</v>
      </c>
      <c r="L107" s="31">
        <v>210</v>
      </c>
      <c r="M107" s="31">
        <v>21.29055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2545.8000000000002</v>
      </c>
      <c r="D108" s="36">
        <v>2545.0333333333333</v>
      </c>
      <c r="E108" s="36">
        <v>2519.3166666666666</v>
      </c>
      <c r="F108" s="36">
        <v>2492.8333333333335</v>
      </c>
      <c r="G108" s="36">
        <v>2467.1166666666668</v>
      </c>
      <c r="H108" s="36">
        <v>2571.5166666666664</v>
      </c>
      <c r="I108" s="36">
        <v>2597.2333333333327</v>
      </c>
      <c r="J108" s="36">
        <v>2623.7166666666662</v>
      </c>
      <c r="K108" s="31">
        <v>2570.75</v>
      </c>
      <c r="L108" s="31">
        <v>2518.5500000000002</v>
      </c>
      <c r="M108" s="31">
        <v>0.74895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65.8</v>
      </c>
      <c r="D109" s="36">
        <v>65.183333333333337</v>
      </c>
      <c r="E109" s="36">
        <v>63.866666666666674</v>
      </c>
      <c r="F109" s="36">
        <v>61.933333333333337</v>
      </c>
      <c r="G109" s="36">
        <v>60.616666666666674</v>
      </c>
      <c r="H109" s="36">
        <v>67.116666666666674</v>
      </c>
      <c r="I109" s="36">
        <v>68.433333333333337</v>
      </c>
      <c r="J109" s="36">
        <v>70.366666666666674</v>
      </c>
      <c r="K109" s="31">
        <v>66.5</v>
      </c>
      <c r="L109" s="31">
        <v>63.25</v>
      </c>
      <c r="M109" s="31">
        <v>259.13001000000003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2151</v>
      </c>
      <c r="D110" s="36">
        <v>2124.0166666666669</v>
      </c>
      <c r="E110" s="36">
        <v>2083.0333333333338</v>
      </c>
      <c r="F110" s="36">
        <v>2015.0666666666671</v>
      </c>
      <c r="G110" s="36">
        <v>1974.0833333333339</v>
      </c>
      <c r="H110" s="36">
        <v>2191.9833333333336</v>
      </c>
      <c r="I110" s="36">
        <v>2232.9666666666662</v>
      </c>
      <c r="J110" s="36">
        <v>2300.9333333333334</v>
      </c>
      <c r="K110" s="31">
        <v>2165</v>
      </c>
      <c r="L110" s="31">
        <v>2056.0500000000002</v>
      </c>
      <c r="M110" s="31">
        <v>23.694500000000001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636.25</v>
      </c>
      <c r="D111" s="36">
        <v>640.58333333333337</v>
      </c>
      <c r="E111" s="36">
        <v>629.76666666666677</v>
      </c>
      <c r="F111" s="36">
        <v>623.28333333333342</v>
      </c>
      <c r="G111" s="36">
        <v>612.46666666666681</v>
      </c>
      <c r="H111" s="36">
        <v>647.06666666666672</v>
      </c>
      <c r="I111" s="36">
        <v>657.88333333333333</v>
      </c>
      <c r="J111" s="36">
        <v>664.36666666666667</v>
      </c>
      <c r="K111" s="31">
        <v>651.4</v>
      </c>
      <c r="L111" s="31">
        <v>634.1</v>
      </c>
      <c r="M111" s="31">
        <v>1.28508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1924.25</v>
      </c>
      <c r="D112" s="36">
        <v>1924.55</v>
      </c>
      <c r="E112" s="36">
        <v>1861.25</v>
      </c>
      <c r="F112" s="36">
        <v>1798.25</v>
      </c>
      <c r="G112" s="36">
        <v>1734.95</v>
      </c>
      <c r="H112" s="36">
        <v>1987.55</v>
      </c>
      <c r="I112" s="36">
        <v>2050.8499999999995</v>
      </c>
      <c r="J112" s="36">
        <v>2113.85</v>
      </c>
      <c r="K112" s="31">
        <v>1987.85</v>
      </c>
      <c r="L112" s="31">
        <v>1861.55</v>
      </c>
      <c r="M112" s="31">
        <v>9.4991599999999998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7245.1</v>
      </c>
      <c r="D113" s="36">
        <v>7250.2</v>
      </c>
      <c r="E113" s="36">
        <v>7201.5499999999993</v>
      </c>
      <c r="F113" s="36">
        <v>7157.9999999999991</v>
      </c>
      <c r="G113" s="36">
        <v>7109.3499999999985</v>
      </c>
      <c r="H113" s="36">
        <v>7293.75</v>
      </c>
      <c r="I113" s="36">
        <v>7342.4</v>
      </c>
      <c r="J113" s="36">
        <v>7385.9500000000007</v>
      </c>
      <c r="K113" s="31">
        <v>7298.85</v>
      </c>
      <c r="L113" s="31">
        <v>7206.65</v>
      </c>
      <c r="M113" s="31">
        <v>5.4429999999999999E-2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894.15</v>
      </c>
      <c r="D114" s="36">
        <v>901.2833333333333</v>
      </c>
      <c r="E114" s="36">
        <v>872.21666666666658</v>
      </c>
      <c r="F114" s="36">
        <v>850.2833333333333</v>
      </c>
      <c r="G114" s="36">
        <v>821.21666666666658</v>
      </c>
      <c r="H114" s="36">
        <v>923.21666666666658</v>
      </c>
      <c r="I114" s="36">
        <v>952.28333333333319</v>
      </c>
      <c r="J114" s="36">
        <v>974.21666666666658</v>
      </c>
      <c r="K114" s="31">
        <v>930.35</v>
      </c>
      <c r="L114" s="31">
        <v>879.35</v>
      </c>
      <c r="M114" s="31">
        <v>1.9370099999999999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408.85</v>
      </c>
      <c r="D115" s="36">
        <v>407.95000000000005</v>
      </c>
      <c r="E115" s="36">
        <v>403.10000000000008</v>
      </c>
      <c r="F115" s="36">
        <v>397.35</v>
      </c>
      <c r="G115" s="36">
        <v>392.50000000000006</v>
      </c>
      <c r="H115" s="36">
        <v>413.7000000000001</v>
      </c>
      <c r="I115" s="36">
        <v>418.55</v>
      </c>
      <c r="J115" s="36">
        <v>424.30000000000013</v>
      </c>
      <c r="K115" s="31">
        <v>412.8</v>
      </c>
      <c r="L115" s="31">
        <v>402.2</v>
      </c>
      <c r="M115" s="31">
        <v>53.684669999999997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500.85</v>
      </c>
      <c r="D116" s="36">
        <v>496.75</v>
      </c>
      <c r="E116" s="36">
        <v>490.5</v>
      </c>
      <c r="F116" s="36">
        <v>480.15</v>
      </c>
      <c r="G116" s="36">
        <v>473.9</v>
      </c>
      <c r="H116" s="36">
        <v>507.1</v>
      </c>
      <c r="I116" s="36">
        <v>513.35</v>
      </c>
      <c r="J116" s="36">
        <v>523.70000000000005</v>
      </c>
      <c r="K116" s="31">
        <v>503</v>
      </c>
      <c r="L116" s="31">
        <v>486.4</v>
      </c>
      <c r="M116" s="31">
        <v>1.00976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1093.8499999999999</v>
      </c>
      <c r="D117" s="36">
        <v>1096.1333333333332</v>
      </c>
      <c r="E117" s="36">
        <v>1079.7166666666665</v>
      </c>
      <c r="F117" s="36">
        <v>1065.5833333333333</v>
      </c>
      <c r="G117" s="36">
        <v>1049.1666666666665</v>
      </c>
      <c r="H117" s="36">
        <v>1110.2666666666664</v>
      </c>
      <c r="I117" s="36">
        <v>1126.6833333333334</v>
      </c>
      <c r="J117" s="36">
        <v>1140.8166666666664</v>
      </c>
      <c r="K117" s="31">
        <v>1112.55</v>
      </c>
      <c r="L117" s="31">
        <v>1082</v>
      </c>
      <c r="M117" s="31">
        <v>0.30974000000000002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1155.3499999999999</v>
      </c>
      <c r="D118" s="36">
        <v>1157.5333333333333</v>
      </c>
      <c r="E118" s="36">
        <v>1145.0666666666666</v>
      </c>
      <c r="F118" s="36">
        <v>1134.7833333333333</v>
      </c>
      <c r="G118" s="36">
        <v>1122.3166666666666</v>
      </c>
      <c r="H118" s="36">
        <v>1167.8166666666666</v>
      </c>
      <c r="I118" s="36">
        <v>1180.2833333333333</v>
      </c>
      <c r="J118" s="36">
        <v>1190.5666666666666</v>
      </c>
      <c r="K118" s="31">
        <v>1170</v>
      </c>
      <c r="L118" s="31">
        <v>1147.25</v>
      </c>
      <c r="M118" s="31">
        <v>7.6607200000000004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1406.2</v>
      </c>
      <c r="D119" s="36">
        <v>1400.25</v>
      </c>
      <c r="E119" s="36">
        <v>1390.05</v>
      </c>
      <c r="F119" s="36">
        <v>1373.8999999999999</v>
      </c>
      <c r="G119" s="36">
        <v>1363.6999999999998</v>
      </c>
      <c r="H119" s="36">
        <v>1416.4</v>
      </c>
      <c r="I119" s="36">
        <v>1426.6</v>
      </c>
      <c r="J119" s="36">
        <v>1442.7500000000002</v>
      </c>
      <c r="K119" s="31">
        <v>1410.45</v>
      </c>
      <c r="L119" s="31">
        <v>1384.1</v>
      </c>
      <c r="M119" s="31">
        <v>20.272130000000001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157.1</v>
      </c>
      <c r="D120" s="36">
        <v>156.79999999999998</v>
      </c>
      <c r="E120" s="36">
        <v>155.79999999999995</v>
      </c>
      <c r="F120" s="36">
        <v>154.49999999999997</v>
      </c>
      <c r="G120" s="36">
        <v>153.49999999999994</v>
      </c>
      <c r="H120" s="36">
        <v>158.09999999999997</v>
      </c>
      <c r="I120" s="36">
        <v>159.10000000000002</v>
      </c>
      <c r="J120" s="36">
        <v>160.39999999999998</v>
      </c>
      <c r="K120" s="31">
        <v>157.80000000000001</v>
      </c>
      <c r="L120" s="31">
        <v>155.5</v>
      </c>
      <c r="M120" s="31">
        <v>24.159400000000002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1312.7</v>
      </c>
      <c r="D121" s="36">
        <v>1310.8166666666668</v>
      </c>
      <c r="E121" s="36">
        <v>1302.7833333333338</v>
      </c>
      <c r="F121" s="36">
        <v>1292.866666666667</v>
      </c>
      <c r="G121" s="36">
        <v>1284.8333333333339</v>
      </c>
      <c r="H121" s="36">
        <v>1320.7333333333336</v>
      </c>
      <c r="I121" s="36">
        <v>1328.7666666666669</v>
      </c>
      <c r="J121" s="36">
        <v>1338.6833333333334</v>
      </c>
      <c r="K121" s="31">
        <v>1318.85</v>
      </c>
      <c r="L121" s="31">
        <v>1300.9000000000001</v>
      </c>
      <c r="M121" s="31">
        <v>0.57308000000000003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452.45</v>
      </c>
      <c r="D122" s="36">
        <v>449.40000000000003</v>
      </c>
      <c r="E122" s="36">
        <v>444.80000000000007</v>
      </c>
      <c r="F122" s="36">
        <v>437.15000000000003</v>
      </c>
      <c r="G122" s="36">
        <v>432.55000000000007</v>
      </c>
      <c r="H122" s="36">
        <v>457.05000000000007</v>
      </c>
      <c r="I122" s="36">
        <v>461.65000000000009</v>
      </c>
      <c r="J122" s="36">
        <v>469.30000000000007</v>
      </c>
      <c r="K122" s="31">
        <v>454</v>
      </c>
      <c r="L122" s="31">
        <v>441.75</v>
      </c>
      <c r="M122" s="31">
        <v>108.58593999999999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1326.25</v>
      </c>
      <c r="D123" s="36">
        <v>1318.3333333333333</v>
      </c>
      <c r="E123" s="36">
        <v>1259.6666666666665</v>
      </c>
      <c r="F123" s="36">
        <v>1193.0833333333333</v>
      </c>
      <c r="G123" s="36">
        <v>1134.4166666666665</v>
      </c>
      <c r="H123" s="36">
        <v>1384.9166666666665</v>
      </c>
      <c r="I123" s="36">
        <v>1443.583333333333</v>
      </c>
      <c r="J123" s="36">
        <v>1510.1666666666665</v>
      </c>
      <c r="K123" s="31">
        <v>1377</v>
      </c>
      <c r="L123" s="31">
        <v>1251.75</v>
      </c>
      <c r="M123" s="31">
        <v>139.92037999999999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5210.5</v>
      </c>
      <c r="D124" s="36">
        <v>5183.5999999999995</v>
      </c>
      <c r="E124" s="36">
        <v>5147.1999999999989</v>
      </c>
      <c r="F124" s="36">
        <v>5083.8999999999996</v>
      </c>
      <c r="G124" s="36">
        <v>5047.4999999999991</v>
      </c>
      <c r="H124" s="36">
        <v>5246.8999999999987</v>
      </c>
      <c r="I124" s="36">
        <v>5283.2999999999984</v>
      </c>
      <c r="J124" s="36">
        <v>5346.5999999999985</v>
      </c>
      <c r="K124" s="31">
        <v>5220</v>
      </c>
      <c r="L124" s="31">
        <v>5120.3</v>
      </c>
      <c r="M124" s="31">
        <v>2.7699099999999999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2799.65</v>
      </c>
      <c r="D125" s="36">
        <v>2783</v>
      </c>
      <c r="E125" s="36">
        <v>2754</v>
      </c>
      <c r="F125" s="36">
        <v>2708.35</v>
      </c>
      <c r="G125" s="36">
        <v>2679.35</v>
      </c>
      <c r="H125" s="36">
        <v>2828.65</v>
      </c>
      <c r="I125" s="36">
        <v>2857.65</v>
      </c>
      <c r="J125" s="36">
        <v>2903.3</v>
      </c>
      <c r="K125" s="31">
        <v>2812</v>
      </c>
      <c r="L125" s="31">
        <v>2737.35</v>
      </c>
      <c r="M125" s="31">
        <v>7.08101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3253.4</v>
      </c>
      <c r="D126" s="36">
        <v>3233.7999999999997</v>
      </c>
      <c r="E126" s="36">
        <v>3202.5999999999995</v>
      </c>
      <c r="F126" s="36">
        <v>3151.7999999999997</v>
      </c>
      <c r="G126" s="36">
        <v>3120.5999999999995</v>
      </c>
      <c r="H126" s="36">
        <v>3284.5999999999995</v>
      </c>
      <c r="I126" s="36">
        <v>3315.7999999999993</v>
      </c>
      <c r="J126" s="36">
        <v>3366.5999999999995</v>
      </c>
      <c r="K126" s="31">
        <v>3265</v>
      </c>
      <c r="L126" s="31">
        <v>3183</v>
      </c>
      <c r="M126" s="31">
        <v>2.1411500000000001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1636.4</v>
      </c>
      <c r="D127" s="36">
        <v>1629.7</v>
      </c>
      <c r="E127" s="36">
        <v>1616.7</v>
      </c>
      <c r="F127" s="36">
        <v>1597</v>
      </c>
      <c r="G127" s="36">
        <v>1584</v>
      </c>
      <c r="H127" s="36">
        <v>1649.4</v>
      </c>
      <c r="I127" s="36">
        <v>1662.4</v>
      </c>
      <c r="J127" s="36">
        <v>1682.1000000000001</v>
      </c>
      <c r="K127" s="31">
        <v>1642.7</v>
      </c>
      <c r="L127" s="31">
        <v>1610</v>
      </c>
      <c r="M127" s="31">
        <v>0.43082999999999999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1004.8</v>
      </c>
      <c r="D128" s="36">
        <v>995</v>
      </c>
      <c r="E128" s="36">
        <v>978</v>
      </c>
      <c r="F128" s="36">
        <v>951.2</v>
      </c>
      <c r="G128" s="36">
        <v>934.2</v>
      </c>
      <c r="H128" s="36">
        <v>1021.8</v>
      </c>
      <c r="I128" s="36">
        <v>1038.8</v>
      </c>
      <c r="J128" s="36">
        <v>1065.5999999999999</v>
      </c>
      <c r="K128" s="31">
        <v>1012</v>
      </c>
      <c r="L128" s="31">
        <v>968.2</v>
      </c>
      <c r="M128" s="31">
        <v>39.297289999999997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1111.95</v>
      </c>
      <c r="D129" s="36">
        <v>1108.6000000000001</v>
      </c>
      <c r="E129" s="36">
        <v>1075.2500000000002</v>
      </c>
      <c r="F129" s="36">
        <v>1038.5500000000002</v>
      </c>
      <c r="G129" s="36">
        <v>1005.2000000000003</v>
      </c>
      <c r="H129" s="36">
        <v>1145.3000000000002</v>
      </c>
      <c r="I129" s="36">
        <v>1178.6500000000001</v>
      </c>
      <c r="J129" s="36">
        <v>1215.3500000000001</v>
      </c>
      <c r="K129" s="31">
        <v>1141.95</v>
      </c>
      <c r="L129" s="31">
        <v>1071.9000000000001</v>
      </c>
      <c r="M129" s="31">
        <v>9.9611000000000001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4591.75</v>
      </c>
      <c r="D130" s="36">
        <v>4638.8166666666666</v>
      </c>
      <c r="E130" s="36">
        <v>4522.9333333333334</v>
      </c>
      <c r="F130" s="36">
        <v>4454.1166666666668</v>
      </c>
      <c r="G130" s="36">
        <v>4338.2333333333336</v>
      </c>
      <c r="H130" s="36">
        <v>4707.6333333333332</v>
      </c>
      <c r="I130" s="36">
        <v>4823.5166666666664</v>
      </c>
      <c r="J130" s="36">
        <v>4892.333333333333</v>
      </c>
      <c r="K130" s="31">
        <v>4754.7</v>
      </c>
      <c r="L130" s="31">
        <v>4570</v>
      </c>
      <c r="M130" s="31">
        <v>1.03322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1477.95</v>
      </c>
      <c r="D131" s="36">
        <v>1485.3833333333332</v>
      </c>
      <c r="E131" s="36">
        <v>1463.7666666666664</v>
      </c>
      <c r="F131" s="36">
        <v>1449.5833333333333</v>
      </c>
      <c r="G131" s="36">
        <v>1427.9666666666665</v>
      </c>
      <c r="H131" s="36">
        <v>1499.5666666666664</v>
      </c>
      <c r="I131" s="36">
        <v>1521.1833333333332</v>
      </c>
      <c r="J131" s="36">
        <v>1535.3666666666663</v>
      </c>
      <c r="K131" s="31">
        <v>1507</v>
      </c>
      <c r="L131" s="31">
        <v>1471.2</v>
      </c>
      <c r="M131" s="31">
        <v>0.66393000000000002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309.75</v>
      </c>
      <c r="D132" s="36">
        <v>309.8</v>
      </c>
      <c r="E132" s="36">
        <v>306.75</v>
      </c>
      <c r="F132" s="36">
        <v>303.75</v>
      </c>
      <c r="G132" s="36">
        <v>300.7</v>
      </c>
      <c r="H132" s="36">
        <v>312.8</v>
      </c>
      <c r="I132" s="36">
        <v>315.85000000000008</v>
      </c>
      <c r="J132" s="36">
        <v>318.85000000000002</v>
      </c>
      <c r="K132" s="31">
        <v>312.85000000000002</v>
      </c>
      <c r="L132" s="31">
        <v>306.8</v>
      </c>
      <c r="M132" s="31">
        <v>56.483550000000001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3233.4</v>
      </c>
      <c r="D133" s="36">
        <v>3242.35</v>
      </c>
      <c r="E133" s="36">
        <v>3214.7</v>
      </c>
      <c r="F133" s="36">
        <v>3196</v>
      </c>
      <c r="G133" s="36">
        <v>3168.35</v>
      </c>
      <c r="H133" s="36">
        <v>3261.0499999999997</v>
      </c>
      <c r="I133" s="36">
        <v>3288.7000000000003</v>
      </c>
      <c r="J133" s="36">
        <v>3307.3999999999996</v>
      </c>
      <c r="K133" s="31">
        <v>3270</v>
      </c>
      <c r="L133" s="31">
        <v>3223.65</v>
      </c>
      <c r="M133" s="31">
        <v>3.39113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1914.95</v>
      </c>
      <c r="D134" s="36">
        <v>1911.6333333333332</v>
      </c>
      <c r="E134" s="36">
        <v>1903.3166666666664</v>
      </c>
      <c r="F134" s="36">
        <v>1891.6833333333332</v>
      </c>
      <c r="G134" s="36">
        <v>1883.3666666666663</v>
      </c>
      <c r="H134" s="36">
        <v>1923.2666666666664</v>
      </c>
      <c r="I134" s="36">
        <v>1931.583333333333</v>
      </c>
      <c r="J134" s="36">
        <v>1943.2166666666665</v>
      </c>
      <c r="K134" s="31">
        <v>1919.95</v>
      </c>
      <c r="L134" s="31">
        <v>1900</v>
      </c>
      <c r="M134" s="31">
        <v>3.5523799999999999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903.9</v>
      </c>
      <c r="D135" s="36">
        <v>907.48333333333323</v>
      </c>
      <c r="E135" s="36">
        <v>896.41666666666652</v>
      </c>
      <c r="F135" s="36">
        <v>888.93333333333328</v>
      </c>
      <c r="G135" s="36">
        <v>877.86666666666656</v>
      </c>
      <c r="H135" s="36">
        <v>914.96666666666647</v>
      </c>
      <c r="I135" s="36">
        <v>926.0333333333333</v>
      </c>
      <c r="J135" s="36">
        <v>933.51666666666642</v>
      </c>
      <c r="K135" s="31">
        <v>918.55</v>
      </c>
      <c r="L135" s="31">
        <v>900</v>
      </c>
      <c r="M135" s="31">
        <v>0.25766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893.8</v>
      </c>
      <c r="D136" s="36">
        <v>891.18333333333339</v>
      </c>
      <c r="E136" s="36">
        <v>885.36666666666679</v>
      </c>
      <c r="F136" s="36">
        <v>876.93333333333339</v>
      </c>
      <c r="G136" s="36">
        <v>871.11666666666679</v>
      </c>
      <c r="H136" s="36">
        <v>899.61666666666679</v>
      </c>
      <c r="I136" s="36">
        <v>905.43333333333339</v>
      </c>
      <c r="J136" s="36">
        <v>913.86666666666679</v>
      </c>
      <c r="K136" s="31">
        <v>897</v>
      </c>
      <c r="L136" s="31">
        <v>882.75</v>
      </c>
      <c r="M136" s="31">
        <v>23.765160000000002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506.45</v>
      </c>
      <c r="D137" s="36">
        <v>506.95</v>
      </c>
      <c r="E137" s="36">
        <v>503.65</v>
      </c>
      <c r="F137" s="36">
        <v>500.84999999999997</v>
      </c>
      <c r="G137" s="36">
        <v>497.54999999999995</v>
      </c>
      <c r="H137" s="36">
        <v>509.75</v>
      </c>
      <c r="I137" s="36">
        <v>513.05000000000007</v>
      </c>
      <c r="J137" s="36">
        <v>515.85</v>
      </c>
      <c r="K137" s="31">
        <v>510.25</v>
      </c>
      <c r="L137" s="31">
        <v>504.15</v>
      </c>
      <c r="M137" s="31">
        <v>10.22931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1806.45</v>
      </c>
      <c r="D138" s="36">
        <v>1840.5666666666666</v>
      </c>
      <c r="E138" s="36">
        <v>1732.9333333333332</v>
      </c>
      <c r="F138" s="36">
        <v>1659.4166666666665</v>
      </c>
      <c r="G138" s="36">
        <v>1551.7833333333331</v>
      </c>
      <c r="H138" s="36">
        <v>1914.0833333333333</v>
      </c>
      <c r="I138" s="36">
        <v>2021.7166666666665</v>
      </c>
      <c r="J138" s="36">
        <v>2095.2333333333336</v>
      </c>
      <c r="K138" s="31">
        <v>1948.2</v>
      </c>
      <c r="L138" s="31">
        <v>1767.05</v>
      </c>
      <c r="M138" s="31">
        <v>29.554069999999999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3083.1</v>
      </c>
      <c r="D139" s="36">
        <v>3090.0666666666671</v>
      </c>
      <c r="E139" s="36">
        <v>3023.0333333333342</v>
      </c>
      <c r="F139" s="36">
        <v>2962.9666666666672</v>
      </c>
      <c r="G139" s="36">
        <v>2895.9333333333343</v>
      </c>
      <c r="H139" s="36">
        <v>3150.1333333333341</v>
      </c>
      <c r="I139" s="36">
        <v>3217.166666666667</v>
      </c>
      <c r="J139" s="36">
        <v>3277.233333333334</v>
      </c>
      <c r="K139" s="31">
        <v>3157.1</v>
      </c>
      <c r="L139" s="31">
        <v>3030</v>
      </c>
      <c r="M139" s="31">
        <v>4.69299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617.9</v>
      </c>
      <c r="D140" s="36">
        <v>611.93333333333328</v>
      </c>
      <c r="E140" s="36">
        <v>601.96666666666658</v>
      </c>
      <c r="F140" s="36">
        <v>586.0333333333333</v>
      </c>
      <c r="G140" s="36">
        <v>576.06666666666661</v>
      </c>
      <c r="H140" s="36">
        <v>627.86666666666656</v>
      </c>
      <c r="I140" s="36">
        <v>637.83333333333326</v>
      </c>
      <c r="J140" s="36">
        <v>653.76666666666654</v>
      </c>
      <c r="K140" s="31">
        <v>621.9</v>
      </c>
      <c r="L140" s="31">
        <v>596</v>
      </c>
      <c r="M140" s="31">
        <v>18.745200000000001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2422.8000000000002</v>
      </c>
      <c r="D141" s="36">
        <v>2412.6666666666665</v>
      </c>
      <c r="E141" s="36">
        <v>2398.333333333333</v>
      </c>
      <c r="F141" s="36">
        <v>2373.8666666666663</v>
      </c>
      <c r="G141" s="36">
        <v>2359.5333333333328</v>
      </c>
      <c r="H141" s="36">
        <v>2437.1333333333332</v>
      </c>
      <c r="I141" s="36">
        <v>2451.4666666666662</v>
      </c>
      <c r="J141" s="36">
        <v>2475.9333333333334</v>
      </c>
      <c r="K141" s="31">
        <v>2427</v>
      </c>
      <c r="L141" s="31">
        <v>2388.1999999999998</v>
      </c>
      <c r="M141" s="31">
        <v>3.37195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459.25</v>
      </c>
      <c r="D142" s="36">
        <v>457.25</v>
      </c>
      <c r="E142" s="36">
        <v>445.7</v>
      </c>
      <c r="F142" s="36">
        <v>432.15</v>
      </c>
      <c r="G142" s="36">
        <v>420.59999999999997</v>
      </c>
      <c r="H142" s="36">
        <v>470.8</v>
      </c>
      <c r="I142" s="36">
        <v>482.34999999999997</v>
      </c>
      <c r="J142" s="36">
        <v>495.90000000000003</v>
      </c>
      <c r="K142" s="31">
        <v>468.8</v>
      </c>
      <c r="L142" s="31">
        <v>443.7</v>
      </c>
      <c r="M142" s="31">
        <v>26.794550000000001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122.5</v>
      </c>
      <c r="D143" s="36">
        <v>123.08333333333333</v>
      </c>
      <c r="E143" s="36">
        <v>121.66666666666666</v>
      </c>
      <c r="F143" s="36">
        <v>120.83333333333333</v>
      </c>
      <c r="G143" s="36">
        <v>119.41666666666666</v>
      </c>
      <c r="H143" s="36">
        <v>123.91666666666666</v>
      </c>
      <c r="I143" s="36">
        <v>125.33333333333331</v>
      </c>
      <c r="J143" s="36">
        <v>126.16666666666666</v>
      </c>
      <c r="K143" s="31">
        <v>124.5</v>
      </c>
      <c r="L143" s="31">
        <v>122.25</v>
      </c>
      <c r="M143" s="31">
        <v>11.686439999999999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169</v>
      </c>
      <c r="D144" s="36">
        <v>167.88333333333333</v>
      </c>
      <c r="E144" s="36">
        <v>166.56666666666666</v>
      </c>
      <c r="F144" s="36">
        <v>164.13333333333333</v>
      </c>
      <c r="G144" s="36">
        <v>162.81666666666666</v>
      </c>
      <c r="H144" s="36">
        <v>170.31666666666666</v>
      </c>
      <c r="I144" s="36">
        <v>171.63333333333333</v>
      </c>
      <c r="J144" s="36">
        <v>174.06666666666666</v>
      </c>
      <c r="K144" s="31">
        <v>169.2</v>
      </c>
      <c r="L144" s="31">
        <v>165.45</v>
      </c>
      <c r="M144" s="31">
        <v>19.036539999999999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3843.8</v>
      </c>
      <c r="D145" s="36">
        <v>3837.0500000000006</v>
      </c>
      <c r="E145" s="36">
        <v>3797.3000000000011</v>
      </c>
      <c r="F145" s="36">
        <v>3750.8000000000006</v>
      </c>
      <c r="G145" s="36">
        <v>3711.0500000000011</v>
      </c>
      <c r="H145" s="36">
        <v>3883.5500000000011</v>
      </c>
      <c r="I145" s="36">
        <v>3923.3</v>
      </c>
      <c r="J145" s="36">
        <v>3969.8000000000011</v>
      </c>
      <c r="K145" s="31">
        <v>3876.8</v>
      </c>
      <c r="L145" s="31">
        <v>3790.55</v>
      </c>
      <c r="M145" s="31">
        <v>8.3535400000000006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8093.4</v>
      </c>
      <c r="D146" s="36">
        <v>8096.1500000000005</v>
      </c>
      <c r="E146" s="36">
        <v>8002.2500000000009</v>
      </c>
      <c r="F146" s="36">
        <v>7911.1</v>
      </c>
      <c r="G146" s="36">
        <v>7817.2000000000007</v>
      </c>
      <c r="H146" s="36">
        <v>8187.3000000000011</v>
      </c>
      <c r="I146" s="36">
        <v>8281.2000000000007</v>
      </c>
      <c r="J146" s="36">
        <v>8372.3500000000022</v>
      </c>
      <c r="K146" s="31">
        <v>8190.05</v>
      </c>
      <c r="L146" s="31">
        <v>8005</v>
      </c>
      <c r="M146" s="31">
        <v>3.3203100000000001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2330.65</v>
      </c>
      <c r="D147" s="36">
        <v>2326.9</v>
      </c>
      <c r="E147" s="36">
        <v>2310.8000000000002</v>
      </c>
      <c r="F147" s="36">
        <v>2290.9500000000003</v>
      </c>
      <c r="G147" s="36">
        <v>2274.8500000000004</v>
      </c>
      <c r="H147" s="36">
        <v>2346.75</v>
      </c>
      <c r="I147" s="36">
        <v>2362.8499999999995</v>
      </c>
      <c r="J147" s="36">
        <v>2382.6999999999998</v>
      </c>
      <c r="K147" s="31">
        <v>2343</v>
      </c>
      <c r="L147" s="31">
        <v>2307.0500000000002</v>
      </c>
      <c r="M147" s="31">
        <v>1.1674500000000001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6218.75</v>
      </c>
      <c r="D148" s="36">
        <v>6136.25</v>
      </c>
      <c r="E148" s="36">
        <v>6010.5</v>
      </c>
      <c r="F148" s="36">
        <v>5802.25</v>
      </c>
      <c r="G148" s="36">
        <v>5676.5</v>
      </c>
      <c r="H148" s="36">
        <v>6344.5</v>
      </c>
      <c r="I148" s="36">
        <v>6470.25</v>
      </c>
      <c r="J148" s="36">
        <v>6678.5</v>
      </c>
      <c r="K148" s="31">
        <v>6262</v>
      </c>
      <c r="L148" s="31">
        <v>5928</v>
      </c>
      <c r="M148" s="31">
        <v>9.2698499999999999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625.75</v>
      </c>
      <c r="D149" s="36">
        <v>627.38333333333333</v>
      </c>
      <c r="E149" s="36">
        <v>619.76666666666665</v>
      </c>
      <c r="F149" s="36">
        <v>613.7833333333333</v>
      </c>
      <c r="G149" s="36">
        <v>606.16666666666663</v>
      </c>
      <c r="H149" s="36">
        <v>633.36666666666667</v>
      </c>
      <c r="I149" s="36">
        <v>640.98333333333323</v>
      </c>
      <c r="J149" s="36">
        <v>646.9666666666667</v>
      </c>
      <c r="K149" s="31">
        <v>635</v>
      </c>
      <c r="L149" s="31">
        <v>621.4</v>
      </c>
      <c r="M149" s="31">
        <v>2.2392099999999999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456.05</v>
      </c>
      <c r="D150" s="36">
        <v>457.56666666666666</v>
      </c>
      <c r="E150" s="36">
        <v>446.48333333333335</v>
      </c>
      <c r="F150" s="36">
        <v>436.91666666666669</v>
      </c>
      <c r="G150" s="36">
        <v>425.83333333333337</v>
      </c>
      <c r="H150" s="36">
        <v>467.13333333333333</v>
      </c>
      <c r="I150" s="36">
        <v>478.2166666666667</v>
      </c>
      <c r="J150" s="36">
        <v>487.7833333333333</v>
      </c>
      <c r="K150" s="31">
        <v>468.65</v>
      </c>
      <c r="L150" s="31">
        <v>448</v>
      </c>
      <c r="M150" s="31">
        <v>15.23583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177.65</v>
      </c>
      <c r="D151" s="36">
        <v>177.56666666666669</v>
      </c>
      <c r="E151" s="36">
        <v>175.73333333333338</v>
      </c>
      <c r="F151" s="36">
        <v>173.81666666666669</v>
      </c>
      <c r="G151" s="36">
        <v>171.98333333333338</v>
      </c>
      <c r="H151" s="36">
        <v>179.48333333333338</v>
      </c>
      <c r="I151" s="36">
        <v>181.31666666666669</v>
      </c>
      <c r="J151" s="36">
        <v>183.23333333333338</v>
      </c>
      <c r="K151" s="31">
        <v>179.4</v>
      </c>
      <c r="L151" s="31">
        <v>175.65</v>
      </c>
      <c r="M151" s="31">
        <v>8.3272300000000001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46.4</v>
      </c>
      <c r="D152" s="36">
        <v>46.583333333333336</v>
      </c>
      <c r="E152" s="36">
        <v>45.966666666666669</v>
      </c>
      <c r="F152" s="36">
        <v>45.533333333333331</v>
      </c>
      <c r="G152" s="36">
        <v>44.916666666666664</v>
      </c>
      <c r="H152" s="36">
        <v>47.016666666666673</v>
      </c>
      <c r="I152" s="36">
        <v>47.633333333333333</v>
      </c>
      <c r="J152" s="36">
        <v>48.066666666666677</v>
      </c>
      <c r="K152" s="31">
        <v>47.2</v>
      </c>
      <c r="L152" s="31">
        <v>46.15</v>
      </c>
      <c r="M152" s="31">
        <v>103.65217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4615.2</v>
      </c>
      <c r="D153" s="36">
        <v>4576.9000000000005</v>
      </c>
      <c r="E153" s="36">
        <v>4524.3000000000011</v>
      </c>
      <c r="F153" s="36">
        <v>4433.4000000000005</v>
      </c>
      <c r="G153" s="36">
        <v>4380.8000000000011</v>
      </c>
      <c r="H153" s="36">
        <v>4667.8000000000011</v>
      </c>
      <c r="I153" s="36">
        <v>4720.4000000000015</v>
      </c>
      <c r="J153" s="36">
        <v>4811.3000000000011</v>
      </c>
      <c r="K153" s="31">
        <v>4629.5</v>
      </c>
      <c r="L153" s="31">
        <v>4486</v>
      </c>
      <c r="M153" s="31">
        <v>12.60511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627.95000000000005</v>
      </c>
      <c r="D154" s="36">
        <v>621.33333333333337</v>
      </c>
      <c r="E154" s="36">
        <v>612.66666666666674</v>
      </c>
      <c r="F154" s="36">
        <v>597.38333333333333</v>
      </c>
      <c r="G154" s="36">
        <v>588.7166666666667</v>
      </c>
      <c r="H154" s="36">
        <v>636.61666666666679</v>
      </c>
      <c r="I154" s="36">
        <v>645.28333333333353</v>
      </c>
      <c r="J154" s="36">
        <v>660.56666666666683</v>
      </c>
      <c r="K154" s="31">
        <v>630</v>
      </c>
      <c r="L154" s="31">
        <v>606.04999999999995</v>
      </c>
      <c r="M154" s="31">
        <v>1.7229099999999999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465</v>
      </c>
      <c r="D155" s="36">
        <v>460.95</v>
      </c>
      <c r="E155" s="36">
        <v>451.9</v>
      </c>
      <c r="F155" s="36">
        <v>438.8</v>
      </c>
      <c r="G155" s="36">
        <v>429.75</v>
      </c>
      <c r="H155" s="36">
        <v>474.04999999999995</v>
      </c>
      <c r="I155" s="36">
        <v>483.1</v>
      </c>
      <c r="J155" s="36">
        <v>496.19999999999993</v>
      </c>
      <c r="K155" s="31">
        <v>470</v>
      </c>
      <c r="L155" s="31">
        <v>447.85</v>
      </c>
      <c r="M155" s="31">
        <v>36.527859999999997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1957.3</v>
      </c>
      <c r="D156" s="36">
        <v>1952.7833333333335</v>
      </c>
      <c r="E156" s="36">
        <v>1915.5666666666671</v>
      </c>
      <c r="F156" s="36">
        <v>1873.8333333333335</v>
      </c>
      <c r="G156" s="36">
        <v>1836.616666666667</v>
      </c>
      <c r="H156" s="36">
        <v>1994.5166666666671</v>
      </c>
      <c r="I156" s="36">
        <v>2031.7333333333338</v>
      </c>
      <c r="J156" s="36">
        <v>2073.4666666666672</v>
      </c>
      <c r="K156" s="31">
        <v>1990</v>
      </c>
      <c r="L156" s="31">
        <v>1911.05</v>
      </c>
      <c r="M156" s="31">
        <v>0.96375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222.05</v>
      </c>
      <c r="D157" s="36">
        <v>219.54999999999998</v>
      </c>
      <c r="E157" s="36">
        <v>215.74999999999997</v>
      </c>
      <c r="F157" s="36">
        <v>209.45</v>
      </c>
      <c r="G157" s="36">
        <v>205.64999999999998</v>
      </c>
      <c r="H157" s="36">
        <v>225.84999999999997</v>
      </c>
      <c r="I157" s="36">
        <v>229.64999999999998</v>
      </c>
      <c r="J157" s="36">
        <v>235.94999999999996</v>
      </c>
      <c r="K157" s="31">
        <v>223.35</v>
      </c>
      <c r="L157" s="31">
        <v>213.25</v>
      </c>
      <c r="M157" s="31">
        <v>116.52858999999999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1333</v>
      </c>
      <c r="D158" s="36">
        <v>1339.6666666666667</v>
      </c>
      <c r="E158" s="36">
        <v>1318.3833333333334</v>
      </c>
      <c r="F158" s="36">
        <v>1303.7666666666667</v>
      </c>
      <c r="G158" s="36">
        <v>1282.4833333333333</v>
      </c>
      <c r="H158" s="36">
        <v>1354.2833333333335</v>
      </c>
      <c r="I158" s="36">
        <v>1375.5666666666668</v>
      </c>
      <c r="J158" s="36">
        <v>1390.1833333333336</v>
      </c>
      <c r="K158" s="31">
        <v>1360.95</v>
      </c>
      <c r="L158" s="31">
        <v>1325.05</v>
      </c>
      <c r="M158" s="31">
        <v>0.64990999999999999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99</v>
      </c>
      <c r="D159" s="36">
        <v>99.166666666666671</v>
      </c>
      <c r="E159" s="36">
        <v>97.13333333333334</v>
      </c>
      <c r="F159" s="36">
        <v>95.266666666666666</v>
      </c>
      <c r="G159" s="36">
        <v>93.233333333333334</v>
      </c>
      <c r="H159" s="36">
        <v>101.03333333333335</v>
      </c>
      <c r="I159" s="36">
        <v>103.06666666666668</v>
      </c>
      <c r="J159" s="36">
        <v>104.93333333333335</v>
      </c>
      <c r="K159" s="31">
        <v>101.2</v>
      </c>
      <c r="L159" s="31">
        <v>97.3</v>
      </c>
      <c r="M159" s="31">
        <v>89.311400000000006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883.6</v>
      </c>
      <c r="D160" s="36">
        <v>876.70000000000016</v>
      </c>
      <c r="E160" s="36">
        <v>866.95000000000027</v>
      </c>
      <c r="F160" s="36">
        <v>850.30000000000007</v>
      </c>
      <c r="G160" s="36">
        <v>840.55000000000018</v>
      </c>
      <c r="H160" s="36">
        <v>893.35000000000036</v>
      </c>
      <c r="I160" s="36">
        <v>903.10000000000014</v>
      </c>
      <c r="J160" s="36">
        <v>919.75000000000045</v>
      </c>
      <c r="K160" s="31">
        <v>886.45</v>
      </c>
      <c r="L160" s="31">
        <v>860.05</v>
      </c>
      <c r="M160" s="31">
        <v>0.62936000000000003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3250.65</v>
      </c>
      <c r="D161" s="36">
        <v>3249.8166666666671</v>
      </c>
      <c r="E161" s="36">
        <v>3224.6333333333341</v>
      </c>
      <c r="F161" s="36">
        <v>3198.6166666666672</v>
      </c>
      <c r="G161" s="36">
        <v>3173.4333333333343</v>
      </c>
      <c r="H161" s="36">
        <v>3275.8333333333339</v>
      </c>
      <c r="I161" s="36">
        <v>3301.0166666666673</v>
      </c>
      <c r="J161" s="36">
        <v>3327.0333333333338</v>
      </c>
      <c r="K161" s="31">
        <v>3275</v>
      </c>
      <c r="L161" s="31">
        <v>3223.8</v>
      </c>
      <c r="M161" s="31">
        <v>1.61514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447.4</v>
      </c>
      <c r="D162" s="36">
        <v>443.9666666666667</v>
      </c>
      <c r="E162" s="36">
        <v>436.93333333333339</v>
      </c>
      <c r="F162" s="36">
        <v>426.4666666666667</v>
      </c>
      <c r="G162" s="36">
        <v>419.43333333333339</v>
      </c>
      <c r="H162" s="36">
        <v>454.43333333333339</v>
      </c>
      <c r="I162" s="36">
        <v>461.4666666666667</v>
      </c>
      <c r="J162" s="36">
        <v>471.93333333333339</v>
      </c>
      <c r="K162" s="31">
        <v>451</v>
      </c>
      <c r="L162" s="31">
        <v>433.5</v>
      </c>
      <c r="M162" s="31">
        <v>86.171340000000001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456.95</v>
      </c>
      <c r="D163" s="36">
        <v>455.36666666666662</v>
      </c>
      <c r="E163" s="36">
        <v>450.73333333333323</v>
      </c>
      <c r="F163" s="36">
        <v>444.51666666666659</v>
      </c>
      <c r="G163" s="36">
        <v>439.88333333333321</v>
      </c>
      <c r="H163" s="36">
        <v>461.58333333333326</v>
      </c>
      <c r="I163" s="36">
        <v>466.21666666666658</v>
      </c>
      <c r="J163" s="36">
        <v>472.43333333333328</v>
      </c>
      <c r="K163" s="31">
        <v>460</v>
      </c>
      <c r="L163" s="31">
        <v>449.15</v>
      </c>
      <c r="M163" s="31">
        <v>0.60836999999999997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178.1</v>
      </c>
      <c r="D164" s="36">
        <v>177.4</v>
      </c>
      <c r="E164" s="36">
        <v>176</v>
      </c>
      <c r="F164" s="36">
        <v>173.9</v>
      </c>
      <c r="G164" s="36">
        <v>172.5</v>
      </c>
      <c r="H164" s="36">
        <v>179.5</v>
      </c>
      <c r="I164" s="36">
        <v>180.90000000000003</v>
      </c>
      <c r="J164" s="36">
        <v>183</v>
      </c>
      <c r="K164" s="31">
        <v>178.8</v>
      </c>
      <c r="L164" s="31">
        <v>175.3</v>
      </c>
      <c r="M164" s="31">
        <v>21.34798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155.94999999999999</v>
      </c>
      <c r="D165" s="36">
        <v>155.35</v>
      </c>
      <c r="E165" s="36">
        <v>154.1</v>
      </c>
      <c r="F165" s="36">
        <v>152.25</v>
      </c>
      <c r="G165" s="36">
        <v>151</v>
      </c>
      <c r="H165" s="36">
        <v>157.19999999999999</v>
      </c>
      <c r="I165" s="36">
        <v>158.44999999999999</v>
      </c>
      <c r="J165" s="36">
        <v>160.29999999999998</v>
      </c>
      <c r="K165" s="31">
        <v>156.6</v>
      </c>
      <c r="L165" s="31">
        <v>153.5</v>
      </c>
      <c r="M165" s="31">
        <v>179.11035999999999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716.85</v>
      </c>
      <c r="D166" s="36">
        <v>717.86666666666667</v>
      </c>
      <c r="E166" s="36">
        <v>709.73333333333335</v>
      </c>
      <c r="F166" s="36">
        <v>702.61666666666667</v>
      </c>
      <c r="G166" s="36">
        <v>694.48333333333335</v>
      </c>
      <c r="H166" s="36">
        <v>724.98333333333335</v>
      </c>
      <c r="I166" s="36">
        <v>733.11666666666679</v>
      </c>
      <c r="J166" s="36">
        <v>740.23333333333335</v>
      </c>
      <c r="K166" s="31">
        <v>726</v>
      </c>
      <c r="L166" s="31">
        <v>710.75</v>
      </c>
      <c r="M166" s="31">
        <v>6.3310500000000003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4560.8</v>
      </c>
      <c r="D167" s="36">
        <v>4515.6833333333334</v>
      </c>
      <c r="E167" s="36">
        <v>4445.1166666666668</v>
      </c>
      <c r="F167" s="36">
        <v>4329.4333333333334</v>
      </c>
      <c r="G167" s="36">
        <v>4258.8666666666668</v>
      </c>
      <c r="H167" s="36">
        <v>4631.3666666666668</v>
      </c>
      <c r="I167" s="36">
        <v>4701.9333333333343</v>
      </c>
      <c r="J167" s="36">
        <v>4817.6166666666668</v>
      </c>
      <c r="K167" s="31">
        <v>4586.25</v>
      </c>
      <c r="L167" s="31">
        <v>4400</v>
      </c>
      <c r="M167" s="31">
        <v>0.48968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1012.3</v>
      </c>
      <c r="D168" s="36">
        <v>1012.25</v>
      </c>
      <c r="E168" s="36">
        <v>1003.5</v>
      </c>
      <c r="F168" s="36">
        <v>994.7</v>
      </c>
      <c r="G168" s="36">
        <v>985.95</v>
      </c>
      <c r="H168" s="36">
        <v>1021.05</v>
      </c>
      <c r="I168" s="36">
        <v>1029.8</v>
      </c>
      <c r="J168" s="36">
        <v>1038.5999999999999</v>
      </c>
      <c r="K168" s="31">
        <v>1021</v>
      </c>
      <c r="L168" s="31">
        <v>1003.45</v>
      </c>
      <c r="M168" s="31">
        <v>0.89727000000000001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271.10000000000002</v>
      </c>
      <c r="D169" s="36">
        <v>271.45</v>
      </c>
      <c r="E169" s="36">
        <v>268.14999999999998</v>
      </c>
      <c r="F169" s="36">
        <v>265.2</v>
      </c>
      <c r="G169" s="36">
        <v>261.89999999999998</v>
      </c>
      <c r="H169" s="36">
        <v>274.39999999999998</v>
      </c>
      <c r="I169" s="36">
        <v>277.70000000000005</v>
      </c>
      <c r="J169" s="36">
        <v>280.64999999999998</v>
      </c>
      <c r="K169" s="31">
        <v>274.75</v>
      </c>
      <c r="L169" s="31">
        <v>268.5</v>
      </c>
      <c r="M169" s="31">
        <v>11.259930000000001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215.65</v>
      </c>
      <c r="D170" s="36">
        <v>212.21666666666667</v>
      </c>
      <c r="E170" s="36">
        <v>203.43333333333334</v>
      </c>
      <c r="F170" s="36">
        <v>191.21666666666667</v>
      </c>
      <c r="G170" s="36">
        <v>182.43333333333334</v>
      </c>
      <c r="H170" s="36">
        <v>224.43333333333334</v>
      </c>
      <c r="I170" s="36">
        <v>233.2166666666667</v>
      </c>
      <c r="J170" s="36">
        <v>245.43333333333334</v>
      </c>
      <c r="K170" s="31">
        <v>221</v>
      </c>
      <c r="L170" s="31">
        <v>200</v>
      </c>
      <c r="M170" s="31">
        <v>90.58887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699.65</v>
      </c>
      <c r="D171" s="36">
        <v>696.15</v>
      </c>
      <c r="E171" s="36">
        <v>690.3</v>
      </c>
      <c r="F171" s="36">
        <v>680.94999999999993</v>
      </c>
      <c r="G171" s="36">
        <v>675.09999999999991</v>
      </c>
      <c r="H171" s="36">
        <v>705.5</v>
      </c>
      <c r="I171" s="36">
        <v>711.35000000000014</v>
      </c>
      <c r="J171" s="36">
        <v>720.7</v>
      </c>
      <c r="K171" s="31">
        <v>702</v>
      </c>
      <c r="L171" s="31">
        <v>686.8</v>
      </c>
      <c r="M171" s="31">
        <v>0.89866000000000001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444.85</v>
      </c>
      <c r="D172" s="36">
        <v>445.41666666666669</v>
      </c>
      <c r="E172" s="36">
        <v>438.13333333333338</v>
      </c>
      <c r="F172" s="36">
        <v>431.41666666666669</v>
      </c>
      <c r="G172" s="36">
        <v>424.13333333333338</v>
      </c>
      <c r="H172" s="36">
        <v>452.13333333333338</v>
      </c>
      <c r="I172" s="36">
        <v>459.41666666666669</v>
      </c>
      <c r="J172" s="36">
        <v>466.13333333333338</v>
      </c>
      <c r="K172" s="31">
        <v>452.7</v>
      </c>
      <c r="L172" s="31">
        <v>438.7</v>
      </c>
      <c r="M172" s="31">
        <v>7.1614899999999997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1349.45</v>
      </c>
      <c r="D173" s="36">
        <v>1338.1166666666668</v>
      </c>
      <c r="E173" s="36">
        <v>1321.3333333333335</v>
      </c>
      <c r="F173" s="36">
        <v>1293.2166666666667</v>
      </c>
      <c r="G173" s="36">
        <v>1276.4333333333334</v>
      </c>
      <c r="H173" s="36">
        <v>1366.2333333333336</v>
      </c>
      <c r="I173" s="36">
        <v>1383.0166666666669</v>
      </c>
      <c r="J173" s="36">
        <v>1411.1333333333337</v>
      </c>
      <c r="K173" s="31">
        <v>1354.9</v>
      </c>
      <c r="L173" s="31">
        <v>1310</v>
      </c>
      <c r="M173" s="31">
        <v>0.44317000000000001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208</v>
      </c>
      <c r="D174" s="36">
        <v>207.70000000000002</v>
      </c>
      <c r="E174" s="36">
        <v>206.40000000000003</v>
      </c>
      <c r="F174" s="36">
        <v>204.8</v>
      </c>
      <c r="G174" s="36">
        <v>203.50000000000003</v>
      </c>
      <c r="H174" s="36">
        <v>209.30000000000004</v>
      </c>
      <c r="I174" s="36">
        <v>210.60000000000005</v>
      </c>
      <c r="J174" s="36">
        <v>212.20000000000005</v>
      </c>
      <c r="K174" s="31">
        <v>209</v>
      </c>
      <c r="L174" s="31">
        <v>206.1</v>
      </c>
      <c r="M174" s="31">
        <v>123.6583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1434.6</v>
      </c>
      <c r="D175" s="36">
        <v>1437.2</v>
      </c>
      <c r="E175" s="36">
        <v>1424.5</v>
      </c>
      <c r="F175" s="36">
        <v>1414.3999999999999</v>
      </c>
      <c r="G175" s="36">
        <v>1401.6999999999998</v>
      </c>
      <c r="H175" s="36">
        <v>1447.3000000000002</v>
      </c>
      <c r="I175" s="36">
        <v>1460.0000000000005</v>
      </c>
      <c r="J175" s="36">
        <v>1470.1000000000004</v>
      </c>
      <c r="K175" s="31">
        <v>1449.9</v>
      </c>
      <c r="L175" s="31">
        <v>1427.1</v>
      </c>
      <c r="M175" s="31">
        <v>0.50570999999999999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85.15</v>
      </c>
      <c r="D176" s="36">
        <v>84.266666666666666</v>
      </c>
      <c r="E176" s="36">
        <v>83.033333333333331</v>
      </c>
      <c r="F176" s="36">
        <v>80.916666666666671</v>
      </c>
      <c r="G176" s="36">
        <v>79.683333333333337</v>
      </c>
      <c r="H176" s="36">
        <v>86.383333333333326</v>
      </c>
      <c r="I176" s="36">
        <v>87.616666666666646</v>
      </c>
      <c r="J176" s="36">
        <v>89.73333333333332</v>
      </c>
      <c r="K176" s="31">
        <v>85.5</v>
      </c>
      <c r="L176" s="31">
        <v>82.15</v>
      </c>
      <c r="M176" s="31">
        <v>297.17351000000002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2597.3000000000002</v>
      </c>
      <c r="D177" s="36">
        <v>2600.75</v>
      </c>
      <c r="E177" s="36">
        <v>2576.5500000000002</v>
      </c>
      <c r="F177" s="36">
        <v>2555.8000000000002</v>
      </c>
      <c r="G177" s="36">
        <v>2531.6000000000004</v>
      </c>
      <c r="H177" s="36">
        <v>2621.5</v>
      </c>
      <c r="I177" s="36">
        <v>2645.7</v>
      </c>
      <c r="J177" s="36">
        <v>2666.45</v>
      </c>
      <c r="K177" s="31">
        <v>2624.95</v>
      </c>
      <c r="L177" s="31">
        <v>2580</v>
      </c>
      <c r="M177" s="31">
        <v>0.16313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331.15</v>
      </c>
      <c r="D178" s="36">
        <v>331.7</v>
      </c>
      <c r="E178" s="36">
        <v>326.25</v>
      </c>
      <c r="F178" s="36">
        <v>321.35000000000002</v>
      </c>
      <c r="G178" s="36">
        <v>315.90000000000003</v>
      </c>
      <c r="H178" s="36">
        <v>336.59999999999997</v>
      </c>
      <c r="I178" s="36">
        <v>342.0499999999999</v>
      </c>
      <c r="J178" s="36">
        <v>346.94999999999993</v>
      </c>
      <c r="K178" s="31">
        <v>337.15</v>
      </c>
      <c r="L178" s="31">
        <v>326.8</v>
      </c>
      <c r="M178" s="31">
        <v>11.40025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6207.15</v>
      </c>
      <c r="D179" s="36">
        <v>6256.666666666667</v>
      </c>
      <c r="E179" s="36">
        <v>6145.5333333333338</v>
      </c>
      <c r="F179" s="36">
        <v>6083.916666666667</v>
      </c>
      <c r="G179" s="36">
        <v>5972.7833333333338</v>
      </c>
      <c r="H179" s="36">
        <v>6318.2833333333338</v>
      </c>
      <c r="I179" s="36">
        <v>6429.416666666667</v>
      </c>
      <c r="J179" s="36">
        <v>6491.0333333333338</v>
      </c>
      <c r="K179" s="31">
        <v>6367.8</v>
      </c>
      <c r="L179" s="31">
        <v>6195.05</v>
      </c>
      <c r="M179" s="31">
        <v>0.35271999999999998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1738.6</v>
      </c>
      <c r="D180" s="36">
        <v>1751.8</v>
      </c>
      <c r="E180" s="36">
        <v>1722.8</v>
      </c>
      <c r="F180" s="36">
        <v>1707</v>
      </c>
      <c r="G180" s="36">
        <v>1678</v>
      </c>
      <c r="H180" s="36">
        <v>1767.6</v>
      </c>
      <c r="I180" s="36">
        <v>1796.6</v>
      </c>
      <c r="J180" s="36">
        <v>1812.3999999999999</v>
      </c>
      <c r="K180" s="31">
        <v>1780.8</v>
      </c>
      <c r="L180" s="31">
        <v>1736</v>
      </c>
      <c r="M180" s="31">
        <v>0.74251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2065.6</v>
      </c>
      <c r="D181" s="36">
        <v>2074.8666666666668</v>
      </c>
      <c r="E181" s="36">
        <v>2031.7333333333336</v>
      </c>
      <c r="F181" s="36">
        <v>1997.8666666666668</v>
      </c>
      <c r="G181" s="36">
        <v>1954.7333333333336</v>
      </c>
      <c r="H181" s="36">
        <v>2108.7333333333336</v>
      </c>
      <c r="I181" s="36">
        <v>2151.8666666666668</v>
      </c>
      <c r="J181" s="36">
        <v>2185.7333333333336</v>
      </c>
      <c r="K181" s="31">
        <v>2118</v>
      </c>
      <c r="L181" s="31">
        <v>2041</v>
      </c>
      <c r="M181" s="31">
        <v>1.90449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750.5</v>
      </c>
      <c r="D182" s="36">
        <v>775.31666666666661</v>
      </c>
      <c r="E182" s="36">
        <v>719.03333333333319</v>
      </c>
      <c r="F182" s="36">
        <v>687.56666666666661</v>
      </c>
      <c r="G182" s="36">
        <v>631.28333333333319</v>
      </c>
      <c r="H182" s="36">
        <v>806.78333333333319</v>
      </c>
      <c r="I182" s="36">
        <v>863.06666666666649</v>
      </c>
      <c r="J182" s="36">
        <v>894.53333333333319</v>
      </c>
      <c r="K182" s="31">
        <v>831.6</v>
      </c>
      <c r="L182" s="31">
        <v>743.85</v>
      </c>
      <c r="M182" s="31">
        <v>5.8996000000000004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1080.3</v>
      </c>
      <c r="D183" s="36">
        <v>1082.4166666666667</v>
      </c>
      <c r="E183" s="36">
        <v>1068.8333333333335</v>
      </c>
      <c r="F183" s="36">
        <v>1057.3666666666668</v>
      </c>
      <c r="G183" s="36">
        <v>1043.7833333333335</v>
      </c>
      <c r="H183" s="36">
        <v>1093.8833333333334</v>
      </c>
      <c r="I183" s="36">
        <v>1107.4666666666669</v>
      </c>
      <c r="J183" s="36">
        <v>1118.9333333333334</v>
      </c>
      <c r="K183" s="31">
        <v>1096</v>
      </c>
      <c r="L183" s="31">
        <v>1070.95</v>
      </c>
      <c r="M183" s="31">
        <v>11.01089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1438.4</v>
      </c>
      <c r="D184" s="36">
        <v>1442.4833333333333</v>
      </c>
      <c r="E184" s="36">
        <v>1425.9666666666667</v>
      </c>
      <c r="F184" s="36">
        <v>1413.5333333333333</v>
      </c>
      <c r="G184" s="36">
        <v>1397.0166666666667</v>
      </c>
      <c r="H184" s="36">
        <v>1454.9166666666667</v>
      </c>
      <c r="I184" s="36">
        <v>1471.4333333333336</v>
      </c>
      <c r="J184" s="36">
        <v>1483.8666666666668</v>
      </c>
      <c r="K184" s="31">
        <v>1459</v>
      </c>
      <c r="L184" s="31">
        <v>1430.05</v>
      </c>
      <c r="M184" s="31">
        <v>2.2185100000000002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1117.5</v>
      </c>
      <c r="D185" s="36">
        <v>1116.3166666666666</v>
      </c>
      <c r="E185" s="36">
        <v>1107.2833333333333</v>
      </c>
      <c r="F185" s="36">
        <v>1097.0666666666666</v>
      </c>
      <c r="G185" s="36">
        <v>1088.0333333333333</v>
      </c>
      <c r="H185" s="36">
        <v>1126.5333333333333</v>
      </c>
      <c r="I185" s="36">
        <v>1135.5666666666666</v>
      </c>
      <c r="J185" s="36">
        <v>1145.7833333333333</v>
      </c>
      <c r="K185" s="31">
        <v>1125.3499999999999</v>
      </c>
      <c r="L185" s="31">
        <v>1106.0999999999999</v>
      </c>
      <c r="M185" s="31">
        <v>0.1154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907.8</v>
      </c>
      <c r="D186" s="36">
        <v>895.98333333333323</v>
      </c>
      <c r="E186" s="36">
        <v>876.96666666666647</v>
      </c>
      <c r="F186" s="36">
        <v>846.13333333333321</v>
      </c>
      <c r="G186" s="36">
        <v>827.11666666666645</v>
      </c>
      <c r="H186" s="36">
        <v>926.81666666666649</v>
      </c>
      <c r="I186" s="36">
        <v>945.83333333333314</v>
      </c>
      <c r="J186" s="36">
        <v>976.66666666666652</v>
      </c>
      <c r="K186" s="31">
        <v>915</v>
      </c>
      <c r="L186" s="31">
        <v>865.15</v>
      </c>
      <c r="M186" s="31">
        <v>5.8092300000000003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3449.7</v>
      </c>
      <c r="D187" s="36">
        <v>3355.6833333333329</v>
      </c>
      <c r="E187" s="36">
        <v>3223.3666666666659</v>
      </c>
      <c r="F187" s="36">
        <v>2997.0333333333328</v>
      </c>
      <c r="G187" s="36">
        <v>2864.7166666666658</v>
      </c>
      <c r="H187" s="36">
        <v>3582.016666666666</v>
      </c>
      <c r="I187" s="36">
        <v>3714.3333333333326</v>
      </c>
      <c r="J187" s="36">
        <v>3940.6666666666661</v>
      </c>
      <c r="K187" s="31">
        <v>3488</v>
      </c>
      <c r="L187" s="31">
        <v>3129.35</v>
      </c>
      <c r="M187" s="31">
        <v>6.3388999999999998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1201.8</v>
      </c>
      <c r="D188" s="36">
        <v>1205.8333333333333</v>
      </c>
      <c r="E188" s="36">
        <v>1181.6666666666665</v>
      </c>
      <c r="F188" s="36">
        <v>1161.5333333333333</v>
      </c>
      <c r="G188" s="36">
        <v>1137.3666666666666</v>
      </c>
      <c r="H188" s="36">
        <v>1225.9666666666665</v>
      </c>
      <c r="I188" s="36">
        <v>1250.133333333333</v>
      </c>
      <c r="J188" s="36">
        <v>1270.2666666666664</v>
      </c>
      <c r="K188" s="31">
        <v>1230</v>
      </c>
      <c r="L188" s="31">
        <v>1185.7</v>
      </c>
      <c r="M188" s="31">
        <v>8.72879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860.5</v>
      </c>
      <c r="D189" s="36">
        <v>858.38333333333333</v>
      </c>
      <c r="E189" s="36">
        <v>846.7166666666667</v>
      </c>
      <c r="F189" s="36">
        <v>832.93333333333339</v>
      </c>
      <c r="G189" s="36">
        <v>821.26666666666677</v>
      </c>
      <c r="H189" s="36">
        <v>872.16666666666663</v>
      </c>
      <c r="I189" s="36">
        <v>883.83333333333337</v>
      </c>
      <c r="J189" s="36">
        <v>897.61666666666656</v>
      </c>
      <c r="K189" s="31">
        <v>870.05</v>
      </c>
      <c r="L189" s="31">
        <v>844.6</v>
      </c>
      <c r="M189" s="31">
        <v>1.1392100000000001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2571.35</v>
      </c>
      <c r="D190" s="36">
        <v>2558.7833333333333</v>
      </c>
      <c r="E190" s="36">
        <v>2535.7166666666667</v>
      </c>
      <c r="F190" s="36">
        <v>2500.0833333333335</v>
      </c>
      <c r="G190" s="36">
        <v>2477.0166666666669</v>
      </c>
      <c r="H190" s="36">
        <v>2594.4166666666665</v>
      </c>
      <c r="I190" s="36">
        <v>2617.4833333333331</v>
      </c>
      <c r="J190" s="36">
        <v>2653.1166666666663</v>
      </c>
      <c r="K190" s="31">
        <v>2581.85</v>
      </c>
      <c r="L190" s="31">
        <v>2523.15</v>
      </c>
      <c r="M190" s="31">
        <v>3.9160400000000002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417.95</v>
      </c>
      <c r="D191" s="36">
        <v>416.38333333333338</v>
      </c>
      <c r="E191" s="36">
        <v>413.06666666666678</v>
      </c>
      <c r="F191" s="36">
        <v>408.18333333333339</v>
      </c>
      <c r="G191" s="36">
        <v>404.86666666666679</v>
      </c>
      <c r="H191" s="36">
        <v>421.26666666666677</v>
      </c>
      <c r="I191" s="36">
        <v>424.58333333333337</v>
      </c>
      <c r="J191" s="36">
        <v>429.46666666666675</v>
      </c>
      <c r="K191" s="31">
        <v>419.7</v>
      </c>
      <c r="L191" s="31">
        <v>411.5</v>
      </c>
      <c r="M191" s="31">
        <v>6.1481899999999996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688.7</v>
      </c>
      <c r="D192" s="36">
        <v>691.69999999999993</v>
      </c>
      <c r="E192" s="36">
        <v>673.99999999999989</v>
      </c>
      <c r="F192" s="36">
        <v>659.3</v>
      </c>
      <c r="G192" s="36">
        <v>641.59999999999991</v>
      </c>
      <c r="H192" s="36">
        <v>706.39999999999986</v>
      </c>
      <c r="I192" s="36">
        <v>724.09999999999991</v>
      </c>
      <c r="J192" s="36">
        <v>738.79999999999984</v>
      </c>
      <c r="K192" s="31">
        <v>709.4</v>
      </c>
      <c r="L192" s="31">
        <v>677</v>
      </c>
      <c r="M192" s="31">
        <v>34.175229999999999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2367.4499999999998</v>
      </c>
      <c r="D193" s="36">
        <v>2359.2333333333331</v>
      </c>
      <c r="E193" s="36">
        <v>2342.4166666666661</v>
      </c>
      <c r="F193" s="36">
        <v>2317.3833333333328</v>
      </c>
      <c r="G193" s="36">
        <v>2300.5666666666657</v>
      </c>
      <c r="H193" s="36">
        <v>2384.2666666666664</v>
      </c>
      <c r="I193" s="36">
        <v>2401.083333333333</v>
      </c>
      <c r="J193" s="36">
        <v>2426.1166666666668</v>
      </c>
      <c r="K193" s="31">
        <v>2376.0500000000002</v>
      </c>
      <c r="L193" s="31">
        <v>2334.1999999999998</v>
      </c>
      <c r="M193" s="31">
        <v>16.21547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1086.25</v>
      </c>
      <c r="D194" s="36">
        <v>1091.7333333333333</v>
      </c>
      <c r="E194" s="36">
        <v>1064.5166666666667</v>
      </c>
      <c r="F194" s="36">
        <v>1042.7833333333333</v>
      </c>
      <c r="G194" s="36">
        <v>1015.5666666666666</v>
      </c>
      <c r="H194" s="36">
        <v>1113.4666666666667</v>
      </c>
      <c r="I194" s="36">
        <v>1140.6833333333334</v>
      </c>
      <c r="J194" s="36">
        <v>1162.4166666666667</v>
      </c>
      <c r="K194" s="31">
        <v>1118.95</v>
      </c>
      <c r="L194" s="31">
        <v>1070</v>
      </c>
      <c r="M194" s="31">
        <v>12.35599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2097.15</v>
      </c>
      <c r="D195" s="36">
        <v>2096.1666666666665</v>
      </c>
      <c r="E195" s="36">
        <v>2078.7333333333331</v>
      </c>
      <c r="F195" s="36">
        <v>2060.3166666666666</v>
      </c>
      <c r="G195" s="36">
        <v>2042.8833333333332</v>
      </c>
      <c r="H195" s="36">
        <v>2114.583333333333</v>
      </c>
      <c r="I195" s="36">
        <v>2132.0166666666664</v>
      </c>
      <c r="J195" s="36">
        <v>2150.4333333333329</v>
      </c>
      <c r="K195" s="31">
        <v>2113.6</v>
      </c>
      <c r="L195" s="31">
        <v>2077.75</v>
      </c>
      <c r="M195" s="31">
        <v>0.17571000000000001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803.5</v>
      </c>
      <c r="D196" s="36">
        <v>803.1</v>
      </c>
      <c r="E196" s="36">
        <v>796.2</v>
      </c>
      <c r="F196" s="36">
        <v>788.9</v>
      </c>
      <c r="G196" s="36">
        <v>782</v>
      </c>
      <c r="H196" s="36">
        <v>810.40000000000009</v>
      </c>
      <c r="I196" s="36">
        <v>817.3</v>
      </c>
      <c r="J196" s="36">
        <v>824.60000000000014</v>
      </c>
      <c r="K196" s="31">
        <v>810</v>
      </c>
      <c r="L196" s="31">
        <v>795.8</v>
      </c>
      <c r="M196" s="31">
        <v>0.7107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168.65</v>
      </c>
      <c r="D197" s="36">
        <v>169.00000000000003</v>
      </c>
      <c r="E197" s="36">
        <v>167.70000000000005</v>
      </c>
      <c r="F197" s="36">
        <v>166.75000000000003</v>
      </c>
      <c r="G197" s="36">
        <v>165.45000000000005</v>
      </c>
      <c r="H197" s="36">
        <v>169.95000000000005</v>
      </c>
      <c r="I197" s="36">
        <v>171.25000000000006</v>
      </c>
      <c r="J197" s="36">
        <v>172.20000000000005</v>
      </c>
      <c r="K197" s="31">
        <v>170.3</v>
      </c>
      <c r="L197" s="31">
        <v>168.05</v>
      </c>
      <c r="M197" s="31">
        <v>2.1787899999999998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3657.45</v>
      </c>
      <c r="D198" s="36">
        <v>3673.9833333333336</v>
      </c>
      <c r="E198" s="36">
        <v>3628.4666666666672</v>
      </c>
      <c r="F198" s="36">
        <v>3599.4833333333336</v>
      </c>
      <c r="G198" s="36">
        <v>3553.9666666666672</v>
      </c>
      <c r="H198" s="36">
        <v>3702.9666666666672</v>
      </c>
      <c r="I198" s="36">
        <v>3748.4833333333336</v>
      </c>
      <c r="J198" s="36">
        <v>3777.4666666666672</v>
      </c>
      <c r="K198" s="31">
        <v>3719.5</v>
      </c>
      <c r="L198" s="31">
        <v>3645</v>
      </c>
      <c r="M198" s="31">
        <v>0.36264000000000002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543.20000000000005</v>
      </c>
      <c r="D199" s="36">
        <v>543.4666666666667</v>
      </c>
      <c r="E199" s="36">
        <v>539.73333333333335</v>
      </c>
      <c r="F199" s="36">
        <v>536.26666666666665</v>
      </c>
      <c r="G199" s="36">
        <v>532.5333333333333</v>
      </c>
      <c r="H199" s="36">
        <v>546.93333333333339</v>
      </c>
      <c r="I199" s="36">
        <v>550.66666666666674</v>
      </c>
      <c r="J199" s="36">
        <v>554.13333333333344</v>
      </c>
      <c r="K199" s="31">
        <v>547.20000000000005</v>
      </c>
      <c r="L199" s="31">
        <v>540</v>
      </c>
      <c r="M199" s="31">
        <v>5.6163400000000001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709.15</v>
      </c>
      <c r="D200" s="36">
        <v>711.06666666666661</v>
      </c>
      <c r="E200" s="36">
        <v>704.13333333333321</v>
      </c>
      <c r="F200" s="36">
        <v>699.11666666666656</v>
      </c>
      <c r="G200" s="36">
        <v>692.18333333333317</v>
      </c>
      <c r="H200" s="36">
        <v>716.08333333333326</v>
      </c>
      <c r="I200" s="36">
        <v>723.01666666666665</v>
      </c>
      <c r="J200" s="36">
        <v>728.0333333333333</v>
      </c>
      <c r="K200" s="31">
        <v>718</v>
      </c>
      <c r="L200" s="31">
        <v>706.05</v>
      </c>
      <c r="M200" s="31">
        <v>7.5282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215.65</v>
      </c>
      <c r="D201" s="36">
        <v>214.11666666666667</v>
      </c>
      <c r="E201" s="36">
        <v>208.88333333333335</v>
      </c>
      <c r="F201" s="36">
        <v>202.11666666666667</v>
      </c>
      <c r="G201" s="36">
        <v>196.88333333333335</v>
      </c>
      <c r="H201" s="36">
        <v>220.88333333333335</v>
      </c>
      <c r="I201" s="36">
        <v>226.1166666666667</v>
      </c>
      <c r="J201" s="36">
        <v>232.88333333333335</v>
      </c>
      <c r="K201" s="31">
        <v>219.35</v>
      </c>
      <c r="L201" s="31">
        <v>207.35</v>
      </c>
      <c r="M201" s="31">
        <v>80.568399999999997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249.95</v>
      </c>
      <c r="D202" s="36">
        <v>250.86666666666667</v>
      </c>
      <c r="E202" s="36">
        <v>247.08333333333334</v>
      </c>
      <c r="F202" s="36">
        <v>244.21666666666667</v>
      </c>
      <c r="G202" s="36">
        <v>240.43333333333334</v>
      </c>
      <c r="H202" s="36">
        <v>253.73333333333335</v>
      </c>
      <c r="I202" s="36">
        <v>257.51666666666665</v>
      </c>
      <c r="J202" s="36">
        <v>260.38333333333333</v>
      </c>
      <c r="K202" s="31">
        <v>254.65</v>
      </c>
      <c r="L202" s="31">
        <v>248</v>
      </c>
      <c r="M202" s="31">
        <v>34.907409999999999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293.3</v>
      </c>
      <c r="D203" s="36">
        <v>294.9666666666667</v>
      </c>
      <c r="E203" s="36">
        <v>290.83333333333337</v>
      </c>
      <c r="F203" s="36">
        <v>288.36666666666667</v>
      </c>
      <c r="G203" s="36">
        <v>284.23333333333335</v>
      </c>
      <c r="H203" s="36">
        <v>297.43333333333339</v>
      </c>
      <c r="I203" s="36">
        <v>301.56666666666672</v>
      </c>
      <c r="J203" s="36">
        <v>304.03333333333342</v>
      </c>
      <c r="K203" s="31">
        <v>299.10000000000002</v>
      </c>
      <c r="L203" s="31">
        <v>292.5</v>
      </c>
      <c r="M203" s="31">
        <v>31.78444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2443.1999999999998</v>
      </c>
      <c r="D204" s="36">
        <v>2449.4333333333329</v>
      </c>
      <c r="E204" s="36">
        <v>2405.8666666666659</v>
      </c>
      <c r="F204" s="36">
        <v>2368.5333333333328</v>
      </c>
      <c r="G204" s="36">
        <v>2324.9666666666658</v>
      </c>
      <c r="H204" s="36">
        <v>2486.766666666666</v>
      </c>
      <c r="I204" s="36">
        <v>2530.3333333333326</v>
      </c>
      <c r="J204" s="36">
        <v>2567.6666666666661</v>
      </c>
      <c r="K204" s="31">
        <v>2493</v>
      </c>
      <c r="L204" s="31">
        <v>2412.1</v>
      </c>
      <c r="M204" s="31">
        <v>4.1257400000000004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1504.15</v>
      </c>
      <c r="D205" s="36">
        <v>1499.7166666666665</v>
      </c>
      <c r="E205" s="36">
        <v>1484.383333333333</v>
      </c>
      <c r="F205" s="36">
        <v>1464.6166666666666</v>
      </c>
      <c r="G205" s="36">
        <v>1449.2833333333331</v>
      </c>
      <c r="H205" s="36">
        <v>1519.4833333333329</v>
      </c>
      <c r="I205" s="36">
        <v>1534.8166666666664</v>
      </c>
      <c r="J205" s="36">
        <v>1554.5833333333328</v>
      </c>
      <c r="K205" s="31">
        <v>1515.05</v>
      </c>
      <c r="L205" s="31">
        <v>1479.95</v>
      </c>
      <c r="M205" s="31">
        <v>45.58032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3687.6</v>
      </c>
      <c r="D206" s="36">
        <v>3676.2166666666672</v>
      </c>
      <c r="E206" s="36">
        <v>3647.4333333333343</v>
      </c>
      <c r="F206" s="36">
        <v>3607.2666666666673</v>
      </c>
      <c r="G206" s="36">
        <v>3578.4833333333345</v>
      </c>
      <c r="H206" s="36">
        <v>3716.3833333333341</v>
      </c>
      <c r="I206" s="36">
        <v>3745.166666666667</v>
      </c>
      <c r="J206" s="36">
        <v>3785.3333333333339</v>
      </c>
      <c r="K206" s="31">
        <v>3705</v>
      </c>
      <c r="L206" s="31">
        <v>3636.05</v>
      </c>
      <c r="M206" s="31">
        <v>3.3756599999999999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1510.75</v>
      </c>
      <c r="D207" s="36">
        <v>1512.2333333333333</v>
      </c>
      <c r="E207" s="36">
        <v>1504.7666666666667</v>
      </c>
      <c r="F207" s="36">
        <v>1498.7833333333333</v>
      </c>
      <c r="G207" s="36">
        <v>1491.3166666666666</v>
      </c>
      <c r="H207" s="36">
        <v>1518.2166666666667</v>
      </c>
      <c r="I207" s="36">
        <v>1525.6833333333334</v>
      </c>
      <c r="J207" s="36">
        <v>1531.6666666666667</v>
      </c>
      <c r="K207" s="31">
        <v>1519.7</v>
      </c>
      <c r="L207" s="31">
        <v>1506.25</v>
      </c>
      <c r="M207" s="31">
        <v>177.22602000000001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594.70000000000005</v>
      </c>
      <c r="D208" s="36">
        <v>592.23333333333323</v>
      </c>
      <c r="E208" s="36">
        <v>588.06666666666649</v>
      </c>
      <c r="F208" s="36">
        <v>581.43333333333328</v>
      </c>
      <c r="G208" s="36">
        <v>577.26666666666654</v>
      </c>
      <c r="H208" s="36">
        <v>598.86666666666645</v>
      </c>
      <c r="I208" s="36">
        <v>603.03333333333319</v>
      </c>
      <c r="J208" s="36">
        <v>609.6666666666664</v>
      </c>
      <c r="K208" s="31">
        <v>596.4</v>
      </c>
      <c r="L208" s="31">
        <v>585.6</v>
      </c>
      <c r="M208" s="31">
        <v>61.503720000000001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97.1</v>
      </c>
      <c r="D209" s="36">
        <v>97.033333333333346</v>
      </c>
      <c r="E209" s="36">
        <v>95.866666666666688</v>
      </c>
      <c r="F209" s="36">
        <v>94.63333333333334</v>
      </c>
      <c r="G209" s="36">
        <v>93.466666666666683</v>
      </c>
      <c r="H209" s="36">
        <v>98.266666666666694</v>
      </c>
      <c r="I209" s="36">
        <v>99.433333333333351</v>
      </c>
      <c r="J209" s="36">
        <v>100.6666666666667</v>
      </c>
      <c r="K209" s="31">
        <v>98.2</v>
      </c>
      <c r="L209" s="31">
        <v>95.8</v>
      </c>
      <c r="M209" s="31">
        <v>90.886250000000004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458.95</v>
      </c>
      <c r="D210" s="36">
        <v>458.9666666666667</v>
      </c>
      <c r="E210" s="36">
        <v>455.98333333333341</v>
      </c>
      <c r="F210" s="36">
        <v>453.01666666666671</v>
      </c>
      <c r="G210" s="36">
        <v>450.03333333333342</v>
      </c>
      <c r="H210" s="36">
        <v>461.93333333333339</v>
      </c>
      <c r="I210" s="36">
        <v>464.91666666666674</v>
      </c>
      <c r="J210" s="36">
        <v>467.88333333333338</v>
      </c>
      <c r="K210" s="31">
        <v>461.95</v>
      </c>
      <c r="L210" s="31">
        <v>456</v>
      </c>
      <c r="M210" s="31">
        <v>0.75365000000000004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819.85</v>
      </c>
      <c r="D211" s="36">
        <v>825.5</v>
      </c>
      <c r="E211" s="36">
        <v>812.35</v>
      </c>
      <c r="F211" s="36">
        <v>804.85</v>
      </c>
      <c r="G211" s="36">
        <v>791.7</v>
      </c>
      <c r="H211" s="36">
        <v>833</v>
      </c>
      <c r="I211" s="36">
        <v>846.15000000000009</v>
      </c>
      <c r="J211" s="36">
        <v>853.65</v>
      </c>
      <c r="K211" s="31">
        <v>838.65</v>
      </c>
      <c r="L211" s="31">
        <v>818</v>
      </c>
      <c r="M211" s="31">
        <v>5.1379799999999998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1560.6</v>
      </c>
      <c r="D212" s="36">
        <v>1562.8999999999999</v>
      </c>
      <c r="E212" s="36">
        <v>1550.8999999999996</v>
      </c>
      <c r="F212" s="36">
        <v>1541.1999999999998</v>
      </c>
      <c r="G212" s="36">
        <v>1529.1999999999996</v>
      </c>
      <c r="H212" s="36">
        <v>1572.5999999999997</v>
      </c>
      <c r="I212" s="36">
        <v>1584.6000000000001</v>
      </c>
      <c r="J212" s="36">
        <v>1594.2999999999997</v>
      </c>
      <c r="K212" s="31">
        <v>1574.9</v>
      </c>
      <c r="L212" s="31">
        <v>1553.2</v>
      </c>
      <c r="M212" s="31">
        <v>10.76657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4498.3</v>
      </c>
      <c r="D213" s="36">
        <v>4460.0666666666666</v>
      </c>
      <c r="E213" s="36">
        <v>4405.1333333333332</v>
      </c>
      <c r="F213" s="36">
        <v>4311.9666666666662</v>
      </c>
      <c r="G213" s="36">
        <v>4257.0333333333328</v>
      </c>
      <c r="H213" s="36">
        <v>4553.2333333333336</v>
      </c>
      <c r="I213" s="36">
        <v>4608.1666666666661</v>
      </c>
      <c r="J213" s="36">
        <v>4701.3333333333339</v>
      </c>
      <c r="K213" s="31">
        <v>4515</v>
      </c>
      <c r="L213" s="31">
        <v>4366.8999999999996</v>
      </c>
      <c r="M213" s="31">
        <v>11.03462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646.79999999999995</v>
      </c>
      <c r="D214" s="36">
        <v>641.05000000000007</v>
      </c>
      <c r="E214" s="36">
        <v>633.85000000000014</v>
      </c>
      <c r="F214" s="36">
        <v>620.90000000000009</v>
      </c>
      <c r="G214" s="36">
        <v>613.70000000000016</v>
      </c>
      <c r="H214" s="36">
        <v>654.00000000000011</v>
      </c>
      <c r="I214" s="36">
        <v>661.20000000000016</v>
      </c>
      <c r="J214" s="36">
        <v>674.15000000000009</v>
      </c>
      <c r="K214" s="31">
        <v>648.25</v>
      </c>
      <c r="L214" s="31">
        <v>628.1</v>
      </c>
      <c r="M214" s="31">
        <v>118.97458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4000.75</v>
      </c>
      <c r="D215" s="36">
        <v>3991.5833333333335</v>
      </c>
      <c r="E215" s="36">
        <v>3948.166666666667</v>
      </c>
      <c r="F215" s="36">
        <v>3895.5833333333335</v>
      </c>
      <c r="G215" s="36">
        <v>3852.166666666667</v>
      </c>
      <c r="H215" s="36">
        <v>4044.166666666667</v>
      </c>
      <c r="I215" s="36">
        <v>4087.5833333333339</v>
      </c>
      <c r="J215" s="36">
        <v>4140.166666666667</v>
      </c>
      <c r="K215" s="31">
        <v>4035</v>
      </c>
      <c r="L215" s="31">
        <v>3939</v>
      </c>
      <c r="M215" s="31">
        <v>26.326129999999999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380.8</v>
      </c>
      <c r="D216" s="36">
        <v>380.8</v>
      </c>
      <c r="E216" s="36">
        <v>374.70000000000005</v>
      </c>
      <c r="F216" s="36">
        <v>368.6</v>
      </c>
      <c r="G216" s="36">
        <v>362.50000000000006</v>
      </c>
      <c r="H216" s="36">
        <v>386.90000000000003</v>
      </c>
      <c r="I216" s="36">
        <v>393.00000000000006</v>
      </c>
      <c r="J216" s="36">
        <v>399.1</v>
      </c>
      <c r="K216" s="31">
        <v>386.9</v>
      </c>
      <c r="L216" s="31">
        <v>374.7</v>
      </c>
      <c r="M216" s="31">
        <v>149.65329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491.2</v>
      </c>
      <c r="D217" s="36">
        <v>489.4666666666667</v>
      </c>
      <c r="E217" s="36">
        <v>485.73333333333341</v>
      </c>
      <c r="F217" s="36">
        <v>480.26666666666671</v>
      </c>
      <c r="G217" s="36">
        <v>476.53333333333342</v>
      </c>
      <c r="H217" s="36">
        <v>494.93333333333339</v>
      </c>
      <c r="I217" s="36">
        <v>498.66666666666674</v>
      </c>
      <c r="J217" s="36">
        <v>504.13333333333338</v>
      </c>
      <c r="K217" s="31">
        <v>493.2</v>
      </c>
      <c r="L217" s="31">
        <v>484</v>
      </c>
      <c r="M217" s="31">
        <v>36.701599999999999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2230.85</v>
      </c>
      <c r="D218" s="36">
        <v>2228.6</v>
      </c>
      <c r="E218" s="36">
        <v>2217.35</v>
      </c>
      <c r="F218" s="36">
        <v>2203.85</v>
      </c>
      <c r="G218" s="36">
        <v>2192.6</v>
      </c>
      <c r="H218" s="36">
        <v>2242.1</v>
      </c>
      <c r="I218" s="36">
        <v>2253.35</v>
      </c>
      <c r="J218" s="36">
        <v>2266.85</v>
      </c>
      <c r="K218" s="31">
        <v>2239.85</v>
      </c>
      <c r="L218" s="31">
        <v>2215.1</v>
      </c>
      <c r="M218" s="31">
        <v>49.518659999999997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411.5</v>
      </c>
      <c r="D219" s="36">
        <v>414.31666666666666</v>
      </c>
      <c r="E219" s="36">
        <v>404.68333333333334</v>
      </c>
      <c r="F219" s="36">
        <v>397.86666666666667</v>
      </c>
      <c r="G219" s="36">
        <v>388.23333333333335</v>
      </c>
      <c r="H219" s="36">
        <v>421.13333333333333</v>
      </c>
      <c r="I219" s="36">
        <v>430.76666666666665</v>
      </c>
      <c r="J219" s="36">
        <v>437.58333333333331</v>
      </c>
      <c r="K219" s="31">
        <v>423.95</v>
      </c>
      <c r="L219" s="31">
        <v>407.5</v>
      </c>
      <c r="M219" s="31">
        <v>24.19866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9329.5</v>
      </c>
      <c r="D220" s="36">
        <v>9062.3833333333332</v>
      </c>
      <c r="E220" s="36">
        <v>8302.8166666666657</v>
      </c>
      <c r="F220" s="36">
        <v>7276.1333333333323</v>
      </c>
      <c r="G220" s="36">
        <v>6516.5666666666648</v>
      </c>
      <c r="H220" s="36">
        <v>10089.066666666666</v>
      </c>
      <c r="I220" s="36">
        <v>10848.633333333335</v>
      </c>
      <c r="J220" s="36">
        <v>11875.316666666668</v>
      </c>
      <c r="K220" s="31">
        <v>9821.9500000000007</v>
      </c>
      <c r="L220" s="31">
        <v>8035.7</v>
      </c>
      <c r="M220" s="31">
        <v>5.2746399999999998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866.4</v>
      </c>
      <c r="D221" s="36">
        <v>869.88333333333333</v>
      </c>
      <c r="E221" s="36">
        <v>858.51666666666665</v>
      </c>
      <c r="F221" s="36">
        <v>850.63333333333333</v>
      </c>
      <c r="G221" s="36">
        <v>839.26666666666665</v>
      </c>
      <c r="H221" s="36">
        <v>877.76666666666665</v>
      </c>
      <c r="I221" s="36">
        <v>889.13333333333321</v>
      </c>
      <c r="J221" s="36">
        <v>897.01666666666665</v>
      </c>
      <c r="K221" s="31">
        <v>881.25</v>
      </c>
      <c r="L221" s="31">
        <v>862</v>
      </c>
      <c r="M221" s="31">
        <v>3.2582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44938.25</v>
      </c>
      <c r="D222" s="36">
        <v>44904.416666666664</v>
      </c>
      <c r="E222" s="36">
        <v>44583.833333333328</v>
      </c>
      <c r="F222" s="36">
        <v>44229.416666666664</v>
      </c>
      <c r="G222" s="36">
        <v>43908.833333333328</v>
      </c>
      <c r="H222" s="36">
        <v>45258.833333333328</v>
      </c>
      <c r="I222" s="36">
        <v>45579.416666666657</v>
      </c>
      <c r="J222" s="36">
        <v>45933.833333333328</v>
      </c>
      <c r="K222" s="31">
        <v>45225</v>
      </c>
      <c r="L222" s="31">
        <v>44550</v>
      </c>
      <c r="M222" s="31">
        <v>2.717E-2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203.05</v>
      </c>
      <c r="D223" s="36">
        <v>202.15</v>
      </c>
      <c r="E223" s="36">
        <v>199</v>
      </c>
      <c r="F223" s="36">
        <v>194.95</v>
      </c>
      <c r="G223" s="36">
        <v>191.79999999999998</v>
      </c>
      <c r="H223" s="36">
        <v>206.20000000000002</v>
      </c>
      <c r="I223" s="36">
        <v>209.35000000000005</v>
      </c>
      <c r="J223" s="36">
        <v>213.40000000000003</v>
      </c>
      <c r="K223" s="31">
        <v>205.3</v>
      </c>
      <c r="L223" s="31">
        <v>198.1</v>
      </c>
      <c r="M223" s="31">
        <v>95.788809999999998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1113.75</v>
      </c>
      <c r="D224" s="36">
        <v>1109.7833333333335</v>
      </c>
      <c r="E224" s="36">
        <v>1093.916666666667</v>
      </c>
      <c r="F224" s="36">
        <v>1074.0833333333335</v>
      </c>
      <c r="G224" s="36">
        <v>1058.2166666666669</v>
      </c>
      <c r="H224" s="36">
        <v>1129.616666666667</v>
      </c>
      <c r="I224" s="36">
        <v>1145.4833333333333</v>
      </c>
      <c r="J224" s="36">
        <v>1165.3166666666671</v>
      </c>
      <c r="K224" s="31">
        <v>1125.6500000000001</v>
      </c>
      <c r="L224" s="31">
        <v>1089.95</v>
      </c>
      <c r="M224" s="31">
        <v>199.05338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1706.8</v>
      </c>
      <c r="D225" s="36">
        <v>1701.1333333333332</v>
      </c>
      <c r="E225" s="36">
        <v>1687.9666666666665</v>
      </c>
      <c r="F225" s="36">
        <v>1669.1333333333332</v>
      </c>
      <c r="G225" s="36">
        <v>1655.9666666666665</v>
      </c>
      <c r="H225" s="36">
        <v>1719.9666666666665</v>
      </c>
      <c r="I225" s="36">
        <v>1733.1333333333334</v>
      </c>
      <c r="J225" s="36">
        <v>1751.9666666666665</v>
      </c>
      <c r="K225" s="31">
        <v>1714.3</v>
      </c>
      <c r="L225" s="31">
        <v>1682.3</v>
      </c>
      <c r="M225" s="31">
        <v>6.3232600000000003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564.15</v>
      </c>
      <c r="D226" s="36">
        <v>567.5</v>
      </c>
      <c r="E226" s="36">
        <v>556.65</v>
      </c>
      <c r="F226" s="36">
        <v>549.15</v>
      </c>
      <c r="G226" s="36">
        <v>538.29999999999995</v>
      </c>
      <c r="H226" s="36">
        <v>575</v>
      </c>
      <c r="I226" s="36">
        <v>585.84999999999991</v>
      </c>
      <c r="J226" s="36">
        <v>593.35</v>
      </c>
      <c r="K226" s="31">
        <v>578.35</v>
      </c>
      <c r="L226" s="31">
        <v>560</v>
      </c>
      <c r="M226" s="31">
        <v>34.772930000000002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741.25</v>
      </c>
      <c r="D227" s="36">
        <v>739.83333333333337</v>
      </c>
      <c r="E227" s="36">
        <v>733.01666666666677</v>
      </c>
      <c r="F227" s="36">
        <v>724.78333333333342</v>
      </c>
      <c r="G227" s="36">
        <v>717.96666666666681</v>
      </c>
      <c r="H227" s="36">
        <v>748.06666666666672</v>
      </c>
      <c r="I227" s="36">
        <v>754.88333333333333</v>
      </c>
      <c r="J227" s="36">
        <v>763.11666666666667</v>
      </c>
      <c r="K227" s="31">
        <v>746.65</v>
      </c>
      <c r="L227" s="31">
        <v>731.6</v>
      </c>
      <c r="M227" s="31">
        <v>12.997719999999999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88.05</v>
      </c>
      <c r="D228" s="36">
        <v>87.766666666666652</v>
      </c>
      <c r="E228" s="36">
        <v>86.633333333333297</v>
      </c>
      <c r="F228" s="36">
        <v>85.21666666666664</v>
      </c>
      <c r="G228" s="36">
        <v>84.083333333333286</v>
      </c>
      <c r="H228" s="36">
        <v>89.183333333333309</v>
      </c>
      <c r="I228" s="36">
        <v>90.316666666666663</v>
      </c>
      <c r="J228" s="36">
        <v>91.73333333333332</v>
      </c>
      <c r="K228" s="31">
        <v>88.9</v>
      </c>
      <c r="L228" s="31">
        <v>86.35</v>
      </c>
      <c r="M228" s="31">
        <v>88.097999999999999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83.4</v>
      </c>
      <c r="D229" s="36">
        <v>83.350000000000009</v>
      </c>
      <c r="E229" s="36">
        <v>82.950000000000017</v>
      </c>
      <c r="F229" s="36">
        <v>82.500000000000014</v>
      </c>
      <c r="G229" s="36">
        <v>82.100000000000023</v>
      </c>
      <c r="H229" s="36">
        <v>83.800000000000011</v>
      </c>
      <c r="I229" s="36">
        <v>84.200000000000017</v>
      </c>
      <c r="J229" s="36">
        <v>84.65</v>
      </c>
      <c r="K229" s="31">
        <v>83.75</v>
      </c>
      <c r="L229" s="31">
        <v>82.9</v>
      </c>
      <c r="M229" s="31">
        <v>295.15615000000003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124.35</v>
      </c>
      <c r="D230" s="36">
        <v>124.21666666666665</v>
      </c>
      <c r="E230" s="36">
        <v>123.68333333333331</v>
      </c>
      <c r="F230" s="36">
        <v>123.01666666666665</v>
      </c>
      <c r="G230" s="36">
        <v>122.48333333333331</v>
      </c>
      <c r="H230" s="36">
        <v>124.88333333333331</v>
      </c>
      <c r="I230" s="36">
        <v>125.41666666666664</v>
      </c>
      <c r="J230" s="36">
        <v>126.08333333333331</v>
      </c>
      <c r="K230" s="31">
        <v>124.75</v>
      </c>
      <c r="L230" s="31">
        <v>123.55</v>
      </c>
      <c r="M230" s="31">
        <v>31.249929999999999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418.15</v>
      </c>
      <c r="D231" s="36">
        <v>416.2833333333333</v>
      </c>
      <c r="E231" s="36">
        <v>409.86666666666662</v>
      </c>
      <c r="F231" s="36">
        <v>401.58333333333331</v>
      </c>
      <c r="G231" s="36">
        <v>395.16666666666663</v>
      </c>
      <c r="H231" s="36">
        <v>424.56666666666661</v>
      </c>
      <c r="I231" s="36">
        <v>430.98333333333335</v>
      </c>
      <c r="J231" s="36">
        <v>439.26666666666659</v>
      </c>
      <c r="K231" s="31">
        <v>422.7</v>
      </c>
      <c r="L231" s="31">
        <v>408</v>
      </c>
      <c r="M231" s="31">
        <v>11.589729999999999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67.8</v>
      </c>
      <c r="D232" s="36">
        <v>68.133333333333326</v>
      </c>
      <c r="E232" s="36">
        <v>66.916666666666657</v>
      </c>
      <c r="F232" s="36">
        <v>66.033333333333331</v>
      </c>
      <c r="G232" s="36">
        <v>64.816666666666663</v>
      </c>
      <c r="H232" s="36">
        <v>69.016666666666652</v>
      </c>
      <c r="I232" s="36">
        <v>70.23333333333332</v>
      </c>
      <c r="J232" s="36">
        <v>71.116666666666646</v>
      </c>
      <c r="K232" s="31">
        <v>69.349999999999994</v>
      </c>
      <c r="L232" s="31">
        <v>67.25</v>
      </c>
      <c r="M232" s="31">
        <v>152.48650000000001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243.8</v>
      </c>
      <c r="D233" s="36">
        <v>243.4</v>
      </c>
      <c r="E233" s="36">
        <v>240.8</v>
      </c>
      <c r="F233" s="36">
        <v>237.8</v>
      </c>
      <c r="G233" s="36">
        <v>235.20000000000002</v>
      </c>
      <c r="H233" s="36">
        <v>246.4</v>
      </c>
      <c r="I233" s="36">
        <v>248.99999999999997</v>
      </c>
      <c r="J233" s="36">
        <v>252</v>
      </c>
      <c r="K233" s="31">
        <v>246</v>
      </c>
      <c r="L233" s="31">
        <v>240.4</v>
      </c>
      <c r="M233" s="31">
        <v>188.85611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437.55</v>
      </c>
      <c r="D234" s="36">
        <v>434.95</v>
      </c>
      <c r="E234" s="36">
        <v>431.59999999999997</v>
      </c>
      <c r="F234" s="36">
        <v>425.65</v>
      </c>
      <c r="G234" s="36">
        <v>422.29999999999995</v>
      </c>
      <c r="H234" s="36">
        <v>440.9</v>
      </c>
      <c r="I234" s="36">
        <v>444.25</v>
      </c>
      <c r="J234" s="36">
        <v>450.2</v>
      </c>
      <c r="K234" s="31">
        <v>438.3</v>
      </c>
      <c r="L234" s="31">
        <v>429</v>
      </c>
      <c r="M234" s="31">
        <v>292.11997000000002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293.5</v>
      </c>
      <c r="D235" s="36">
        <v>293.98333333333335</v>
      </c>
      <c r="E235" s="36">
        <v>290.26666666666671</v>
      </c>
      <c r="F235" s="36">
        <v>287.03333333333336</v>
      </c>
      <c r="G235" s="36">
        <v>283.31666666666672</v>
      </c>
      <c r="H235" s="36">
        <v>297.2166666666667</v>
      </c>
      <c r="I235" s="36">
        <v>300.93333333333339</v>
      </c>
      <c r="J235" s="36">
        <v>304.16666666666669</v>
      </c>
      <c r="K235" s="31">
        <v>297.7</v>
      </c>
      <c r="L235" s="31">
        <v>290.75</v>
      </c>
      <c r="M235" s="31">
        <v>20.015540000000001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226.6</v>
      </c>
      <c r="D236" s="36">
        <v>225.76666666666665</v>
      </c>
      <c r="E236" s="36">
        <v>223.33333333333331</v>
      </c>
      <c r="F236" s="36">
        <v>220.06666666666666</v>
      </c>
      <c r="G236" s="36">
        <v>217.63333333333333</v>
      </c>
      <c r="H236" s="36">
        <v>229.0333333333333</v>
      </c>
      <c r="I236" s="36">
        <v>231.46666666666664</v>
      </c>
      <c r="J236" s="36">
        <v>234.73333333333329</v>
      </c>
      <c r="K236" s="31">
        <v>228.2</v>
      </c>
      <c r="L236" s="31">
        <v>222.5</v>
      </c>
      <c r="M236" s="31">
        <v>40.426070000000003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170.45</v>
      </c>
      <c r="D237" s="36">
        <v>171.21666666666667</v>
      </c>
      <c r="E237" s="36">
        <v>169.33333333333334</v>
      </c>
      <c r="F237" s="36">
        <v>168.21666666666667</v>
      </c>
      <c r="G237" s="36">
        <v>166.33333333333334</v>
      </c>
      <c r="H237" s="36">
        <v>172.33333333333334</v>
      </c>
      <c r="I237" s="36">
        <v>174.21666666666667</v>
      </c>
      <c r="J237" s="36">
        <v>175.33333333333334</v>
      </c>
      <c r="K237" s="31">
        <v>173.1</v>
      </c>
      <c r="L237" s="31">
        <v>170.1</v>
      </c>
      <c r="M237" s="31">
        <v>37.074959999999997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2658.3</v>
      </c>
      <c r="D238" s="36">
        <v>2651.6</v>
      </c>
      <c r="E238" s="36">
        <v>2634.2</v>
      </c>
      <c r="F238" s="36">
        <v>2610.1</v>
      </c>
      <c r="G238" s="36">
        <v>2592.6999999999998</v>
      </c>
      <c r="H238" s="36">
        <v>2675.7</v>
      </c>
      <c r="I238" s="36">
        <v>2693.1000000000004</v>
      </c>
      <c r="J238" s="36">
        <v>2717.2</v>
      </c>
      <c r="K238" s="31">
        <v>2669</v>
      </c>
      <c r="L238" s="31">
        <v>2627.5</v>
      </c>
      <c r="M238" s="31">
        <v>0.78483999999999998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527.04999999999995</v>
      </c>
      <c r="D239" s="36">
        <v>522.9</v>
      </c>
      <c r="E239" s="36">
        <v>515.29999999999995</v>
      </c>
      <c r="F239" s="36">
        <v>503.54999999999995</v>
      </c>
      <c r="G239" s="36">
        <v>495.94999999999993</v>
      </c>
      <c r="H239" s="36">
        <v>534.65</v>
      </c>
      <c r="I239" s="36">
        <v>542.25000000000011</v>
      </c>
      <c r="J239" s="36">
        <v>554</v>
      </c>
      <c r="K239" s="31">
        <v>530.5</v>
      </c>
      <c r="L239" s="31">
        <v>511.15</v>
      </c>
      <c r="M239" s="31">
        <v>26.946000000000002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159.35</v>
      </c>
      <c r="D240" s="36">
        <v>157.25</v>
      </c>
      <c r="E240" s="36">
        <v>154.75</v>
      </c>
      <c r="F240" s="36">
        <v>150.15</v>
      </c>
      <c r="G240" s="36">
        <v>147.65</v>
      </c>
      <c r="H240" s="36">
        <v>161.85</v>
      </c>
      <c r="I240" s="36">
        <v>164.35</v>
      </c>
      <c r="J240" s="36">
        <v>168.95</v>
      </c>
      <c r="K240" s="31">
        <v>159.75</v>
      </c>
      <c r="L240" s="31">
        <v>152.65</v>
      </c>
      <c r="M240" s="31">
        <v>221.74713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577.25</v>
      </c>
      <c r="D241" s="36">
        <v>584.31666666666672</v>
      </c>
      <c r="E241" s="36">
        <v>568.93333333333339</v>
      </c>
      <c r="F241" s="36">
        <v>560.61666666666667</v>
      </c>
      <c r="G241" s="36">
        <v>545.23333333333335</v>
      </c>
      <c r="H241" s="36">
        <v>592.63333333333344</v>
      </c>
      <c r="I241" s="36">
        <v>608.01666666666688</v>
      </c>
      <c r="J241" s="36">
        <v>616.33333333333348</v>
      </c>
      <c r="K241" s="31">
        <v>599.70000000000005</v>
      </c>
      <c r="L241" s="31">
        <v>576</v>
      </c>
      <c r="M241" s="31">
        <v>104.3116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170.2</v>
      </c>
      <c r="D242" s="36">
        <v>169.98333333333332</v>
      </c>
      <c r="E242" s="36">
        <v>168.96666666666664</v>
      </c>
      <c r="F242" s="36">
        <v>167.73333333333332</v>
      </c>
      <c r="G242" s="36">
        <v>166.71666666666664</v>
      </c>
      <c r="H242" s="36">
        <v>171.21666666666664</v>
      </c>
      <c r="I242" s="36">
        <v>172.23333333333335</v>
      </c>
      <c r="J242" s="36">
        <v>173.46666666666664</v>
      </c>
      <c r="K242" s="31">
        <v>171</v>
      </c>
      <c r="L242" s="31">
        <v>168.75</v>
      </c>
      <c r="M242" s="31">
        <v>147.57776000000001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66.900000000000006</v>
      </c>
      <c r="D243" s="36">
        <v>65.733333333333334</v>
      </c>
      <c r="E243" s="36">
        <v>64.016666666666666</v>
      </c>
      <c r="F243" s="36">
        <v>61.133333333333333</v>
      </c>
      <c r="G243" s="36">
        <v>59.416666666666664</v>
      </c>
      <c r="H243" s="36">
        <v>68.616666666666674</v>
      </c>
      <c r="I243" s="36">
        <v>70.333333333333343</v>
      </c>
      <c r="J243" s="36">
        <v>73.216666666666669</v>
      </c>
      <c r="K243" s="31">
        <v>67.45</v>
      </c>
      <c r="L243" s="31">
        <v>62.85</v>
      </c>
      <c r="M243" s="31">
        <v>412.97357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1027.8</v>
      </c>
      <c r="D244" s="36">
        <v>1029.4333333333334</v>
      </c>
      <c r="E244" s="36">
        <v>1020.8666666666668</v>
      </c>
      <c r="F244" s="36">
        <v>1013.9333333333334</v>
      </c>
      <c r="G244" s="36">
        <v>1005.3666666666668</v>
      </c>
      <c r="H244" s="36">
        <v>1036.3666666666668</v>
      </c>
      <c r="I244" s="36">
        <v>1044.9333333333334</v>
      </c>
      <c r="J244" s="36">
        <v>1051.8666666666668</v>
      </c>
      <c r="K244" s="31">
        <v>1038</v>
      </c>
      <c r="L244" s="31">
        <v>1022.5</v>
      </c>
      <c r="M244" s="31">
        <v>15.868840000000001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150.25</v>
      </c>
      <c r="D245" s="36">
        <v>149.83333333333334</v>
      </c>
      <c r="E245" s="36">
        <v>147.66666666666669</v>
      </c>
      <c r="F245" s="36">
        <v>145.08333333333334</v>
      </c>
      <c r="G245" s="36">
        <v>142.91666666666669</v>
      </c>
      <c r="H245" s="36">
        <v>152.41666666666669</v>
      </c>
      <c r="I245" s="36">
        <v>154.58333333333337</v>
      </c>
      <c r="J245" s="36">
        <v>157.16666666666669</v>
      </c>
      <c r="K245" s="31">
        <v>152</v>
      </c>
      <c r="L245" s="31">
        <v>147.25</v>
      </c>
      <c r="M245" s="31">
        <v>439.90323000000001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1320.55</v>
      </c>
      <c r="D246" s="36">
        <v>1317.2</v>
      </c>
      <c r="E246" s="36">
        <v>1306.4000000000001</v>
      </c>
      <c r="F246" s="36">
        <v>1292.25</v>
      </c>
      <c r="G246" s="36">
        <v>1281.45</v>
      </c>
      <c r="H246" s="36">
        <v>1331.3500000000001</v>
      </c>
      <c r="I246" s="36">
        <v>1342.1499999999999</v>
      </c>
      <c r="J246" s="36">
        <v>1356.3000000000002</v>
      </c>
      <c r="K246" s="31">
        <v>1328</v>
      </c>
      <c r="L246" s="31">
        <v>1303.05</v>
      </c>
      <c r="M246" s="31">
        <v>0.43939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453.05</v>
      </c>
      <c r="D247" s="36">
        <v>451.88333333333338</v>
      </c>
      <c r="E247" s="36">
        <v>447.76666666666677</v>
      </c>
      <c r="F247" s="36">
        <v>442.48333333333341</v>
      </c>
      <c r="G247" s="36">
        <v>438.36666666666679</v>
      </c>
      <c r="H247" s="36">
        <v>457.16666666666674</v>
      </c>
      <c r="I247" s="36">
        <v>461.28333333333342</v>
      </c>
      <c r="J247" s="36">
        <v>466.56666666666672</v>
      </c>
      <c r="K247" s="31">
        <v>456</v>
      </c>
      <c r="L247" s="31">
        <v>446.6</v>
      </c>
      <c r="M247" s="31">
        <v>26.587869999999999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351.65</v>
      </c>
      <c r="D248" s="36">
        <v>351.2166666666667</v>
      </c>
      <c r="E248" s="36">
        <v>345.63333333333338</v>
      </c>
      <c r="F248" s="36">
        <v>339.61666666666667</v>
      </c>
      <c r="G248" s="36">
        <v>334.03333333333336</v>
      </c>
      <c r="H248" s="36">
        <v>357.23333333333341</v>
      </c>
      <c r="I248" s="36">
        <v>362.81666666666666</v>
      </c>
      <c r="J248" s="36">
        <v>368.83333333333343</v>
      </c>
      <c r="K248" s="31">
        <v>356.8</v>
      </c>
      <c r="L248" s="31">
        <v>345.2</v>
      </c>
      <c r="M248" s="31">
        <v>153.67285000000001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1496.1</v>
      </c>
      <c r="D249" s="36">
        <v>1488.7166666666665</v>
      </c>
      <c r="E249" s="36">
        <v>1477.9333333333329</v>
      </c>
      <c r="F249" s="36">
        <v>1459.7666666666664</v>
      </c>
      <c r="G249" s="36">
        <v>1448.9833333333329</v>
      </c>
      <c r="H249" s="36">
        <v>1506.883333333333</v>
      </c>
      <c r="I249" s="36">
        <v>1517.6666666666663</v>
      </c>
      <c r="J249" s="36">
        <v>1535.833333333333</v>
      </c>
      <c r="K249" s="31">
        <v>1499.5</v>
      </c>
      <c r="L249" s="31">
        <v>1470.55</v>
      </c>
      <c r="M249" s="31">
        <v>36.979570000000002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35.200000000000003</v>
      </c>
      <c r="D250" s="36">
        <v>35.366666666666667</v>
      </c>
      <c r="E250" s="36">
        <v>34.933333333333337</v>
      </c>
      <c r="F250" s="36">
        <v>34.666666666666671</v>
      </c>
      <c r="G250" s="36">
        <v>34.233333333333341</v>
      </c>
      <c r="H250" s="36">
        <v>35.633333333333333</v>
      </c>
      <c r="I250" s="36">
        <v>36.066666666666656</v>
      </c>
      <c r="J250" s="36">
        <v>36.333333333333329</v>
      </c>
      <c r="K250" s="31">
        <v>35.799999999999997</v>
      </c>
      <c r="L250" s="31">
        <v>35.1</v>
      </c>
      <c r="M250" s="31">
        <v>130.85225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5906.1</v>
      </c>
      <c r="D251" s="36">
        <v>5888.7</v>
      </c>
      <c r="E251" s="36">
        <v>5837.4</v>
      </c>
      <c r="F251" s="36">
        <v>5768.7</v>
      </c>
      <c r="G251" s="36">
        <v>5717.4</v>
      </c>
      <c r="H251" s="36">
        <v>5957.4</v>
      </c>
      <c r="I251" s="36">
        <v>6008.7000000000007</v>
      </c>
      <c r="J251" s="36">
        <v>6077.4</v>
      </c>
      <c r="K251" s="31">
        <v>5940</v>
      </c>
      <c r="L251" s="31">
        <v>5820</v>
      </c>
      <c r="M251" s="31">
        <v>2.6599599999999999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1438.45</v>
      </c>
      <c r="D252" s="36">
        <v>1434.45</v>
      </c>
      <c r="E252" s="36">
        <v>1424</v>
      </c>
      <c r="F252" s="36">
        <v>1409.55</v>
      </c>
      <c r="G252" s="36">
        <v>1399.1</v>
      </c>
      <c r="H252" s="36">
        <v>1448.9</v>
      </c>
      <c r="I252" s="36">
        <v>1459.3500000000004</v>
      </c>
      <c r="J252" s="36">
        <v>1473.8000000000002</v>
      </c>
      <c r="K252" s="31">
        <v>1444.9</v>
      </c>
      <c r="L252" s="31">
        <v>1420</v>
      </c>
      <c r="M252" s="31">
        <v>90.893979999999999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4001.25</v>
      </c>
      <c r="D253" s="36">
        <v>3970.9333333333329</v>
      </c>
      <c r="E253" s="36">
        <v>3921.6166666666659</v>
      </c>
      <c r="F253" s="36">
        <v>3841.9833333333331</v>
      </c>
      <c r="G253" s="36">
        <v>3792.6666666666661</v>
      </c>
      <c r="H253" s="36">
        <v>4050.5666666666657</v>
      </c>
      <c r="I253" s="36">
        <v>4099.8833333333323</v>
      </c>
      <c r="J253" s="36">
        <v>4179.5166666666655</v>
      </c>
      <c r="K253" s="31">
        <v>4020.25</v>
      </c>
      <c r="L253" s="31">
        <v>3891.3</v>
      </c>
      <c r="M253" s="31">
        <v>0.12765000000000001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1049.3499999999999</v>
      </c>
      <c r="D254" s="36">
        <v>1043.6666666666667</v>
      </c>
      <c r="E254" s="36">
        <v>1028.3333333333335</v>
      </c>
      <c r="F254" s="36">
        <v>1007.3166666666667</v>
      </c>
      <c r="G254" s="36">
        <v>991.98333333333346</v>
      </c>
      <c r="H254" s="36">
        <v>1064.6833333333334</v>
      </c>
      <c r="I254" s="36">
        <v>1080.0166666666669</v>
      </c>
      <c r="J254" s="36">
        <v>1101.0333333333335</v>
      </c>
      <c r="K254" s="31">
        <v>1059</v>
      </c>
      <c r="L254" s="31">
        <v>1022.65</v>
      </c>
      <c r="M254" s="31">
        <v>4.8726200000000004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3812.55</v>
      </c>
      <c r="D255" s="36">
        <v>3789.5666666666671</v>
      </c>
      <c r="E255" s="36">
        <v>3750.1333333333341</v>
      </c>
      <c r="F255" s="36">
        <v>3687.7166666666672</v>
      </c>
      <c r="G255" s="36">
        <v>3648.2833333333342</v>
      </c>
      <c r="H255" s="36">
        <v>3851.983333333334</v>
      </c>
      <c r="I255" s="36">
        <v>3891.4166666666674</v>
      </c>
      <c r="J255" s="36">
        <v>3953.8333333333339</v>
      </c>
      <c r="K255" s="31">
        <v>3829</v>
      </c>
      <c r="L255" s="31">
        <v>3727.15</v>
      </c>
      <c r="M255" s="31">
        <v>6.34457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1328.45</v>
      </c>
      <c r="D256" s="36">
        <v>1334.8166666666666</v>
      </c>
      <c r="E256" s="36">
        <v>1315.6333333333332</v>
      </c>
      <c r="F256" s="36">
        <v>1302.8166666666666</v>
      </c>
      <c r="G256" s="36">
        <v>1283.6333333333332</v>
      </c>
      <c r="H256" s="36">
        <v>1347.6333333333332</v>
      </c>
      <c r="I256" s="36">
        <v>1366.8166666666666</v>
      </c>
      <c r="J256" s="36">
        <v>1379.6333333333332</v>
      </c>
      <c r="K256" s="31">
        <v>1354</v>
      </c>
      <c r="L256" s="31">
        <v>1322</v>
      </c>
      <c r="M256" s="31">
        <v>2.09171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1862.8</v>
      </c>
      <c r="D257" s="36">
        <v>1853.7</v>
      </c>
      <c r="E257" s="36">
        <v>1822.4</v>
      </c>
      <c r="F257" s="36">
        <v>1782</v>
      </c>
      <c r="G257" s="36">
        <v>1750.7</v>
      </c>
      <c r="H257" s="36">
        <v>1894.1000000000001</v>
      </c>
      <c r="I257" s="36">
        <v>1925.3999999999999</v>
      </c>
      <c r="J257" s="36">
        <v>1965.8000000000002</v>
      </c>
      <c r="K257" s="31">
        <v>1885</v>
      </c>
      <c r="L257" s="31">
        <v>1813.3</v>
      </c>
      <c r="M257" s="31">
        <v>1.91404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4031.55</v>
      </c>
      <c r="D258" s="36">
        <v>4061.2166666666672</v>
      </c>
      <c r="E258" s="36">
        <v>3970.3833333333341</v>
      </c>
      <c r="F258" s="36">
        <v>3909.2166666666672</v>
      </c>
      <c r="G258" s="36">
        <v>3818.3833333333341</v>
      </c>
      <c r="H258" s="36">
        <v>4122.3833333333341</v>
      </c>
      <c r="I258" s="36">
        <v>4213.2166666666662</v>
      </c>
      <c r="J258" s="36">
        <v>4274.3833333333341</v>
      </c>
      <c r="K258" s="31">
        <v>4152.05</v>
      </c>
      <c r="L258" s="31">
        <v>4000.05</v>
      </c>
      <c r="M258" s="31">
        <v>3.6337700000000002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1821.4</v>
      </c>
      <c r="D259" s="36">
        <v>1825.45</v>
      </c>
      <c r="E259" s="36">
        <v>1810</v>
      </c>
      <c r="F259" s="36">
        <v>1798.6</v>
      </c>
      <c r="G259" s="36">
        <v>1783.1499999999999</v>
      </c>
      <c r="H259" s="36">
        <v>1836.8500000000001</v>
      </c>
      <c r="I259" s="36">
        <v>1852.3000000000004</v>
      </c>
      <c r="J259" s="36">
        <v>1863.7000000000003</v>
      </c>
      <c r="K259" s="31">
        <v>1840.9</v>
      </c>
      <c r="L259" s="31">
        <v>1814.05</v>
      </c>
      <c r="M259" s="31">
        <v>0.89122000000000001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798.1</v>
      </c>
      <c r="D260" s="36">
        <v>800.38333333333321</v>
      </c>
      <c r="E260" s="36">
        <v>792.76666666666642</v>
      </c>
      <c r="F260" s="36">
        <v>787.43333333333317</v>
      </c>
      <c r="G260" s="36">
        <v>779.81666666666638</v>
      </c>
      <c r="H260" s="36">
        <v>805.71666666666647</v>
      </c>
      <c r="I260" s="36">
        <v>813.33333333333326</v>
      </c>
      <c r="J260" s="36">
        <v>818.66666666666652</v>
      </c>
      <c r="K260" s="31">
        <v>808</v>
      </c>
      <c r="L260" s="31">
        <v>795.05</v>
      </c>
      <c r="M260" s="31">
        <v>0.91905000000000003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374.3</v>
      </c>
      <c r="D261" s="36">
        <v>371.73333333333329</v>
      </c>
      <c r="E261" s="36">
        <v>365.71666666666658</v>
      </c>
      <c r="F261" s="36">
        <v>357.13333333333327</v>
      </c>
      <c r="G261" s="36">
        <v>351.11666666666656</v>
      </c>
      <c r="H261" s="36">
        <v>380.31666666666661</v>
      </c>
      <c r="I261" s="36">
        <v>386.33333333333337</v>
      </c>
      <c r="J261" s="36">
        <v>394.91666666666663</v>
      </c>
      <c r="K261" s="31">
        <v>377.75</v>
      </c>
      <c r="L261" s="31">
        <v>363.15</v>
      </c>
      <c r="M261" s="31">
        <v>10.66086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82.35</v>
      </c>
      <c r="D262" s="36">
        <v>82.583333333333329</v>
      </c>
      <c r="E262" s="36">
        <v>81.566666666666663</v>
      </c>
      <c r="F262" s="36">
        <v>80.783333333333331</v>
      </c>
      <c r="G262" s="36">
        <v>79.766666666666666</v>
      </c>
      <c r="H262" s="36">
        <v>83.36666666666666</v>
      </c>
      <c r="I262" s="36">
        <v>84.38333333333334</v>
      </c>
      <c r="J262" s="36">
        <v>85.166666666666657</v>
      </c>
      <c r="K262" s="31">
        <v>83.6</v>
      </c>
      <c r="L262" s="31">
        <v>81.8</v>
      </c>
      <c r="M262" s="31">
        <v>23.308299999999999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604.70000000000005</v>
      </c>
      <c r="D263" s="36">
        <v>606.81666666666661</v>
      </c>
      <c r="E263" s="36">
        <v>599.98333333333323</v>
      </c>
      <c r="F263" s="36">
        <v>595.26666666666665</v>
      </c>
      <c r="G263" s="36">
        <v>588.43333333333328</v>
      </c>
      <c r="H263" s="36">
        <v>611.53333333333319</v>
      </c>
      <c r="I263" s="36">
        <v>618.36666666666667</v>
      </c>
      <c r="J263" s="36">
        <v>623.08333333333314</v>
      </c>
      <c r="K263" s="31">
        <v>613.65</v>
      </c>
      <c r="L263" s="31">
        <v>602.1</v>
      </c>
      <c r="M263" s="31">
        <v>15.396240000000001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905.8</v>
      </c>
      <c r="D264" s="36">
        <v>896.51666666666654</v>
      </c>
      <c r="E264" s="36">
        <v>883.6333333333331</v>
      </c>
      <c r="F264" s="36">
        <v>861.46666666666658</v>
      </c>
      <c r="G264" s="36">
        <v>848.58333333333314</v>
      </c>
      <c r="H264" s="36">
        <v>918.68333333333305</v>
      </c>
      <c r="I264" s="36">
        <v>931.56666666666649</v>
      </c>
      <c r="J264" s="36">
        <v>953.73333333333301</v>
      </c>
      <c r="K264" s="31">
        <v>909.4</v>
      </c>
      <c r="L264" s="31">
        <v>874.35</v>
      </c>
      <c r="M264" s="31">
        <v>48.93459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134.5</v>
      </c>
      <c r="D265" s="36">
        <v>134.31666666666666</v>
      </c>
      <c r="E265" s="36">
        <v>132.43333333333334</v>
      </c>
      <c r="F265" s="36">
        <v>130.36666666666667</v>
      </c>
      <c r="G265" s="36">
        <v>128.48333333333335</v>
      </c>
      <c r="H265" s="36">
        <v>136.38333333333333</v>
      </c>
      <c r="I265" s="36">
        <v>138.26666666666665</v>
      </c>
      <c r="J265" s="36">
        <v>140.33333333333331</v>
      </c>
      <c r="K265" s="31">
        <v>136.19999999999999</v>
      </c>
      <c r="L265" s="31">
        <v>132.25</v>
      </c>
      <c r="M265" s="31">
        <v>31.65804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547.79999999999995</v>
      </c>
      <c r="D266" s="36">
        <v>542.93333333333328</v>
      </c>
      <c r="E266" s="36">
        <v>532.86666666666656</v>
      </c>
      <c r="F266" s="36">
        <v>517.93333333333328</v>
      </c>
      <c r="G266" s="36">
        <v>507.86666666666656</v>
      </c>
      <c r="H266" s="36">
        <v>557.86666666666656</v>
      </c>
      <c r="I266" s="36">
        <v>567.93333333333339</v>
      </c>
      <c r="J266" s="36">
        <v>582.86666666666656</v>
      </c>
      <c r="K266" s="31">
        <v>553</v>
      </c>
      <c r="L266" s="31">
        <v>528</v>
      </c>
      <c r="M266" s="31">
        <v>18.544029999999999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729.7</v>
      </c>
      <c r="D267" s="36">
        <v>731.58333333333337</v>
      </c>
      <c r="E267" s="36">
        <v>721.56666666666672</v>
      </c>
      <c r="F267" s="36">
        <v>713.43333333333339</v>
      </c>
      <c r="G267" s="36">
        <v>703.41666666666674</v>
      </c>
      <c r="H267" s="36">
        <v>739.7166666666667</v>
      </c>
      <c r="I267" s="36">
        <v>749.73333333333335</v>
      </c>
      <c r="J267" s="36">
        <v>757.86666666666667</v>
      </c>
      <c r="K267" s="31">
        <v>741.6</v>
      </c>
      <c r="L267" s="31">
        <v>723.45</v>
      </c>
      <c r="M267" s="31">
        <v>10.200240000000001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942.25</v>
      </c>
      <c r="D268" s="36">
        <v>937.76666666666677</v>
      </c>
      <c r="E268" s="36">
        <v>930.53333333333353</v>
      </c>
      <c r="F268" s="36">
        <v>918.81666666666672</v>
      </c>
      <c r="G268" s="36">
        <v>911.58333333333348</v>
      </c>
      <c r="H268" s="36">
        <v>949.48333333333358</v>
      </c>
      <c r="I268" s="36">
        <v>956.71666666666692</v>
      </c>
      <c r="J268" s="36">
        <v>968.43333333333362</v>
      </c>
      <c r="K268" s="31">
        <v>945</v>
      </c>
      <c r="L268" s="31">
        <v>926.05</v>
      </c>
      <c r="M268" s="31">
        <v>28.398980000000002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439</v>
      </c>
      <c r="D269" s="36">
        <v>439.36666666666662</v>
      </c>
      <c r="E269" s="36">
        <v>436.93333333333322</v>
      </c>
      <c r="F269" s="36">
        <v>434.86666666666662</v>
      </c>
      <c r="G269" s="36">
        <v>432.43333333333322</v>
      </c>
      <c r="H269" s="36">
        <v>441.43333333333322</v>
      </c>
      <c r="I269" s="36">
        <v>443.86666666666662</v>
      </c>
      <c r="J269" s="36">
        <v>445.93333333333322</v>
      </c>
      <c r="K269" s="31">
        <v>441.8</v>
      </c>
      <c r="L269" s="31">
        <v>437.3</v>
      </c>
      <c r="M269" s="31">
        <v>13.94515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560.15</v>
      </c>
      <c r="D270" s="36">
        <v>561.08333333333337</v>
      </c>
      <c r="E270" s="36">
        <v>552.16666666666674</v>
      </c>
      <c r="F270" s="36">
        <v>544.18333333333339</v>
      </c>
      <c r="G270" s="36">
        <v>535.26666666666677</v>
      </c>
      <c r="H270" s="36">
        <v>569.06666666666672</v>
      </c>
      <c r="I270" s="36">
        <v>577.98333333333346</v>
      </c>
      <c r="J270" s="36">
        <v>585.9666666666667</v>
      </c>
      <c r="K270" s="31">
        <v>570</v>
      </c>
      <c r="L270" s="31">
        <v>553.1</v>
      </c>
      <c r="M270" s="31">
        <v>5.3893500000000003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677.8</v>
      </c>
      <c r="D271" s="36">
        <v>682.58333333333337</v>
      </c>
      <c r="E271" s="36">
        <v>665.2166666666667</v>
      </c>
      <c r="F271" s="36">
        <v>652.63333333333333</v>
      </c>
      <c r="G271" s="36">
        <v>635.26666666666665</v>
      </c>
      <c r="H271" s="36">
        <v>695.16666666666674</v>
      </c>
      <c r="I271" s="36">
        <v>712.5333333333333</v>
      </c>
      <c r="J271" s="36">
        <v>725.11666666666679</v>
      </c>
      <c r="K271" s="31">
        <v>699.95</v>
      </c>
      <c r="L271" s="31">
        <v>670</v>
      </c>
      <c r="M271" s="31">
        <v>2.1602000000000001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1075.95</v>
      </c>
      <c r="D272" s="36">
        <v>1077.3499999999999</v>
      </c>
      <c r="E272" s="36">
        <v>1064.6999999999998</v>
      </c>
      <c r="F272" s="36">
        <v>1053.4499999999998</v>
      </c>
      <c r="G272" s="36">
        <v>1040.7999999999997</v>
      </c>
      <c r="H272" s="36">
        <v>1088.5999999999999</v>
      </c>
      <c r="I272" s="36">
        <v>1101.25</v>
      </c>
      <c r="J272" s="36">
        <v>1112.5</v>
      </c>
      <c r="K272" s="31">
        <v>1090</v>
      </c>
      <c r="L272" s="31">
        <v>1066.0999999999999</v>
      </c>
      <c r="M272" s="31">
        <v>3.4780099999999998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426.7</v>
      </c>
      <c r="D273" s="36">
        <v>437.88333333333338</v>
      </c>
      <c r="E273" s="36">
        <v>409.81666666666678</v>
      </c>
      <c r="F273" s="36">
        <v>392.93333333333339</v>
      </c>
      <c r="G273" s="36">
        <v>364.86666666666679</v>
      </c>
      <c r="H273" s="36">
        <v>454.76666666666677</v>
      </c>
      <c r="I273" s="36">
        <v>482.83333333333337</v>
      </c>
      <c r="J273" s="36">
        <v>499.71666666666675</v>
      </c>
      <c r="K273" s="31">
        <v>465.95</v>
      </c>
      <c r="L273" s="31">
        <v>421</v>
      </c>
      <c r="M273" s="31">
        <v>42.197620000000001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866.4</v>
      </c>
      <c r="D274" s="36">
        <v>873.36666666666667</v>
      </c>
      <c r="E274" s="36">
        <v>855.13333333333333</v>
      </c>
      <c r="F274" s="36">
        <v>843.86666666666667</v>
      </c>
      <c r="G274" s="36">
        <v>825.63333333333333</v>
      </c>
      <c r="H274" s="36">
        <v>884.63333333333333</v>
      </c>
      <c r="I274" s="36">
        <v>902.86666666666667</v>
      </c>
      <c r="J274" s="36">
        <v>914.13333333333333</v>
      </c>
      <c r="K274" s="31">
        <v>891.6</v>
      </c>
      <c r="L274" s="31">
        <v>862.1</v>
      </c>
      <c r="M274" s="31">
        <v>1.79403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3918.15</v>
      </c>
      <c r="D275" s="36">
        <v>3926.5833333333335</v>
      </c>
      <c r="E275" s="36">
        <v>3888.5666666666671</v>
      </c>
      <c r="F275" s="36">
        <v>3858.9833333333336</v>
      </c>
      <c r="G275" s="36">
        <v>3820.9666666666672</v>
      </c>
      <c r="H275" s="36">
        <v>3956.166666666667</v>
      </c>
      <c r="I275" s="36">
        <v>3994.1833333333334</v>
      </c>
      <c r="J275" s="36">
        <v>4023.7666666666669</v>
      </c>
      <c r="K275" s="31">
        <v>3964.6</v>
      </c>
      <c r="L275" s="31">
        <v>3897</v>
      </c>
      <c r="M275" s="31">
        <v>1.3559000000000001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262.14999999999998</v>
      </c>
      <c r="D276" s="36">
        <v>262.2166666666667</v>
      </c>
      <c r="E276" s="36">
        <v>259.88333333333338</v>
      </c>
      <c r="F276" s="36">
        <v>257.61666666666667</v>
      </c>
      <c r="G276" s="36">
        <v>255.28333333333336</v>
      </c>
      <c r="H276" s="36">
        <v>264.48333333333341</v>
      </c>
      <c r="I276" s="36">
        <v>266.81666666666666</v>
      </c>
      <c r="J276" s="36">
        <v>269.08333333333343</v>
      </c>
      <c r="K276" s="31">
        <v>264.55</v>
      </c>
      <c r="L276" s="31">
        <v>259.95</v>
      </c>
      <c r="M276" s="31">
        <v>2.5272199999999998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1373.95</v>
      </c>
      <c r="D277" s="36">
        <v>1373.8333333333333</v>
      </c>
      <c r="E277" s="36">
        <v>1362.7666666666664</v>
      </c>
      <c r="F277" s="36">
        <v>1351.5833333333333</v>
      </c>
      <c r="G277" s="36">
        <v>1340.5166666666664</v>
      </c>
      <c r="H277" s="36">
        <v>1385.0166666666664</v>
      </c>
      <c r="I277" s="36">
        <v>1396.0833333333335</v>
      </c>
      <c r="J277" s="36">
        <v>1407.2666666666664</v>
      </c>
      <c r="K277" s="31">
        <v>1384.9</v>
      </c>
      <c r="L277" s="31">
        <v>1362.65</v>
      </c>
      <c r="M277" s="31">
        <v>5.15923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299.25</v>
      </c>
      <c r="D278" s="36">
        <v>299.2</v>
      </c>
      <c r="E278" s="36">
        <v>296.25</v>
      </c>
      <c r="F278" s="36">
        <v>293.25</v>
      </c>
      <c r="G278" s="36">
        <v>290.3</v>
      </c>
      <c r="H278" s="36">
        <v>302.2</v>
      </c>
      <c r="I278" s="36">
        <v>305.14999999999992</v>
      </c>
      <c r="J278" s="36">
        <v>308.14999999999998</v>
      </c>
      <c r="K278" s="31">
        <v>302.14999999999998</v>
      </c>
      <c r="L278" s="31">
        <v>296.2</v>
      </c>
      <c r="M278" s="31">
        <v>3.5279199999999999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4931.7</v>
      </c>
      <c r="D279" s="36">
        <v>4857.3</v>
      </c>
      <c r="E279" s="36">
        <v>4734.6500000000005</v>
      </c>
      <c r="F279" s="36">
        <v>4537.6000000000004</v>
      </c>
      <c r="G279" s="36">
        <v>4414.9500000000007</v>
      </c>
      <c r="H279" s="36">
        <v>5054.3500000000004</v>
      </c>
      <c r="I279" s="36">
        <v>5177</v>
      </c>
      <c r="J279" s="36">
        <v>5374.05</v>
      </c>
      <c r="K279" s="31">
        <v>4979.95</v>
      </c>
      <c r="L279" s="31">
        <v>4660.25</v>
      </c>
      <c r="M279" s="31">
        <v>2.24932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1212.8499999999999</v>
      </c>
      <c r="D280" s="36">
        <v>1215.55</v>
      </c>
      <c r="E280" s="36">
        <v>1207.0999999999999</v>
      </c>
      <c r="F280" s="36">
        <v>1201.3499999999999</v>
      </c>
      <c r="G280" s="36">
        <v>1192.8999999999999</v>
      </c>
      <c r="H280" s="36">
        <v>1221.3</v>
      </c>
      <c r="I280" s="36">
        <v>1229.7500000000002</v>
      </c>
      <c r="J280" s="36">
        <v>1235.5</v>
      </c>
      <c r="K280" s="31">
        <v>1224</v>
      </c>
      <c r="L280" s="31">
        <v>1209.8</v>
      </c>
      <c r="M280" s="31">
        <v>0.74263000000000001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1183.5</v>
      </c>
      <c r="D281" s="36">
        <v>1182.3666666666666</v>
      </c>
      <c r="E281" s="36">
        <v>1166.7833333333331</v>
      </c>
      <c r="F281" s="36">
        <v>1150.0666666666666</v>
      </c>
      <c r="G281" s="36">
        <v>1134.4833333333331</v>
      </c>
      <c r="H281" s="36">
        <v>1199.083333333333</v>
      </c>
      <c r="I281" s="36">
        <v>1214.6666666666665</v>
      </c>
      <c r="J281" s="36">
        <v>1231.383333333333</v>
      </c>
      <c r="K281" s="31">
        <v>1197.95</v>
      </c>
      <c r="L281" s="31">
        <v>1165.6500000000001</v>
      </c>
      <c r="M281" s="31">
        <v>0.92488000000000004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417.8</v>
      </c>
      <c r="D282" s="36">
        <v>418.14999999999992</v>
      </c>
      <c r="E282" s="36">
        <v>414.29999999999984</v>
      </c>
      <c r="F282" s="36">
        <v>410.7999999999999</v>
      </c>
      <c r="G282" s="36">
        <v>406.94999999999982</v>
      </c>
      <c r="H282" s="36">
        <v>421.64999999999986</v>
      </c>
      <c r="I282" s="36">
        <v>425.49999999999989</v>
      </c>
      <c r="J282" s="36">
        <v>428.99999999999989</v>
      </c>
      <c r="K282" s="31">
        <v>422</v>
      </c>
      <c r="L282" s="31">
        <v>414.65</v>
      </c>
      <c r="M282" s="31">
        <v>9.8353000000000002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278.5</v>
      </c>
      <c r="D283" s="36">
        <v>278.56666666666666</v>
      </c>
      <c r="E283" s="36">
        <v>275.43333333333334</v>
      </c>
      <c r="F283" s="36">
        <v>272.36666666666667</v>
      </c>
      <c r="G283" s="36">
        <v>269.23333333333335</v>
      </c>
      <c r="H283" s="36">
        <v>281.63333333333333</v>
      </c>
      <c r="I283" s="36">
        <v>284.76666666666665</v>
      </c>
      <c r="J283" s="36">
        <v>287.83333333333331</v>
      </c>
      <c r="K283" s="31">
        <v>281.7</v>
      </c>
      <c r="L283" s="31">
        <v>275.5</v>
      </c>
      <c r="M283" s="31">
        <v>1.9678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191.25</v>
      </c>
      <c r="D284" s="36">
        <v>190.85</v>
      </c>
      <c r="E284" s="36">
        <v>188.85</v>
      </c>
      <c r="F284" s="36">
        <v>186.45</v>
      </c>
      <c r="G284" s="36">
        <v>184.45</v>
      </c>
      <c r="H284" s="36">
        <v>193.25</v>
      </c>
      <c r="I284" s="36">
        <v>195.25</v>
      </c>
      <c r="J284" s="36">
        <v>197.65</v>
      </c>
      <c r="K284" s="31">
        <v>192.85</v>
      </c>
      <c r="L284" s="31">
        <v>188.45</v>
      </c>
      <c r="M284" s="31">
        <v>12.678990000000001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2647.25</v>
      </c>
      <c r="D285" s="36">
        <v>2646.7666666666669</v>
      </c>
      <c r="E285" s="36">
        <v>2618.5333333333338</v>
      </c>
      <c r="F285" s="36">
        <v>2589.8166666666671</v>
      </c>
      <c r="G285" s="36">
        <v>2561.5833333333339</v>
      </c>
      <c r="H285" s="36">
        <v>2675.4833333333336</v>
      </c>
      <c r="I285" s="36">
        <v>2703.7166666666662</v>
      </c>
      <c r="J285" s="36">
        <v>2732.4333333333334</v>
      </c>
      <c r="K285" s="31">
        <v>2675</v>
      </c>
      <c r="L285" s="31">
        <v>2618.0500000000002</v>
      </c>
      <c r="M285" s="31">
        <v>0.58253999999999995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733.8</v>
      </c>
      <c r="D286" s="36">
        <v>735.83333333333337</v>
      </c>
      <c r="E286" s="36">
        <v>729.9666666666667</v>
      </c>
      <c r="F286" s="36">
        <v>726.13333333333333</v>
      </c>
      <c r="G286" s="36">
        <v>720.26666666666665</v>
      </c>
      <c r="H286" s="36">
        <v>739.66666666666674</v>
      </c>
      <c r="I286" s="36">
        <v>745.5333333333333</v>
      </c>
      <c r="J286" s="36">
        <v>749.36666666666679</v>
      </c>
      <c r="K286" s="31">
        <v>741.7</v>
      </c>
      <c r="L286" s="31">
        <v>732</v>
      </c>
      <c r="M286" s="31">
        <v>1.23173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660.75</v>
      </c>
      <c r="D287" s="36">
        <v>657.33333333333337</v>
      </c>
      <c r="E287" s="36">
        <v>648.91666666666674</v>
      </c>
      <c r="F287" s="36">
        <v>637.08333333333337</v>
      </c>
      <c r="G287" s="36">
        <v>628.66666666666674</v>
      </c>
      <c r="H287" s="36">
        <v>669.16666666666674</v>
      </c>
      <c r="I287" s="36">
        <v>677.58333333333348</v>
      </c>
      <c r="J287" s="36">
        <v>689.41666666666674</v>
      </c>
      <c r="K287" s="31">
        <v>665.75</v>
      </c>
      <c r="L287" s="31">
        <v>645.5</v>
      </c>
      <c r="M287" s="31">
        <v>4.48163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1642.45</v>
      </c>
      <c r="D288" s="36">
        <v>1647.4166666666667</v>
      </c>
      <c r="E288" s="36">
        <v>1597.0333333333335</v>
      </c>
      <c r="F288" s="36">
        <v>1551.6166666666668</v>
      </c>
      <c r="G288" s="36">
        <v>1501.2333333333336</v>
      </c>
      <c r="H288" s="36">
        <v>1692.8333333333335</v>
      </c>
      <c r="I288" s="36">
        <v>1743.2166666666667</v>
      </c>
      <c r="J288" s="36">
        <v>1788.6333333333334</v>
      </c>
      <c r="K288" s="31">
        <v>1697.8</v>
      </c>
      <c r="L288" s="31">
        <v>1602</v>
      </c>
      <c r="M288" s="31">
        <v>661.79079000000002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2020.45</v>
      </c>
      <c r="D289" s="36">
        <v>2026.8166666666666</v>
      </c>
      <c r="E289" s="36">
        <v>2003.6333333333332</v>
      </c>
      <c r="F289" s="36">
        <v>1986.8166666666666</v>
      </c>
      <c r="G289" s="36">
        <v>1963.6333333333332</v>
      </c>
      <c r="H289" s="36">
        <v>2043.6333333333332</v>
      </c>
      <c r="I289" s="36">
        <v>2066.8166666666666</v>
      </c>
      <c r="J289" s="36">
        <v>2083.6333333333332</v>
      </c>
      <c r="K289" s="31">
        <v>2050</v>
      </c>
      <c r="L289" s="31">
        <v>2010</v>
      </c>
      <c r="M289" s="31">
        <v>0.246</v>
      </c>
      <c r="N289" s="1"/>
      <c r="O289" s="1"/>
    </row>
    <row r="290" spans="1:15" ht="12.75" customHeight="1">
      <c r="A290" s="33">
        <v>280</v>
      </c>
      <c r="B290" s="53" t="s">
        <v>1159</v>
      </c>
      <c r="C290" s="31">
        <v>167.75</v>
      </c>
      <c r="D290" s="36">
        <v>167.03333333333333</v>
      </c>
      <c r="E290" s="36">
        <v>165.76666666666665</v>
      </c>
      <c r="F290" s="36">
        <v>163.78333333333333</v>
      </c>
      <c r="G290" s="36">
        <v>162.51666666666665</v>
      </c>
      <c r="H290" s="36">
        <v>169.01666666666665</v>
      </c>
      <c r="I290" s="36">
        <v>170.28333333333336</v>
      </c>
      <c r="J290" s="36">
        <v>172.26666666666665</v>
      </c>
      <c r="K290" s="31">
        <v>168.3</v>
      </c>
      <c r="L290" s="31">
        <v>165.05</v>
      </c>
      <c r="M290" s="31">
        <v>50.33663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5182.8500000000004</v>
      </c>
      <c r="D291" s="36">
        <v>5171.5</v>
      </c>
      <c r="E291" s="36">
        <v>5102.3999999999996</v>
      </c>
      <c r="F291" s="36">
        <v>5021.95</v>
      </c>
      <c r="G291" s="36">
        <v>4952.8499999999995</v>
      </c>
      <c r="H291" s="36">
        <v>5251.95</v>
      </c>
      <c r="I291" s="36">
        <v>5321.05</v>
      </c>
      <c r="J291" s="36">
        <v>5401.5</v>
      </c>
      <c r="K291" s="31">
        <v>5240.6000000000004</v>
      </c>
      <c r="L291" s="31">
        <v>5091.05</v>
      </c>
      <c r="M291" s="31">
        <v>2.0213100000000002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661.25</v>
      </c>
      <c r="D292" s="36">
        <v>664.25</v>
      </c>
      <c r="E292" s="36">
        <v>653.5</v>
      </c>
      <c r="F292" s="36">
        <v>645.75</v>
      </c>
      <c r="G292" s="36">
        <v>635</v>
      </c>
      <c r="H292" s="36">
        <v>672</v>
      </c>
      <c r="I292" s="36">
        <v>682.75</v>
      </c>
      <c r="J292" s="36">
        <v>690.5</v>
      </c>
      <c r="K292" s="31">
        <v>675</v>
      </c>
      <c r="L292" s="31">
        <v>656.5</v>
      </c>
      <c r="M292" s="31">
        <v>27.116119999999999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4634.7</v>
      </c>
      <c r="D293" s="36">
        <v>4637.9833333333336</v>
      </c>
      <c r="E293" s="36">
        <v>4588.2166666666672</v>
      </c>
      <c r="F293" s="36">
        <v>4541.7333333333336</v>
      </c>
      <c r="G293" s="36">
        <v>4491.9666666666672</v>
      </c>
      <c r="H293" s="36">
        <v>4684.4666666666672</v>
      </c>
      <c r="I293" s="36">
        <v>4734.2333333333336</v>
      </c>
      <c r="J293" s="36">
        <v>4780.7166666666672</v>
      </c>
      <c r="K293" s="31">
        <v>4687.75</v>
      </c>
      <c r="L293" s="31">
        <v>4591.5</v>
      </c>
      <c r="M293" s="31">
        <v>14.953810000000001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16718.25</v>
      </c>
      <c r="D294" s="36">
        <v>16728.75</v>
      </c>
      <c r="E294" s="36">
        <v>16587.5</v>
      </c>
      <c r="F294" s="36">
        <v>16456.75</v>
      </c>
      <c r="G294" s="36">
        <v>16315.5</v>
      </c>
      <c r="H294" s="36">
        <v>16859.5</v>
      </c>
      <c r="I294" s="36">
        <v>17000.75</v>
      </c>
      <c r="J294" s="36">
        <v>17131.5</v>
      </c>
      <c r="K294" s="31">
        <v>16870</v>
      </c>
      <c r="L294" s="31">
        <v>16598</v>
      </c>
      <c r="M294" s="31">
        <v>2.4910000000000002E-2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3652.3</v>
      </c>
      <c r="D295" s="36">
        <v>3643.2999999999997</v>
      </c>
      <c r="E295" s="36">
        <v>3620.5999999999995</v>
      </c>
      <c r="F295" s="36">
        <v>3588.8999999999996</v>
      </c>
      <c r="G295" s="36">
        <v>3566.1999999999994</v>
      </c>
      <c r="H295" s="36">
        <v>3674.9999999999995</v>
      </c>
      <c r="I295" s="36">
        <v>3697.6999999999994</v>
      </c>
      <c r="J295" s="36">
        <v>3729.3999999999996</v>
      </c>
      <c r="K295" s="31">
        <v>3666</v>
      </c>
      <c r="L295" s="31">
        <v>3611.6</v>
      </c>
      <c r="M295" s="31">
        <v>24.203800000000001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501.25</v>
      </c>
      <c r="D296" s="36">
        <v>502.9666666666667</v>
      </c>
      <c r="E296" s="36">
        <v>496.28333333333342</v>
      </c>
      <c r="F296" s="36">
        <v>491.31666666666672</v>
      </c>
      <c r="G296" s="36">
        <v>484.63333333333344</v>
      </c>
      <c r="H296" s="36">
        <v>507.93333333333339</v>
      </c>
      <c r="I296" s="36">
        <v>514.61666666666667</v>
      </c>
      <c r="J296" s="36">
        <v>519.58333333333337</v>
      </c>
      <c r="K296" s="31">
        <v>509.65</v>
      </c>
      <c r="L296" s="31">
        <v>498</v>
      </c>
      <c r="M296" s="31">
        <v>1.5174000000000001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425.9</v>
      </c>
      <c r="D297" s="36">
        <v>428.2833333333333</v>
      </c>
      <c r="E297" s="36">
        <v>417.66666666666663</v>
      </c>
      <c r="F297" s="36">
        <v>409.43333333333334</v>
      </c>
      <c r="G297" s="36">
        <v>398.81666666666666</v>
      </c>
      <c r="H297" s="36">
        <v>436.51666666666659</v>
      </c>
      <c r="I297" s="36">
        <v>447.13333333333327</v>
      </c>
      <c r="J297" s="36">
        <v>455.36666666666656</v>
      </c>
      <c r="K297" s="31">
        <v>438.9</v>
      </c>
      <c r="L297" s="31">
        <v>420.05</v>
      </c>
      <c r="M297" s="31">
        <v>34.218719999999998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250.25</v>
      </c>
      <c r="D298" s="36">
        <v>251.13333333333335</v>
      </c>
      <c r="E298" s="36">
        <v>248.66666666666671</v>
      </c>
      <c r="F298" s="36">
        <v>247.08333333333337</v>
      </c>
      <c r="G298" s="36">
        <v>244.61666666666673</v>
      </c>
      <c r="H298" s="36">
        <v>252.7166666666667</v>
      </c>
      <c r="I298" s="36">
        <v>255.18333333333334</v>
      </c>
      <c r="J298" s="36">
        <v>256.76666666666665</v>
      </c>
      <c r="K298" s="31">
        <v>253.6</v>
      </c>
      <c r="L298" s="31">
        <v>249.55</v>
      </c>
      <c r="M298" s="31">
        <v>5.43893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138.19999999999999</v>
      </c>
      <c r="D299" s="36">
        <v>137.54999999999998</v>
      </c>
      <c r="E299" s="36">
        <v>135.14999999999998</v>
      </c>
      <c r="F299" s="36">
        <v>132.1</v>
      </c>
      <c r="G299" s="36">
        <v>129.69999999999999</v>
      </c>
      <c r="H299" s="36">
        <v>140.59999999999997</v>
      </c>
      <c r="I299" s="36">
        <v>143</v>
      </c>
      <c r="J299" s="36">
        <v>146.04999999999995</v>
      </c>
      <c r="K299" s="31">
        <v>139.94999999999999</v>
      </c>
      <c r="L299" s="31">
        <v>134.5</v>
      </c>
      <c r="M299" s="31">
        <v>48.183459999999997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984.5</v>
      </c>
      <c r="D300" s="36">
        <v>986.38333333333333</v>
      </c>
      <c r="E300" s="36">
        <v>977.56666666666661</v>
      </c>
      <c r="F300" s="36">
        <v>970.63333333333333</v>
      </c>
      <c r="G300" s="36">
        <v>961.81666666666661</v>
      </c>
      <c r="H300" s="36">
        <v>993.31666666666661</v>
      </c>
      <c r="I300" s="36">
        <v>1002.1333333333334</v>
      </c>
      <c r="J300" s="36">
        <v>1009.0666666666666</v>
      </c>
      <c r="K300" s="31">
        <v>995.2</v>
      </c>
      <c r="L300" s="31">
        <v>979.45</v>
      </c>
      <c r="M300" s="31">
        <v>17.544170000000001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8390</v>
      </c>
      <c r="D301" s="36">
        <v>8299</v>
      </c>
      <c r="E301" s="36">
        <v>8118</v>
      </c>
      <c r="F301" s="36">
        <v>7846</v>
      </c>
      <c r="G301" s="36">
        <v>7665</v>
      </c>
      <c r="H301" s="36">
        <v>8571</v>
      </c>
      <c r="I301" s="36">
        <v>8752</v>
      </c>
      <c r="J301" s="36">
        <v>9024</v>
      </c>
      <c r="K301" s="31">
        <v>8480</v>
      </c>
      <c r="L301" s="31">
        <v>8027</v>
      </c>
      <c r="M301" s="31">
        <v>1.9638899999999999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1594.4</v>
      </c>
      <c r="D302" s="36">
        <v>1591.1166666666668</v>
      </c>
      <c r="E302" s="36">
        <v>1581.9833333333336</v>
      </c>
      <c r="F302" s="36">
        <v>1569.5666666666668</v>
      </c>
      <c r="G302" s="36">
        <v>1560.4333333333336</v>
      </c>
      <c r="H302" s="36">
        <v>1603.5333333333335</v>
      </c>
      <c r="I302" s="36">
        <v>1612.6666666666667</v>
      </c>
      <c r="J302" s="36">
        <v>1625.0833333333335</v>
      </c>
      <c r="K302" s="31">
        <v>1600.25</v>
      </c>
      <c r="L302" s="31">
        <v>1578.7</v>
      </c>
      <c r="M302" s="31">
        <v>12.031470000000001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1351.3</v>
      </c>
      <c r="D303" s="36">
        <v>1357.45</v>
      </c>
      <c r="E303" s="36">
        <v>1338.8500000000001</v>
      </c>
      <c r="F303" s="36">
        <v>1326.4</v>
      </c>
      <c r="G303" s="36">
        <v>1307.8000000000002</v>
      </c>
      <c r="H303" s="36">
        <v>1369.9</v>
      </c>
      <c r="I303" s="36">
        <v>1388.5</v>
      </c>
      <c r="J303" s="36">
        <v>1400.95</v>
      </c>
      <c r="K303" s="31">
        <v>1376.05</v>
      </c>
      <c r="L303" s="31">
        <v>1345</v>
      </c>
      <c r="M303" s="31">
        <v>1.1217999999999999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74.7</v>
      </c>
      <c r="D304" s="36">
        <v>75.100000000000009</v>
      </c>
      <c r="E304" s="36">
        <v>74.050000000000011</v>
      </c>
      <c r="F304" s="36">
        <v>73.400000000000006</v>
      </c>
      <c r="G304" s="36">
        <v>72.350000000000009</v>
      </c>
      <c r="H304" s="36">
        <v>75.750000000000014</v>
      </c>
      <c r="I304" s="36">
        <v>76.8</v>
      </c>
      <c r="J304" s="36">
        <v>77.450000000000017</v>
      </c>
      <c r="K304" s="31">
        <v>76.150000000000006</v>
      </c>
      <c r="L304" s="31">
        <v>74.45</v>
      </c>
      <c r="M304" s="31">
        <v>16.565470000000001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129632.7</v>
      </c>
      <c r="D305" s="36">
        <v>129235.76666666666</v>
      </c>
      <c r="E305" s="36">
        <v>128596.93333333332</v>
      </c>
      <c r="F305" s="36">
        <v>127561.16666666666</v>
      </c>
      <c r="G305" s="36">
        <v>126922.33333333331</v>
      </c>
      <c r="H305" s="36">
        <v>130271.53333333333</v>
      </c>
      <c r="I305" s="36">
        <v>130910.36666666667</v>
      </c>
      <c r="J305" s="36">
        <v>131946.13333333333</v>
      </c>
      <c r="K305" s="31">
        <v>129874.6</v>
      </c>
      <c r="L305" s="31">
        <v>128200</v>
      </c>
      <c r="M305" s="31">
        <v>5.8279999999999998E-2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1894.4</v>
      </c>
      <c r="D306" s="36">
        <v>1900.8500000000001</v>
      </c>
      <c r="E306" s="36">
        <v>1874.8000000000002</v>
      </c>
      <c r="F306" s="36">
        <v>1855.2</v>
      </c>
      <c r="G306" s="36">
        <v>1829.15</v>
      </c>
      <c r="H306" s="36">
        <v>1920.4500000000003</v>
      </c>
      <c r="I306" s="36">
        <v>1946.5</v>
      </c>
      <c r="J306" s="36">
        <v>1966.1000000000004</v>
      </c>
      <c r="K306" s="31">
        <v>1926.9</v>
      </c>
      <c r="L306" s="31">
        <v>1881.25</v>
      </c>
      <c r="M306" s="31">
        <v>1.8177000000000001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1213.3</v>
      </c>
      <c r="D307" s="36">
        <v>1238.5333333333333</v>
      </c>
      <c r="E307" s="36">
        <v>1167.6166666666666</v>
      </c>
      <c r="F307" s="36">
        <v>1121.9333333333332</v>
      </c>
      <c r="G307" s="36">
        <v>1051.0166666666664</v>
      </c>
      <c r="H307" s="36">
        <v>1284.2166666666667</v>
      </c>
      <c r="I307" s="36">
        <v>1355.1333333333337</v>
      </c>
      <c r="J307" s="36">
        <v>1400.8166666666668</v>
      </c>
      <c r="K307" s="31">
        <v>1309.45</v>
      </c>
      <c r="L307" s="31">
        <v>1192.8499999999999</v>
      </c>
      <c r="M307" s="31">
        <v>12.27018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1449.25</v>
      </c>
      <c r="D308" s="36">
        <v>1438.5666666666666</v>
      </c>
      <c r="E308" s="36">
        <v>1425.1333333333332</v>
      </c>
      <c r="F308" s="36">
        <v>1401.0166666666667</v>
      </c>
      <c r="G308" s="36">
        <v>1387.5833333333333</v>
      </c>
      <c r="H308" s="36">
        <v>1462.6833333333332</v>
      </c>
      <c r="I308" s="36">
        <v>1476.1166666666666</v>
      </c>
      <c r="J308" s="36">
        <v>1500.2333333333331</v>
      </c>
      <c r="K308" s="31">
        <v>1452</v>
      </c>
      <c r="L308" s="31">
        <v>1414.45</v>
      </c>
      <c r="M308" s="31">
        <v>2.61558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257.75</v>
      </c>
      <c r="D309" s="36">
        <v>257.28333333333336</v>
      </c>
      <c r="E309" s="36">
        <v>255.4666666666667</v>
      </c>
      <c r="F309" s="36">
        <v>253.18333333333334</v>
      </c>
      <c r="G309" s="36">
        <v>251.36666666666667</v>
      </c>
      <c r="H309" s="36">
        <v>259.56666666666672</v>
      </c>
      <c r="I309" s="36">
        <v>261.38333333333344</v>
      </c>
      <c r="J309" s="36">
        <v>263.66666666666674</v>
      </c>
      <c r="K309" s="31">
        <v>259.10000000000002</v>
      </c>
      <c r="L309" s="31">
        <v>255</v>
      </c>
      <c r="M309" s="31">
        <v>70.138319999999993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2096.85</v>
      </c>
      <c r="D310" s="36">
        <v>2084.2333333333331</v>
      </c>
      <c r="E310" s="36">
        <v>2054.5166666666664</v>
      </c>
      <c r="F310" s="36">
        <v>2012.1833333333334</v>
      </c>
      <c r="G310" s="36">
        <v>1982.4666666666667</v>
      </c>
      <c r="H310" s="36">
        <v>2126.5666666666662</v>
      </c>
      <c r="I310" s="36">
        <v>2156.2833333333324</v>
      </c>
      <c r="J310" s="36">
        <v>2198.6166666666659</v>
      </c>
      <c r="K310" s="31">
        <v>2113.9499999999998</v>
      </c>
      <c r="L310" s="31">
        <v>2041.9</v>
      </c>
      <c r="M310" s="31">
        <v>30.84498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426.55</v>
      </c>
      <c r="D311" s="36">
        <v>428.81666666666666</v>
      </c>
      <c r="E311" s="36">
        <v>417.73333333333335</v>
      </c>
      <c r="F311" s="36">
        <v>408.91666666666669</v>
      </c>
      <c r="G311" s="36">
        <v>397.83333333333337</v>
      </c>
      <c r="H311" s="36">
        <v>437.63333333333333</v>
      </c>
      <c r="I311" s="36">
        <v>448.7166666666667</v>
      </c>
      <c r="J311" s="36">
        <v>457.5333333333333</v>
      </c>
      <c r="K311" s="31">
        <v>439.9</v>
      </c>
      <c r="L311" s="31">
        <v>420</v>
      </c>
      <c r="M311" s="31">
        <v>6.0609900000000003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663.85</v>
      </c>
      <c r="D312" s="36">
        <v>667.88333333333333</v>
      </c>
      <c r="E312" s="36">
        <v>656.9666666666667</v>
      </c>
      <c r="F312" s="36">
        <v>650.08333333333337</v>
      </c>
      <c r="G312" s="36">
        <v>639.16666666666674</v>
      </c>
      <c r="H312" s="36">
        <v>674.76666666666665</v>
      </c>
      <c r="I312" s="36">
        <v>685.68333333333339</v>
      </c>
      <c r="J312" s="36">
        <v>692.56666666666661</v>
      </c>
      <c r="K312" s="31">
        <v>678.8</v>
      </c>
      <c r="L312" s="31">
        <v>661</v>
      </c>
      <c r="M312" s="31">
        <v>2.9028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194.35</v>
      </c>
      <c r="D313" s="36">
        <v>193.45000000000002</v>
      </c>
      <c r="E313" s="36">
        <v>191.90000000000003</v>
      </c>
      <c r="F313" s="36">
        <v>189.45000000000002</v>
      </c>
      <c r="G313" s="36">
        <v>187.90000000000003</v>
      </c>
      <c r="H313" s="36">
        <v>195.90000000000003</v>
      </c>
      <c r="I313" s="36">
        <v>197.45000000000005</v>
      </c>
      <c r="J313" s="36">
        <v>199.90000000000003</v>
      </c>
      <c r="K313" s="31">
        <v>195</v>
      </c>
      <c r="L313" s="31">
        <v>191</v>
      </c>
      <c r="M313" s="31">
        <v>35.261839999999999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250.05</v>
      </c>
      <c r="D314" s="36">
        <v>250.96666666666667</v>
      </c>
      <c r="E314" s="36">
        <v>245.23333333333335</v>
      </c>
      <c r="F314" s="36">
        <v>240.41666666666669</v>
      </c>
      <c r="G314" s="36">
        <v>234.68333333333337</v>
      </c>
      <c r="H314" s="36">
        <v>255.78333333333333</v>
      </c>
      <c r="I314" s="36">
        <v>261.51666666666665</v>
      </c>
      <c r="J314" s="36">
        <v>266.33333333333331</v>
      </c>
      <c r="K314" s="31">
        <v>256.7</v>
      </c>
      <c r="L314" s="31">
        <v>246.15</v>
      </c>
      <c r="M314" s="31">
        <v>161.89161999999999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2398.5500000000002</v>
      </c>
      <c r="D315" s="36">
        <v>2391.9833333333336</v>
      </c>
      <c r="E315" s="36">
        <v>2363.9666666666672</v>
      </c>
      <c r="F315" s="36">
        <v>2329.3833333333337</v>
      </c>
      <c r="G315" s="36">
        <v>2301.3666666666672</v>
      </c>
      <c r="H315" s="36">
        <v>2426.5666666666671</v>
      </c>
      <c r="I315" s="36">
        <v>2454.5833333333335</v>
      </c>
      <c r="J315" s="36">
        <v>2489.166666666667</v>
      </c>
      <c r="K315" s="31">
        <v>2420</v>
      </c>
      <c r="L315" s="31">
        <v>2357.4</v>
      </c>
      <c r="M315" s="31">
        <v>1.8681399999999999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510.15</v>
      </c>
      <c r="D316" s="36">
        <v>508.2</v>
      </c>
      <c r="E316" s="36">
        <v>505.09999999999997</v>
      </c>
      <c r="F316" s="36">
        <v>500.04999999999995</v>
      </c>
      <c r="G316" s="36">
        <v>496.94999999999993</v>
      </c>
      <c r="H316" s="36">
        <v>513.25</v>
      </c>
      <c r="I316" s="36">
        <v>516.35</v>
      </c>
      <c r="J316" s="36">
        <v>521.40000000000009</v>
      </c>
      <c r="K316" s="31">
        <v>511.3</v>
      </c>
      <c r="L316" s="31">
        <v>503.15</v>
      </c>
      <c r="M316" s="31">
        <v>6.42394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12922.5</v>
      </c>
      <c r="D317" s="36">
        <v>12881.183333333334</v>
      </c>
      <c r="E317" s="36">
        <v>12781.666666666668</v>
      </c>
      <c r="F317" s="36">
        <v>12640.833333333334</v>
      </c>
      <c r="G317" s="36">
        <v>12541.316666666668</v>
      </c>
      <c r="H317" s="36">
        <v>13022.016666666668</v>
      </c>
      <c r="I317" s="36">
        <v>13121.533333333335</v>
      </c>
      <c r="J317" s="36">
        <v>13262.366666666669</v>
      </c>
      <c r="K317" s="31">
        <v>12980.7</v>
      </c>
      <c r="L317" s="31">
        <v>12740.35</v>
      </c>
      <c r="M317" s="31">
        <v>6.4072500000000003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2736.05</v>
      </c>
      <c r="D318" s="36">
        <v>2755.4</v>
      </c>
      <c r="E318" s="36">
        <v>2698.8</v>
      </c>
      <c r="F318" s="36">
        <v>2661.55</v>
      </c>
      <c r="G318" s="36">
        <v>2604.9500000000003</v>
      </c>
      <c r="H318" s="36">
        <v>2792.65</v>
      </c>
      <c r="I318" s="36">
        <v>2849.2499999999995</v>
      </c>
      <c r="J318" s="36">
        <v>2886.5</v>
      </c>
      <c r="K318" s="31">
        <v>2812</v>
      </c>
      <c r="L318" s="31">
        <v>2718.15</v>
      </c>
      <c r="M318" s="31">
        <v>0.4496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1017.75</v>
      </c>
      <c r="D319" s="36">
        <v>1018.1166666666667</v>
      </c>
      <c r="E319" s="36">
        <v>997.7833333333333</v>
      </c>
      <c r="F319" s="36">
        <v>977.81666666666661</v>
      </c>
      <c r="G319" s="36">
        <v>957.48333333333323</v>
      </c>
      <c r="H319" s="36">
        <v>1038.0833333333335</v>
      </c>
      <c r="I319" s="36">
        <v>1058.4166666666665</v>
      </c>
      <c r="J319" s="36">
        <v>1078.3833333333334</v>
      </c>
      <c r="K319" s="31">
        <v>1038.45</v>
      </c>
      <c r="L319" s="31">
        <v>998.15</v>
      </c>
      <c r="M319" s="31">
        <v>19.141690000000001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803.45</v>
      </c>
      <c r="D320" s="36">
        <v>804.9666666666667</v>
      </c>
      <c r="E320" s="36">
        <v>794.98333333333335</v>
      </c>
      <c r="F320" s="36">
        <v>786.51666666666665</v>
      </c>
      <c r="G320" s="36">
        <v>776.5333333333333</v>
      </c>
      <c r="H320" s="36">
        <v>813.43333333333339</v>
      </c>
      <c r="I320" s="36">
        <v>823.41666666666674</v>
      </c>
      <c r="J320" s="36">
        <v>831.88333333333344</v>
      </c>
      <c r="K320" s="31">
        <v>814.95</v>
      </c>
      <c r="L320" s="31">
        <v>796.5</v>
      </c>
      <c r="M320" s="31">
        <v>10.693860000000001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2455.85</v>
      </c>
      <c r="D321" s="36">
        <v>2403.2833333333333</v>
      </c>
      <c r="E321" s="36">
        <v>2336.5666666666666</v>
      </c>
      <c r="F321" s="36">
        <v>2217.2833333333333</v>
      </c>
      <c r="G321" s="36">
        <v>2150.5666666666666</v>
      </c>
      <c r="H321" s="36">
        <v>2522.5666666666666</v>
      </c>
      <c r="I321" s="36">
        <v>2589.2833333333328</v>
      </c>
      <c r="J321" s="36">
        <v>2708.5666666666666</v>
      </c>
      <c r="K321" s="31">
        <v>2470</v>
      </c>
      <c r="L321" s="31">
        <v>2284</v>
      </c>
      <c r="M321" s="31">
        <v>68.257310000000004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680.45</v>
      </c>
      <c r="D322" s="36">
        <v>682.81666666666661</v>
      </c>
      <c r="E322" s="36">
        <v>673.68333333333317</v>
      </c>
      <c r="F322" s="36">
        <v>666.91666666666652</v>
      </c>
      <c r="G322" s="36">
        <v>657.78333333333308</v>
      </c>
      <c r="H322" s="36">
        <v>689.58333333333326</v>
      </c>
      <c r="I322" s="36">
        <v>698.7166666666667</v>
      </c>
      <c r="J322" s="36">
        <v>705.48333333333335</v>
      </c>
      <c r="K322" s="31">
        <v>691.95</v>
      </c>
      <c r="L322" s="31">
        <v>676.05</v>
      </c>
      <c r="M322" s="31">
        <v>0.56179000000000001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1071.4000000000001</v>
      </c>
      <c r="D323" s="36">
        <v>1074.5166666666667</v>
      </c>
      <c r="E323" s="36">
        <v>1064.0333333333333</v>
      </c>
      <c r="F323" s="36">
        <v>1056.6666666666667</v>
      </c>
      <c r="G323" s="36">
        <v>1046.1833333333334</v>
      </c>
      <c r="H323" s="36">
        <v>1081.8833333333332</v>
      </c>
      <c r="I323" s="36">
        <v>1092.3666666666663</v>
      </c>
      <c r="J323" s="36">
        <v>1099.7333333333331</v>
      </c>
      <c r="K323" s="31">
        <v>1085</v>
      </c>
      <c r="L323" s="31">
        <v>1067.1500000000001</v>
      </c>
      <c r="M323" s="31">
        <v>0.85755000000000003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1771.65</v>
      </c>
      <c r="D324" s="36">
        <v>1787.5666666666666</v>
      </c>
      <c r="E324" s="36">
        <v>1736.1333333333332</v>
      </c>
      <c r="F324" s="36">
        <v>1700.6166666666666</v>
      </c>
      <c r="G324" s="36">
        <v>1649.1833333333332</v>
      </c>
      <c r="H324" s="36">
        <v>1823.0833333333333</v>
      </c>
      <c r="I324" s="36">
        <v>1874.5166666666667</v>
      </c>
      <c r="J324" s="36">
        <v>1910.0333333333333</v>
      </c>
      <c r="K324" s="31">
        <v>1839</v>
      </c>
      <c r="L324" s="31">
        <v>1752.05</v>
      </c>
      <c r="M324" s="31">
        <v>3.4888400000000002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410</v>
      </c>
      <c r="D325" s="36">
        <v>411.93333333333334</v>
      </c>
      <c r="E325" s="36">
        <v>405.06666666666666</v>
      </c>
      <c r="F325" s="36">
        <v>400.13333333333333</v>
      </c>
      <c r="G325" s="36">
        <v>393.26666666666665</v>
      </c>
      <c r="H325" s="36">
        <v>416.86666666666667</v>
      </c>
      <c r="I325" s="36">
        <v>423.73333333333335</v>
      </c>
      <c r="J325" s="36">
        <v>428.66666666666669</v>
      </c>
      <c r="K325" s="31">
        <v>418.8</v>
      </c>
      <c r="L325" s="31">
        <v>407</v>
      </c>
      <c r="M325" s="31">
        <v>17.343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70.2</v>
      </c>
      <c r="D326" s="36">
        <v>70.433333333333337</v>
      </c>
      <c r="E326" s="36">
        <v>69.566666666666677</v>
      </c>
      <c r="F326" s="36">
        <v>68.933333333333337</v>
      </c>
      <c r="G326" s="36">
        <v>68.066666666666677</v>
      </c>
      <c r="H326" s="36">
        <v>71.066666666666677</v>
      </c>
      <c r="I326" s="36">
        <v>71.933333333333351</v>
      </c>
      <c r="J326" s="36">
        <v>72.566666666666677</v>
      </c>
      <c r="K326" s="31">
        <v>71.3</v>
      </c>
      <c r="L326" s="31">
        <v>69.8</v>
      </c>
      <c r="M326" s="31">
        <v>70.575760000000002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2463.75</v>
      </c>
      <c r="D327" s="36">
        <v>2431.9</v>
      </c>
      <c r="E327" s="36">
        <v>2378.8000000000002</v>
      </c>
      <c r="F327" s="36">
        <v>2293.85</v>
      </c>
      <c r="G327" s="36">
        <v>2240.75</v>
      </c>
      <c r="H327" s="36">
        <v>2516.8500000000004</v>
      </c>
      <c r="I327" s="36">
        <v>2569.9499999999998</v>
      </c>
      <c r="J327" s="36">
        <v>2654.9000000000005</v>
      </c>
      <c r="K327" s="31">
        <v>2485</v>
      </c>
      <c r="L327" s="31">
        <v>2346.9499999999998</v>
      </c>
      <c r="M327" s="31">
        <v>4.2455400000000001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2229.3000000000002</v>
      </c>
      <c r="D328" s="36">
        <v>2230.9166666666665</v>
      </c>
      <c r="E328" s="36">
        <v>2206.833333333333</v>
      </c>
      <c r="F328" s="36">
        <v>2184.3666666666663</v>
      </c>
      <c r="G328" s="36">
        <v>2160.2833333333328</v>
      </c>
      <c r="H328" s="36">
        <v>2253.3833333333332</v>
      </c>
      <c r="I328" s="36">
        <v>2277.4666666666662</v>
      </c>
      <c r="J328" s="36">
        <v>2299.9333333333334</v>
      </c>
      <c r="K328" s="31">
        <v>2255</v>
      </c>
      <c r="L328" s="31">
        <v>2208.4499999999998</v>
      </c>
      <c r="M328" s="31">
        <v>6.0713200000000001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4160.8500000000004</v>
      </c>
      <c r="D329" s="36">
        <v>4056.9</v>
      </c>
      <c r="E329" s="36">
        <v>3928.8</v>
      </c>
      <c r="F329" s="36">
        <v>3696.75</v>
      </c>
      <c r="G329" s="36">
        <v>3568.65</v>
      </c>
      <c r="H329" s="36">
        <v>4288.9500000000007</v>
      </c>
      <c r="I329" s="36">
        <v>4417.0499999999993</v>
      </c>
      <c r="J329" s="36">
        <v>4649.1000000000004</v>
      </c>
      <c r="K329" s="31">
        <v>4185</v>
      </c>
      <c r="L329" s="31">
        <v>3824.85</v>
      </c>
      <c r="M329" s="31">
        <v>44.951439999999998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1655.05</v>
      </c>
      <c r="D330" s="36">
        <v>1649.7666666666667</v>
      </c>
      <c r="E330" s="36">
        <v>1634.3333333333333</v>
      </c>
      <c r="F330" s="36">
        <v>1613.6166666666666</v>
      </c>
      <c r="G330" s="36">
        <v>1598.1833333333332</v>
      </c>
      <c r="H330" s="36">
        <v>1670.4833333333333</v>
      </c>
      <c r="I330" s="36">
        <v>1685.9166666666667</v>
      </c>
      <c r="J330" s="36">
        <v>1706.6333333333334</v>
      </c>
      <c r="K330" s="31">
        <v>1665.2</v>
      </c>
      <c r="L330" s="31">
        <v>1629.05</v>
      </c>
      <c r="M330" s="31">
        <v>3.64893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1021.15</v>
      </c>
      <c r="D331" s="36">
        <v>1023.1</v>
      </c>
      <c r="E331" s="36">
        <v>998.8</v>
      </c>
      <c r="F331" s="36">
        <v>976.44999999999993</v>
      </c>
      <c r="G331" s="36">
        <v>952.14999999999986</v>
      </c>
      <c r="H331" s="36">
        <v>1045.45</v>
      </c>
      <c r="I331" s="36">
        <v>1069.75</v>
      </c>
      <c r="J331" s="36">
        <v>1092.1000000000001</v>
      </c>
      <c r="K331" s="31">
        <v>1047.4000000000001</v>
      </c>
      <c r="L331" s="31">
        <v>1000.75</v>
      </c>
      <c r="M331" s="31">
        <v>12.88313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132.35</v>
      </c>
      <c r="D332" s="36">
        <v>132.86666666666667</v>
      </c>
      <c r="E332" s="36">
        <v>131.23333333333335</v>
      </c>
      <c r="F332" s="36">
        <v>130.11666666666667</v>
      </c>
      <c r="G332" s="36">
        <v>128.48333333333335</v>
      </c>
      <c r="H332" s="36">
        <v>133.98333333333335</v>
      </c>
      <c r="I332" s="36">
        <v>135.61666666666667</v>
      </c>
      <c r="J332" s="36">
        <v>136.73333333333335</v>
      </c>
      <c r="K332" s="31">
        <v>134.5</v>
      </c>
      <c r="L332" s="31">
        <v>131.75</v>
      </c>
      <c r="M332" s="31">
        <v>87.002020000000002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246.85</v>
      </c>
      <c r="D333" s="36">
        <v>247.81666666666669</v>
      </c>
      <c r="E333" s="36">
        <v>245.13333333333338</v>
      </c>
      <c r="F333" s="36">
        <v>243.41666666666669</v>
      </c>
      <c r="G333" s="36">
        <v>240.73333333333338</v>
      </c>
      <c r="H333" s="36">
        <v>249.53333333333339</v>
      </c>
      <c r="I333" s="36">
        <v>252.21666666666673</v>
      </c>
      <c r="J333" s="36">
        <v>253.93333333333339</v>
      </c>
      <c r="K333" s="31">
        <v>250.5</v>
      </c>
      <c r="L333" s="31">
        <v>246.1</v>
      </c>
      <c r="M333" s="31">
        <v>26.614070000000002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91.05</v>
      </c>
      <c r="D334" s="36">
        <v>90.899999999999991</v>
      </c>
      <c r="E334" s="36">
        <v>90.149999999999977</v>
      </c>
      <c r="F334" s="36">
        <v>89.249999999999986</v>
      </c>
      <c r="G334" s="36">
        <v>88.499999999999972</v>
      </c>
      <c r="H334" s="36">
        <v>91.799999999999983</v>
      </c>
      <c r="I334" s="36">
        <v>92.550000000000011</v>
      </c>
      <c r="J334" s="36">
        <v>93.449999999999989</v>
      </c>
      <c r="K334" s="31">
        <v>91.65</v>
      </c>
      <c r="L334" s="31">
        <v>90</v>
      </c>
      <c r="M334" s="31">
        <v>343.51776999999998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233.75</v>
      </c>
      <c r="D335" s="36">
        <v>233.56666666666669</v>
      </c>
      <c r="E335" s="36">
        <v>231.33333333333337</v>
      </c>
      <c r="F335" s="36">
        <v>228.91666666666669</v>
      </c>
      <c r="G335" s="36">
        <v>226.68333333333337</v>
      </c>
      <c r="H335" s="36">
        <v>235.98333333333338</v>
      </c>
      <c r="I335" s="36">
        <v>238.21666666666667</v>
      </c>
      <c r="J335" s="36">
        <v>240.63333333333338</v>
      </c>
      <c r="K335" s="31">
        <v>235.8</v>
      </c>
      <c r="L335" s="31">
        <v>231.15</v>
      </c>
      <c r="M335" s="31">
        <v>23.34554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252.25</v>
      </c>
      <c r="D336" s="36">
        <v>250.65</v>
      </c>
      <c r="E336" s="36">
        <v>248.3</v>
      </c>
      <c r="F336" s="36">
        <v>244.35</v>
      </c>
      <c r="G336" s="36">
        <v>242</v>
      </c>
      <c r="H336" s="36">
        <v>254.60000000000002</v>
      </c>
      <c r="I336" s="36">
        <v>256.95</v>
      </c>
      <c r="J336" s="36">
        <v>260.90000000000003</v>
      </c>
      <c r="K336" s="31">
        <v>253</v>
      </c>
      <c r="L336" s="31">
        <v>246.7</v>
      </c>
      <c r="M336" s="31">
        <v>233.67303999999999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66.8</v>
      </c>
      <c r="D337" s="36">
        <v>66.983333333333334</v>
      </c>
      <c r="E337" s="36">
        <v>65.866666666666674</v>
      </c>
      <c r="F337" s="36">
        <v>64.933333333333337</v>
      </c>
      <c r="G337" s="36">
        <v>63.816666666666677</v>
      </c>
      <c r="H337" s="36">
        <v>67.916666666666671</v>
      </c>
      <c r="I337" s="36">
        <v>69.033333333333317</v>
      </c>
      <c r="J337" s="36">
        <v>69.966666666666669</v>
      </c>
      <c r="K337" s="31">
        <v>68.099999999999994</v>
      </c>
      <c r="L337" s="31">
        <v>66.05</v>
      </c>
      <c r="M337" s="31">
        <v>295.34591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359.2</v>
      </c>
      <c r="D338" s="36">
        <v>356.3</v>
      </c>
      <c r="E338" s="36">
        <v>352</v>
      </c>
      <c r="F338" s="36">
        <v>344.8</v>
      </c>
      <c r="G338" s="36">
        <v>340.5</v>
      </c>
      <c r="H338" s="36">
        <v>363.5</v>
      </c>
      <c r="I338" s="36">
        <v>367.80000000000007</v>
      </c>
      <c r="J338" s="36">
        <v>375</v>
      </c>
      <c r="K338" s="31">
        <v>360.6</v>
      </c>
      <c r="L338" s="31">
        <v>349.1</v>
      </c>
      <c r="M338" s="31">
        <v>198.65013999999999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1266.55</v>
      </c>
      <c r="D339" s="36">
        <v>1269.8166666666666</v>
      </c>
      <c r="E339" s="36">
        <v>1253.7833333333333</v>
      </c>
      <c r="F339" s="36">
        <v>1241.0166666666667</v>
      </c>
      <c r="G339" s="36">
        <v>1224.9833333333333</v>
      </c>
      <c r="H339" s="36">
        <v>1282.5833333333333</v>
      </c>
      <c r="I339" s="36">
        <v>1298.6166666666666</v>
      </c>
      <c r="J339" s="36">
        <v>1311.3833333333332</v>
      </c>
      <c r="K339" s="31">
        <v>1285.8499999999999</v>
      </c>
      <c r="L339" s="31">
        <v>1257.05</v>
      </c>
      <c r="M339" s="31">
        <v>1.66628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188.25</v>
      </c>
      <c r="D340" s="36">
        <v>187.94999999999996</v>
      </c>
      <c r="E340" s="36">
        <v>185.99999999999991</v>
      </c>
      <c r="F340" s="36">
        <v>183.74999999999994</v>
      </c>
      <c r="G340" s="36">
        <v>181.7999999999999</v>
      </c>
      <c r="H340" s="36">
        <v>190.19999999999993</v>
      </c>
      <c r="I340" s="36">
        <v>192.14999999999998</v>
      </c>
      <c r="J340" s="36">
        <v>194.39999999999995</v>
      </c>
      <c r="K340" s="31">
        <v>189.9</v>
      </c>
      <c r="L340" s="31">
        <v>185.7</v>
      </c>
      <c r="M340" s="31">
        <v>203.44597999999999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3306.85</v>
      </c>
      <c r="D341" s="36">
        <v>3304.6999999999994</v>
      </c>
      <c r="E341" s="36">
        <v>3258.1999999999989</v>
      </c>
      <c r="F341" s="36">
        <v>3209.5499999999997</v>
      </c>
      <c r="G341" s="36">
        <v>3163.0499999999993</v>
      </c>
      <c r="H341" s="36">
        <v>3353.3499999999985</v>
      </c>
      <c r="I341" s="36">
        <v>3399.8499999999995</v>
      </c>
      <c r="J341" s="36">
        <v>3448.4999999999982</v>
      </c>
      <c r="K341" s="31">
        <v>3351.2</v>
      </c>
      <c r="L341" s="31">
        <v>3256.05</v>
      </c>
      <c r="M341" s="31">
        <v>2.19631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638.15</v>
      </c>
      <c r="D342" s="36">
        <v>641.93333333333339</v>
      </c>
      <c r="E342" s="36">
        <v>632.86666666666679</v>
      </c>
      <c r="F342" s="36">
        <v>627.58333333333337</v>
      </c>
      <c r="G342" s="36">
        <v>618.51666666666677</v>
      </c>
      <c r="H342" s="36">
        <v>647.21666666666681</v>
      </c>
      <c r="I342" s="36">
        <v>656.28333333333342</v>
      </c>
      <c r="J342" s="36">
        <v>661.56666666666683</v>
      </c>
      <c r="K342" s="31">
        <v>651</v>
      </c>
      <c r="L342" s="31">
        <v>636.65</v>
      </c>
      <c r="M342" s="31">
        <v>2.5055499999999999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2562.65</v>
      </c>
      <c r="D343" s="36">
        <v>2537.2666666666669</v>
      </c>
      <c r="E343" s="36">
        <v>2496.6333333333337</v>
      </c>
      <c r="F343" s="36">
        <v>2430.6166666666668</v>
      </c>
      <c r="G343" s="36">
        <v>2389.9833333333336</v>
      </c>
      <c r="H343" s="36">
        <v>2603.2833333333338</v>
      </c>
      <c r="I343" s="36">
        <v>2643.916666666667</v>
      </c>
      <c r="J343" s="36">
        <v>2709.9333333333338</v>
      </c>
      <c r="K343" s="31">
        <v>2577.9</v>
      </c>
      <c r="L343" s="31">
        <v>2471.25</v>
      </c>
      <c r="M343" s="31">
        <v>32.408639999999998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92.75</v>
      </c>
      <c r="D344" s="36">
        <v>92.216666666666654</v>
      </c>
      <c r="E344" s="36">
        <v>90.033333333333303</v>
      </c>
      <c r="F344" s="36">
        <v>87.316666666666649</v>
      </c>
      <c r="G344" s="36">
        <v>85.133333333333297</v>
      </c>
      <c r="H344" s="36">
        <v>94.933333333333309</v>
      </c>
      <c r="I344" s="36">
        <v>97.116666666666674</v>
      </c>
      <c r="J344" s="36">
        <v>99.833333333333314</v>
      </c>
      <c r="K344" s="31">
        <v>94.4</v>
      </c>
      <c r="L344" s="31">
        <v>89.5</v>
      </c>
      <c r="M344" s="31">
        <v>12.086040000000001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581.45000000000005</v>
      </c>
      <c r="D345" s="36">
        <v>590.13333333333333</v>
      </c>
      <c r="E345" s="36">
        <v>565.31666666666661</v>
      </c>
      <c r="F345" s="36">
        <v>549.18333333333328</v>
      </c>
      <c r="G345" s="36">
        <v>524.36666666666656</v>
      </c>
      <c r="H345" s="36">
        <v>606.26666666666665</v>
      </c>
      <c r="I345" s="36">
        <v>631.08333333333348</v>
      </c>
      <c r="J345" s="36">
        <v>647.2166666666667</v>
      </c>
      <c r="K345" s="31">
        <v>614.95000000000005</v>
      </c>
      <c r="L345" s="31">
        <v>574</v>
      </c>
      <c r="M345" s="31">
        <v>34.286050000000003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342.65</v>
      </c>
      <c r="D346" s="36">
        <v>342.29999999999995</v>
      </c>
      <c r="E346" s="36">
        <v>336.64999999999992</v>
      </c>
      <c r="F346" s="36">
        <v>330.65</v>
      </c>
      <c r="G346" s="36">
        <v>324.99999999999994</v>
      </c>
      <c r="H346" s="36">
        <v>348.2999999999999</v>
      </c>
      <c r="I346" s="36">
        <v>353.95</v>
      </c>
      <c r="J346" s="36">
        <v>359.94999999999987</v>
      </c>
      <c r="K346" s="31">
        <v>347.95</v>
      </c>
      <c r="L346" s="31">
        <v>336.3</v>
      </c>
      <c r="M346" s="31">
        <v>4.8299599999999998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1474.2</v>
      </c>
      <c r="D347" s="36">
        <v>1463.3999999999999</v>
      </c>
      <c r="E347" s="36">
        <v>1447.7999999999997</v>
      </c>
      <c r="F347" s="36">
        <v>1421.3999999999999</v>
      </c>
      <c r="G347" s="36">
        <v>1405.7999999999997</v>
      </c>
      <c r="H347" s="36">
        <v>1489.7999999999997</v>
      </c>
      <c r="I347" s="36">
        <v>1505.3999999999996</v>
      </c>
      <c r="J347" s="36">
        <v>1531.7999999999997</v>
      </c>
      <c r="K347" s="31">
        <v>1479</v>
      </c>
      <c r="L347" s="31">
        <v>1437</v>
      </c>
      <c r="M347" s="31">
        <v>4.4457700000000004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281.95</v>
      </c>
      <c r="D348" s="36">
        <v>280.84999999999997</v>
      </c>
      <c r="E348" s="36">
        <v>279.09999999999991</v>
      </c>
      <c r="F348" s="36">
        <v>276.24999999999994</v>
      </c>
      <c r="G348" s="36">
        <v>274.49999999999989</v>
      </c>
      <c r="H348" s="36">
        <v>283.69999999999993</v>
      </c>
      <c r="I348" s="36">
        <v>285.45000000000005</v>
      </c>
      <c r="J348" s="36">
        <v>288.29999999999995</v>
      </c>
      <c r="K348" s="31">
        <v>282.60000000000002</v>
      </c>
      <c r="L348" s="31">
        <v>278</v>
      </c>
      <c r="M348" s="31">
        <v>170.50557000000001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612.5</v>
      </c>
      <c r="D349" s="36">
        <v>611.68333333333328</v>
      </c>
      <c r="E349" s="36">
        <v>602.86666666666656</v>
      </c>
      <c r="F349" s="36">
        <v>593.23333333333323</v>
      </c>
      <c r="G349" s="36">
        <v>584.41666666666652</v>
      </c>
      <c r="H349" s="36">
        <v>621.31666666666661</v>
      </c>
      <c r="I349" s="36">
        <v>630.13333333333344</v>
      </c>
      <c r="J349" s="36">
        <v>639.76666666666665</v>
      </c>
      <c r="K349" s="31">
        <v>620.5</v>
      </c>
      <c r="L349" s="31">
        <v>602.04999999999995</v>
      </c>
      <c r="M349" s="31">
        <v>34.866059999999997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1807.8</v>
      </c>
      <c r="D350" s="36">
        <v>1799.2</v>
      </c>
      <c r="E350" s="36">
        <v>1782.6000000000001</v>
      </c>
      <c r="F350" s="36">
        <v>1757.4</v>
      </c>
      <c r="G350" s="36">
        <v>1740.8000000000002</v>
      </c>
      <c r="H350" s="36">
        <v>1824.4</v>
      </c>
      <c r="I350" s="36">
        <v>1841</v>
      </c>
      <c r="J350" s="36">
        <v>1866.2</v>
      </c>
      <c r="K350" s="31">
        <v>1815.8</v>
      </c>
      <c r="L350" s="31">
        <v>1774</v>
      </c>
      <c r="M350" s="31">
        <v>8.2221299999999999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379.05</v>
      </c>
      <c r="D351" s="36">
        <v>380.43333333333334</v>
      </c>
      <c r="E351" s="36">
        <v>376.61666666666667</v>
      </c>
      <c r="F351" s="36">
        <v>374.18333333333334</v>
      </c>
      <c r="G351" s="36">
        <v>370.36666666666667</v>
      </c>
      <c r="H351" s="36">
        <v>382.86666666666667</v>
      </c>
      <c r="I351" s="36">
        <v>386.68333333333339</v>
      </c>
      <c r="J351" s="36">
        <v>389.11666666666667</v>
      </c>
      <c r="K351" s="31">
        <v>384.25</v>
      </c>
      <c r="L351" s="31">
        <v>378</v>
      </c>
      <c r="M351" s="31">
        <v>7.9429999999999996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7143.05</v>
      </c>
      <c r="D352" s="36">
        <v>7277.5166666666664</v>
      </c>
      <c r="E352" s="36">
        <v>6976.5333333333328</v>
      </c>
      <c r="F352" s="36">
        <v>6810.0166666666664</v>
      </c>
      <c r="G352" s="36">
        <v>6509.0333333333328</v>
      </c>
      <c r="H352" s="36">
        <v>7444.0333333333328</v>
      </c>
      <c r="I352" s="36">
        <v>7745.0166666666664</v>
      </c>
      <c r="J352" s="36">
        <v>7911.5333333333328</v>
      </c>
      <c r="K352" s="31">
        <v>7578.5</v>
      </c>
      <c r="L352" s="31">
        <v>7111</v>
      </c>
      <c r="M352" s="31">
        <v>11.005129999999999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217.3</v>
      </c>
      <c r="D353" s="36">
        <v>217.93333333333331</v>
      </c>
      <c r="E353" s="36">
        <v>214.86666666666662</v>
      </c>
      <c r="F353" s="36">
        <v>212.43333333333331</v>
      </c>
      <c r="G353" s="36">
        <v>209.36666666666662</v>
      </c>
      <c r="H353" s="36">
        <v>220.36666666666662</v>
      </c>
      <c r="I353" s="36">
        <v>223.43333333333328</v>
      </c>
      <c r="J353" s="36">
        <v>225.86666666666662</v>
      </c>
      <c r="K353" s="31">
        <v>221</v>
      </c>
      <c r="L353" s="31">
        <v>215.5</v>
      </c>
      <c r="M353" s="31">
        <v>3.0165600000000001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1262.95</v>
      </c>
      <c r="D354" s="36">
        <v>1250.0666666666668</v>
      </c>
      <c r="E354" s="36">
        <v>1225.2333333333336</v>
      </c>
      <c r="F354" s="36">
        <v>1187.5166666666667</v>
      </c>
      <c r="G354" s="36">
        <v>1162.6833333333334</v>
      </c>
      <c r="H354" s="36">
        <v>1287.7833333333338</v>
      </c>
      <c r="I354" s="36">
        <v>1312.6166666666672</v>
      </c>
      <c r="J354" s="36">
        <v>1350.3333333333339</v>
      </c>
      <c r="K354" s="31">
        <v>1274.9000000000001</v>
      </c>
      <c r="L354" s="31">
        <v>1212.3499999999999</v>
      </c>
      <c r="M354" s="31">
        <v>18.761109999999999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266.55</v>
      </c>
      <c r="D355" s="36">
        <v>266.84999999999997</v>
      </c>
      <c r="E355" s="36">
        <v>263.69999999999993</v>
      </c>
      <c r="F355" s="36">
        <v>260.84999999999997</v>
      </c>
      <c r="G355" s="36">
        <v>257.69999999999993</v>
      </c>
      <c r="H355" s="36">
        <v>269.69999999999993</v>
      </c>
      <c r="I355" s="36">
        <v>272.84999999999991</v>
      </c>
      <c r="J355" s="36">
        <v>275.69999999999993</v>
      </c>
      <c r="K355" s="31">
        <v>270</v>
      </c>
      <c r="L355" s="31">
        <v>264</v>
      </c>
      <c r="M355" s="31">
        <v>13.040010000000001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3756.05</v>
      </c>
      <c r="D356" s="36">
        <v>3752.2166666666667</v>
      </c>
      <c r="E356" s="36">
        <v>3725.4833333333336</v>
      </c>
      <c r="F356" s="36">
        <v>3694.916666666667</v>
      </c>
      <c r="G356" s="36">
        <v>3668.1833333333338</v>
      </c>
      <c r="H356" s="36">
        <v>3782.7833333333333</v>
      </c>
      <c r="I356" s="36">
        <v>3809.516666666666</v>
      </c>
      <c r="J356" s="36">
        <v>3840.083333333333</v>
      </c>
      <c r="K356" s="31">
        <v>3778.95</v>
      </c>
      <c r="L356" s="31">
        <v>3721.65</v>
      </c>
      <c r="M356" s="31">
        <v>1.6934800000000001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783.25</v>
      </c>
      <c r="D357" s="36">
        <v>781.2833333333333</v>
      </c>
      <c r="E357" s="36">
        <v>774.56666666666661</v>
      </c>
      <c r="F357" s="36">
        <v>765.88333333333333</v>
      </c>
      <c r="G357" s="36">
        <v>759.16666666666663</v>
      </c>
      <c r="H357" s="36">
        <v>789.96666666666658</v>
      </c>
      <c r="I357" s="36">
        <v>796.68333333333328</v>
      </c>
      <c r="J357" s="36">
        <v>805.36666666666656</v>
      </c>
      <c r="K357" s="31">
        <v>788</v>
      </c>
      <c r="L357" s="31">
        <v>772.6</v>
      </c>
      <c r="M357" s="31">
        <v>3.3740600000000001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448.6</v>
      </c>
      <c r="D358" s="36">
        <v>446.45</v>
      </c>
      <c r="E358" s="36">
        <v>443.29999999999995</v>
      </c>
      <c r="F358" s="36">
        <v>437.99999999999994</v>
      </c>
      <c r="G358" s="36">
        <v>434.84999999999991</v>
      </c>
      <c r="H358" s="36">
        <v>451.75</v>
      </c>
      <c r="I358" s="36">
        <v>454.9</v>
      </c>
      <c r="J358" s="36">
        <v>460.20000000000005</v>
      </c>
      <c r="K358" s="31">
        <v>449.6</v>
      </c>
      <c r="L358" s="31">
        <v>441.15</v>
      </c>
      <c r="M358" s="31">
        <v>2.04583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1409.4</v>
      </c>
      <c r="D359" s="36">
        <v>1408.8666666666668</v>
      </c>
      <c r="E359" s="36">
        <v>1400.5333333333335</v>
      </c>
      <c r="F359" s="36">
        <v>1391.6666666666667</v>
      </c>
      <c r="G359" s="36">
        <v>1383.3333333333335</v>
      </c>
      <c r="H359" s="36">
        <v>1417.7333333333336</v>
      </c>
      <c r="I359" s="36">
        <v>1426.0666666666666</v>
      </c>
      <c r="J359" s="36">
        <v>1434.9333333333336</v>
      </c>
      <c r="K359" s="31">
        <v>1417.2</v>
      </c>
      <c r="L359" s="31">
        <v>1400</v>
      </c>
      <c r="M359" s="31">
        <v>5.07165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35560.75</v>
      </c>
      <c r="D360" s="36">
        <v>35809.766666666663</v>
      </c>
      <c r="E360" s="36">
        <v>35180.883333333324</v>
      </c>
      <c r="F360" s="36">
        <v>34801.016666666663</v>
      </c>
      <c r="G360" s="36">
        <v>34172.133333333324</v>
      </c>
      <c r="H360" s="36">
        <v>36189.633333333324</v>
      </c>
      <c r="I360" s="36">
        <v>36818.516666666656</v>
      </c>
      <c r="J360" s="36">
        <v>37198.383333333324</v>
      </c>
      <c r="K360" s="31">
        <v>36438.65</v>
      </c>
      <c r="L360" s="31">
        <v>35429.9</v>
      </c>
      <c r="M360" s="31">
        <v>0.40244999999999997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1521.15</v>
      </c>
      <c r="D361" s="36">
        <v>1517.55</v>
      </c>
      <c r="E361" s="36">
        <v>1488.6</v>
      </c>
      <c r="F361" s="36">
        <v>1456.05</v>
      </c>
      <c r="G361" s="36">
        <v>1427.1</v>
      </c>
      <c r="H361" s="36">
        <v>1550.1</v>
      </c>
      <c r="I361" s="36">
        <v>1579.0500000000002</v>
      </c>
      <c r="J361" s="36">
        <v>1611.6</v>
      </c>
      <c r="K361" s="31">
        <v>1546.5</v>
      </c>
      <c r="L361" s="31">
        <v>1485</v>
      </c>
      <c r="M361" s="31">
        <v>8.0496700000000008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3430.35</v>
      </c>
      <c r="D362" s="36">
        <v>3441.5166666666664</v>
      </c>
      <c r="E362" s="36">
        <v>3404.333333333333</v>
      </c>
      <c r="F362" s="36">
        <v>3378.3166666666666</v>
      </c>
      <c r="G362" s="36">
        <v>3341.1333333333332</v>
      </c>
      <c r="H362" s="36">
        <v>3467.5333333333328</v>
      </c>
      <c r="I362" s="36">
        <v>3504.7166666666662</v>
      </c>
      <c r="J362" s="36">
        <v>3530.7333333333327</v>
      </c>
      <c r="K362" s="31">
        <v>3478.7</v>
      </c>
      <c r="L362" s="31">
        <v>3415.5</v>
      </c>
      <c r="M362" s="31">
        <v>6.1559900000000001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302.60000000000002</v>
      </c>
      <c r="D363" s="36">
        <v>301.40000000000003</v>
      </c>
      <c r="E363" s="36">
        <v>299.00000000000006</v>
      </c>
      <c r="F363" s="36">
        <v>295.40000000000003</v>
      </c>
      <c r="G363" s="36">
        <v>293.00000000000006</v>
      </c>
      <c r="H363" s="36">
        <v>305.00000000000006</v>
      </c>
      <c r="I363" s="36">
        <v>307.40000000000003</v>
      </c>
      <c r="J363" s="36">
        <v>311.00000000000006</v>
      </c>
      <c r="K363" s="31">
        <v>303.8</v>
      </c>
      <c r="L363" s="31">
        <v>297.8</v>
      </c>
      <c r="M363" s="31">
        <v>63.76314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4143.2</v>
      </c>
      <c r="D364" s="36">
        <v>4132.7166666666662</v>
      </c>
      <c r="E364" s="36">
        <v>4105.4833333333327</v>
      </c>
      <c r="F364" s="36">
        <v>4067.7666666666664</v>
      </c>
      <c r="G364" s="36">
        <v>4040.5333333333328</v>
      </c>
      <c r="H364" s="36">
        <v>4170.4333333333325</v>
      </c>
      <c r="I364" s="36">
        <v>4197.6666666666661</v>
      </c>
      <c r="J364" s="36">
        <v>4235.3833333333323</v>
      </c>
      <c r="K364" s="31">
        <v>4159.95</v>
      </c>
      <c r="L364" s="31">
        <v>4095</v>
      </c>
      <c r="M364" s="31">
        <v>0.12361999999999999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3162.85</v>
      </c>
      <c r="D365" s="36">
        <v>3145.85</v>
      </c>
      <c r="E365" s="36">
        <v>3072</v>
      </c>
      <c r="F365" s="36">
        <v>2981.15</v>
      </c>
      <c r="G365" s="36">
        <v>2907.3</v>
      </c>
      <c r="H365" s="36">
        <v>3236.7</v>
      </c>
      <c r="I365" s="36">
        <v>3310.5499999999993</v>
      </c>
      <c r="J365" s="36">
        <v>3401.3999999999996</v>
      </c>
      <c r="K365" s="31">
        <v>3219.7</v>
      </c>
      <c r="L365" s="31">
        <v>3055</v>
      </c>
      <c r="M365" s="31">
        <v>4.3612599999999997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2919.45</v>
      </c>
      <c r="D366" s="36">
        <v>2926.75</v>
      </c>
      <c r="E366" s="36">
        <v>2903.1</v>
      </c>
      <c r="F366" s="36">
        <v>2886.75</v>
      </c>
      <c r="G366" s="36">
        <v>2863.1</v>
      </c>
      <c r="H366" s="36">
        <v>2943.1</v>
      </c>
      <c r="I366" s="36">
        <v>2966.7499999999995</v>
      </c>
      <c r="J366" s="36">
        <v>2983.1</v>
      </c>
      <c r="K366" s="31">
        <v>2950.4</v>
      </c>
      <c r="L366" s="31">
        <v>2910.4</v>
      </c>
      <c r="M366" s="31">
        <v>2.9109500000000001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907.95</v>
      </c>
      <c r="D367" s="36">
        <v>895.25</v>
      </c>
      <c r="E367" s="36">
        <v>879.2</v>
      </c>
      <c r="F367" s="36">
        <v>850.45</v>
      </c>
      <c r="G367" s="36">
        <v>834.40000000000009</v>
      </c>
      <c r="H367" s="36">
        <v>924</v>
      </c>
      <c r="I367" s="36">
        <v>940.05</v>
      </c>
      <c r="J367" s="36">
        <v>968.8</v>
      </c>
      <c r="K367" s="31">
        <v>911.3</v>
      </c>
      <c r="L367" s="31">
        <v>866.5</v>
      </c>
      <c r="M367" s="31">
        <v>24.707190000000001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141.94999999999999</v>
      </c>
      <c r="D368" s="36">
        <v>140.91666666666666</v>
      </c>
      <c r="E368" s="36">
        <v>139.5333333333333</v>
      </c>
      <c r="F368" s="36">
        <v>137.11666666666665</v>
      </c>
      <c r="G368" s="36">
        <v>135.73333333333329</v>
      </c>
      <c r="H368" s="36">
        <v>143.33333333333331</v>
      </c>
      <c r="I368" s="36">
        <v>144.7166666666667</v>
      </c>
      <c r="J368" s="36">
        <v>147.13333333333333</v>
      </c>
      <c r="K368" s="31">
        <v>142.30000000000001</v>
      </c>
      <c r="L368" s="31">
        <v>138.5</v>
      </c>
      <c r="M368" s="31">
        <v>22.031369999999999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1584.05</v>
      </c>
      <c r="D369" s="36">
        <v>1576.5666666666668</v>
      </c>
      <c r="E369" s="36">
        <v>1558.1333333333337</v>
      </c>
      <c r="F369" s="36">
        <v>1532.2166666666669</v>
      </c>
      <c r="G369" s="36">
        <v>1513.7833333333338</v>
      </c>
      <c r="H369" s="36">
        <v>1602.4833333333336</v>
      </c>
      <c r="I369" s="36">
        <v>1620.9166666666665</v>
      </c>
      <c r="J369" s="36">
        <v>1646.8333333333335</v>
      </c>
      <c r="K369" s="31">
        <v>1595</v>
      </c>
      <c r="L369" s="31">
        <v>1550.65</v>
      </c>
      <c r="M369" s="31">
        <v>0.74221999999999999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5633.1</v>
      </c>
      <c r="D370" s="36">
        <v>5637.666666666667</v>
      </c>
      <c r="E370" s="36">
        <v>5585.4333333333343</v>
      </c>
      <c r="F370" s="36">
        <v>5537.7666666666673</v>
      </c>
      <c r="G370" s="36">
        <v>5485.5333333333347</v>
      </c>
      <c r="H370" s="36">
        <v>5685.3333333333339</v>
      </c>
      <c r="I370" s="36">
        <v>5737.5666666666657</v>
      </c>
      <c r="J370" s="36">
        <v>5785.2333333333336</v>
      </c>
      <c r="K370" s="31">
        <v>5689.9</v>
      </c>
      <c r="L370" s="31">
        <v>5590</v>
      </c>
      <c r="M370" s="31">
        <v>4.2516499999999997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943.55</v>
      </c>
      <c r="D371" s="36">
        <v>947.16666666666663</v>
      </c>
      <c r="E371" s="36">
        <v>935.88333333333321</v>
      </c>
      <c r="F371" s="36">
        <v>928.21666666666658</v>
      </c>
      <c r="G371" s="36">
        <v>916.93333333333317</v>
      </c>
      <c r="H371" s="36">
        <v>954.83333333333326</v>
      </c>
      <c r="I371" s="36">
        <v>966.11666666666679</v>
      </c>
      <c r="J371" s="36">
        <v>973.7833333333333</v>
      </c>
      <c r="K371" s="31">
        <v>958.45</v>
      </c>
      <c r="L371" s="31">
        <v>939.5</v>
      </c>
      <c r="M371" s="31">
        <v>1.8874500000000001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493</v>
      </c>
      <c r="D372" s="36">
        <v>493.08333333333331</v>
      </c>
      <c r="E372" s="36">
        <v>487.41666666666663</v>
      </c>
      <c r="F372" s="36">
        <v>481.83333333333331</v>
      </c>
      <c r="G372" s="36">
        <v>476.16666666666663</v>
      </c>
      <c r="H372" s="36">
        <v>498.66666666666663</v>
      </c>
      <c r="I372" s="36">
        <v>504.33333333333326</v>
      </c>
      <c r="J372" s="36">
        <v>509.91666666666663</v>
      </c>
      <c r="K372" s="31">
        <v>498.75</v>
      </c>
      <c r="L372" s="31">
        <v>487.5</v>
      </c>
      <c r="M372" s="31">
        <v>11.045249999999999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407.05</v>
      </c>
      <c r="D373" s="36">
        <v>404.68333333333334</v>
      </c>
      <c r="E373" s="36">
        <v>401.36666666666667</v>
      </c>
      <c r="F373" s="36">
        <v>395.68333333333334</v>
      </c>
      <c r="G373" s="36">
        <v>392.36666666666667</v>
      </c>
      <c r="H373" s="36">
        <v>410.36666666666667</v>
      </c>
      <c r="I373" s="36">
        <v>413.68333333333339</v>
      </c>
      <c r="J373" s="36">
        <v>419.36666666666667</v>
      </c>
      <c r="K373" s="31">
        <v>408</v>
      </c>
      <c r="L373" s="31">
        <v>399</v>
      </c>
      <c r="M373" s="31">
        <v>79.788139999999999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293.3</v>
      </c>
      <c r="D374" s="36">
        <v>292.34999999999997</v>
      </c>
      <c r="E374" s="36">
        <v>290.19999999999993</v>
      </c>
      <c r="F374" s="36">
        <v>287.09999999999997</v>
      </c>
      <c r="G374" s="36">
        <v>284.94999999999993</v>
      </c>
      <c r="H374" s="36">
        <v>295.44999999999993</v>
      </c>
      <c r="I374" s="36">
        <v>297.59999999999991</v>
      </c>
      <c r="J374" s="36">
        <v>300.69999999999993</v>
      </c>
      <c r="K374" s="31">
        <v>294.5</v>
      </c>
      <c r="L374" s="31">
        <v>289.25</v>
      </c>
      <c r="M374" s="31">
        <v>220.22414000000001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517.75</v>
      </c>
      <c r="D375" s="36">
        <v>519.5333333333333</v>
      </c>
      <c r="E375" s="36">
        <v>512.56666666666661</v>
      </c>
      <c r="F375" s="36">
        <v>507.38333333333333</v>
      </c>
      <c r="G375" s="36">
        <v>500.41666666666663</v>
      </c>
      <c r="H375" s="36">
        <v>524.71666666666658</v>
      </c>
      <c r="I375" s="36">
        <v>531.68333333333328</v>
      </c>
      <c r="J375" s="36">
        <v>536.86666666666656</v>
      </c>
      <c r="K375" s="31">
        <v>526.5</v>
      </c>
      <c r="L375" s="31">
        <v>514.35</v>
      </c>
      <c r="M375" s="31">
        <v>3.6868500000000002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1310.9</v>
      </c>
      <c r="D376" s="36">
        <v>1304.7166666666667</v>
      </c>
      <c r="E376" s="36">
        <v>1293.1833333333334</v>
      </c>
      <c r="F376" s="36">
        <v>1275.4666666666667</v>
      </c>
      <c r="G376" s="36">
        <v>1263.9333333333334</v>
      </c>
      <c r="H376" s="36">
        <v>1322.4333333333334</v>
      </c>
      <c r="I376" s="36">
        <v>1333.9666666666667</v>
      </c>
      <c r="J376" s="36">
        <v>1351.6833333333334</v>
      </c>
      <c r="K376" s="31">
        <v>1316.25</v>
      </c>
      <c r="L376" s="31">
        <v>1287</v>
      </c>
      <c r="M376" s="31">
        <v>2.81549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624</v>
      </c>
      <c r="D377" s="36">
        <v>626.38333333333333</v>
      </c>
      <c r="E377" s="36">
        <v>619.06666666666661</v>
      </c>
      <c r="F377" s="36">
        <v>614.13333333333333</v>
      </c>
      <c r="G377" s="36">
        <v>606.81666666666661</v>
      </c>
      <c r="H377" s="36">
        <v>631.31666666666661</v>
      </c>
      <c r="I377" s="36">
        <v>638.63333333333344</v>
      </c>
      <c r="J377" s="36">
        <v>643.56666666666661</v>
      </c>
      <c r="K377" s="31">
        <v>633.70000000000005</v>
      </c>
      <c r="L377" s="31">
        <v>621.45000000000005</v>
      </c>
      <c r="M377" s="31">
        <v>0.94501000000000002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167.35</v>
      </c>
      <c r="D378" s="36">
        <v>167.5</v>
      </c>
      <c r="E378" s="36">
        <v>166.4</v>
      </c>
      <c r="F378" s="36">
        <v>165.45000000000002</v>
      </c>
      <c r="G378" s="36">
        <v>164.35000000000002</v>
      </c>
      <c r="H378" s="36">
        <v>168.45</v>
      </c>
      <c r="I378" s="36">
        <v>169.55</v>
      </c>
      <c r="J378" s="36">
        <v>170.49999999999997</v>
      </c>
      <c r="K378" s="31">
        <v>168.6</v>
      </c>
      <c r="L378" s="31">
        <v>166.55</v>
      </c>
      <c r="M378" s="31">
        <v>1.2254400000000001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4720.8500000000004</v>
      </c>
      <c r="D379" s="36">
        <v>4709.1166666666659</v>
      </c>
      <c r="E379" s="36">
        <v>4648.2833333333319</v>
      </c>
      <c r="F379" s="36">
        <v>4575.7166666666662</v>
      </c>
      <c r="G379" s="36">
        <v>4514.8833333333323</v>
      </c>
      <c r="H379" s="36">
        <v>4781.6833333333316</v>
      </c>
      <c r="I379" s="36">
        <v>4842.5166666666655</v>
      </c>
      <c r="J379" s="36">
        <v>4915.0833333333312</v>
      </c>
      <c r="K379" s="31">
        <v>4769.95</v>
      </c>
      <c r="L379" s="31">
        <v>4636.55</v>
      </c>
      <c r="M379" s="31">
        <v>0.11382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16095.35</v>
      </c>
      <c r="D380" s="36">
        <v>16060.449999999999</v>
      </c>
      <c r="E380" s="36">
        <v>15924.899999999998</v>
      </c>
      <c r="F380" s="36">
        <v>15754.449999999999</v>
      </c>
      <c r="G380" s="36">
        <v>15618.899999999998</v>
      </c>
      <c r="H380" s="36">
        <v>16230.899999999998</v>
      </c>
      <c r="I380" s="36">
        <v>16366.449999999997</v>
      </c>
      <c r="J380" s="36">
        <v>16536.899999999998</v>
      </c>
      <c r="K380" s="31">
        <v>16196</v>
      </c>
      <c r="L380" s="31">
        <v>15890</v>
      </c>
      <c r="M380" s="31">
        <v>5.6250000000000001E-2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135.9</v>
      </c>
      <c r="D381" s="36">
        <v>135.15</v>
      </c>
      <c r="E381" s="36">
        <v>133.30000000000001</v>
      </c>
      <c r="F381" s="36">
        <v>130.70000000000002</v>
      </c>
      <c r="G381" s="36">
        <v>128.85000000000002</v>
      </c>
      <c r="H381" s="36">
        <v>137.75</v>
      </c>
      <c r="I381" s="36">
        <v>139.59999999999997</v>
      </c>
      <c r="J381" s="36">
        <v>142.19999999999999</v>
      </c>
      <c r="K381" s="31">
        <v>137</v>
      </c>
      <c r="L381" s="31">
        <v>132.55000000000001</v>
      </c>
      <c r="M381" s="31">
        <v>592.69785000000002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626.4</v>
      </c>
      <c r="D382" s="36">
        <v>627.4</v>
      </c>
      <c r="E382" s="36">
        <v>620.15</v>
      </c>
      <c r="F382" s="36">
        <v>613.9</v>
      </c>
      <c r="G382" s="36">
        <v>606.65</v>
      </c>
      <c r="H382" s="36">
        <v>633.65</v>
      </c>
      <c r="I382" s="36">
        <v>640.9</v>
      </c>
      <c r="J382" s="36">
        <v>647.15</v>
      </c>
      <c r="K382" s="31">
        <v>634.65</v>
      </c>
      <c r="L382" s="31">
        <v>621.15</v>
      </c>
      <c r="M382" s="31">
        <v>1.4813499999999999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262.95</v>
      </c>
      <c r="D383" s="36">
        <v>263.11666666666662</v>
      </c>
      <c r="E383" s="36">
        <v>259.83333333333326</v>
      </c>
      <c r="F383" s="36">
        <v>256.71666666666664</v>
      </c>
      <c r="G383" s="36">
        <v>253.43333333333328</v>
      </c>
      <c r="H383" s="36">
        <v>266.23333333333323</v>
      </c>
      <c r="I383" s="36">
        <v>269.51666666666665</v>
      </c>
      <c r="J383" s="36">
        <v>272.63333333333321</v>
      </c>
      <c r="K383" s="31">
        <v>266.39999999999998</v>
      </c>
      <c r="L383" s="31">
        <v>260</v>
      </c>
      <c r="M383" s="31">
        <v>122.44268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451.25</v>
      </c>
      <c r="D384" s="36">
        <v>447.66666666666669</v>
      </c>
      <c r="E384" s="36">
        <v>441.53333333333336</v>
      </c>
      <c r="F384" s="36">
        <v>431.81666666666666</v>
      </c>
      <c r="G384" s="36">
        <v>425.68333333333334</v>
      </c>
      <c r="H384" s="36">
        <v>457.38333333333338</v>
      </c>
      <c r="I384" s="36">
        <v>463.51666666666671</v>
      </c>
      <c r="J384" s="36">
        <v>473.23333333333341</v>
      </c>
      <c r="K384" s="31">
        <v>453.8</v>
      </c>
      <c r="L384" s="31">
        <v>437.95</v>
      </c>
      <c r="M384" s="31">
        <v>115.31272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643.65</v>
      </c>
      <c r="D385" s="36">
        <v>645.93333333333339</v>
      </c>
      <c r="E385" s="36">
        <v>633.86666666666679</v>
      </c>
      <c r="F385" s="36">
        <v>624.08333333333337</v>
      </c>
      <c r="G385" s="36">
        <v>612.01666666666677</v>
      </c>
      <c r="H385" s="36">
        <v>655.71666666666681</v>
      </c>
      <c r="I385" s="36">
        <v>667.78333333333342</v>
      </c>
      <c r="J385" s="36">
        <v>677.56666666666683</v>
      </c>
      <c r="K385" s="31">
        <v>658</v>
      </c>
      <c r="L385" s="31">
        <v>636.15</v>
      </c>
      <c r="M385" s="31">
        <v>2.39255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686.25</v>
      </c>
      <c r="D386" s="36">
        <v>684.75</v>
      </c>
      <c r="E386" s="36">
        <v>677.5</v>
      </c>
      <c r="F386" s="36">
        <v>668.75</v>
      </c>
      <c r="G386" s="36">
        <v>661.5</v>
      </c>
      <c r="H386" s="36">
        <v>693.5</v>
      </c>
      <c r="I386" s="36">
        <v>700.75</v>
      </c>
      <c r="J386" s="36">
        <v>709.5</v>
      </c>
      <c r="K386" s="31">
        <v>692</v>
      </c>
      <c r="L386" s="31">
        <v>676</v>
      </c>
      <c r="M386" s="31">
        <v>11.294729999999999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1734.25</v>
      </c>
      <c r="D387" s="36">
        <v>1743.3999999999999</v>
      </c>
      <c r="E387" s="36">
        <v>1706.8499999999997</v>
      </c>
      <c r="F387" s="36">
        <v>1679.4499999999998</v>
      </c>
      <c r="G387" s="36">
        <v>1642.8999999999996</v>
      </c>
      <c r="H387" s="36">
        <v>1770.7999999999997</v>
      </c>
      <c r="I387" s="36">
        <v>1807.35</v>
      </c>
      <c r="J387" s="36">
        <v>1834.7499999999998</v>
      </c>
      <c r="K387" s="31">
        <v>1779.95</v>
      </c>
      <c r="L387" s="31">
        <v>1716</v>
      </c>
      <c r="M387" s="31">
        <v>0.99109999999999998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287.14999999999998</v>
      </c>
      <c r="D388" s="36">
        <v>288.61666666666667</v>
      </c>
      <c r="E388" s="36">
        <v>284.38333333333333</v>
      </c>
      <c r="F388" s="36">
        <v>281.61666666666667</v>
      </c>
      <c r="G388" s="36">
        <v>277.38333333333333</v>
      </c>
      <c r="H388" s="36">
        <v>291.38333333333333</v>
      </c>
      <c r="I388" s="36">
        <v>295.61666666666667</v>
      </c>
      <c r="J388" s="36">
        <v>298.38333333333333</v>
      </c>
      <c r="K388" s="31">
        <v>292.85000000000002</v>
      </c>
      <c r="L388" s="31">
        <v>285.85000000000002</v>
      </c>
      <c r="M388" s="31">
        <v>216.46420000000001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181</v>
      </c>
      <c r="D389" s="36">
        <v>180.01666666666665</v>
      </c>
      <c r="E389" s="36">
        <v>176.5333333333333</v>
      </c>
      <c r="F389" s="36">
        <v>172.06666666666666</v>
      </c>
      <c r="G389" s="36">
        <v>168.58333333333331</v>
      </c>
      <c r="H389" s="36">
        <v>184.48333333333329</v>
      </c>
      <c r="I389" s="36">
        <v>187.96666666666664</v>
      </c>
      <c r="J389" s="36">
        <v>192.43333333333328</v>
      </c>
      <c r="K389" s="31">
        <v>183.5</v>
      </c>
      <c r="L389" s="31">
        <v>175.55</v>
      </c>
      <c r="M389" s="31">
        <v>42.781799999999997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1316.2</v>
      </c>
      <c r="D390" s="36">
        <v>1328.0833333333333</v>
      </c>
      <c r="E390" s="36">
        <v>1293.1666666666665</v>
      </c>
      <c r="F390" s="36">
        <v>1270.1333333333332</v>
      </c>
      <c r="G390" s="36">
        <v>1235.2166666666665</v>
      </c>
      <c r="H390" s="36">
        <v>1351.1166666666666</v>
      </c>
      <c r="I390" s="36">
        <v>1386.0333333333331</v>
      </c>
      <c r="J390" s="36">
        <v>1409.0666666666666</v>
      </c>
      <c r="K390" s="31">
        <v>1363</v>
      </c>
      <c r="L390" s="31">
        <v>1305.05</v>
      </c>
      <c r="M390" s="31">
        <v>1.42693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319.35000000000002</v>
      </c>
      <c r="D391" s="36">
        <v>319.59999999999997</v>
      </c>
      <c r="E391" s="36">
        <v>314.29999999999995</v>
      </c>
      <c r="F391" s="36">
        <v>309.25</v>
      </c>
      <c r="G391" s="36">
        <v>303.95</v>
      </c>
      <c r="H391" s="36">
        <v>324.64999999999992</v>
      </c>
      <c r="I391" s="36">
        <v>329.95</v>
      </c>
      <c r="J391" s="36">
        <v>334.99999999999989</v>
      </c>
      <c r="K391" s="31">
        <v>324.89999999999998</v>
      </c>
      <c r="L391" s="31">
        <v>314.55</v>
      </c>
      <c r="M391" s="31">
        <v>9.2016600000000004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269.75</v>
      </c>
      <c r="D392" s="36">
        <v>269.56666666666666</v>
      </c>
      <c r="E392" s="36">
        <v>265.63333333333333</v>
      </c>
      <c r="F392" s="36">
        <v>261.51666666666665</v>
      </c>
      <c r="G392" s="36">
        <v>257.58333333333331</v>
      </c>
      <c r="H392" s="36">
        <v>273.68333333333334</v>
      </c>
      <c r="I392" s="36">
        <v>277.61666666666662</v>
      </c>
      <c r="J392" s="36">
        <v>281.73333333333335</v>
      </c>
      <c r="K392" s="31">
        <v>273.5</v>
      </c>
      <c r="L392" s="31">
        <v>265.45</v>
      </c>
      <c r="M392" s="31">
        <v>7.2040899999999999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150.75</v>
      </c>
      <c r="D393" s="36">
        <v>151.31666666666669</v>
      </c>
      <c r="E393" s="36">
        <v>149.03333333333339</v>
      </c>
      <c r="F393" s="36">
        <v>147.31666666666669</v>
      </c>
      <c r="G393" s="36">
        <v>145.03333333333339</v>
      </c>
      <c r="H393" s="36">
        <v>153.03333333333339</v>
      </c>
      <c r="I393" s="36">
        <v>155.31666666666669</v>
      </c>
      <c r="J393" s="36">
        <v>157.03333333333339</v>
      </c>
      <c r="K393" s="31">
        <v>153.6</v>
      </c>
      <c r="L393" s="31">
        <v>149.6</v>
      </c>
      <c r="M393" s="31">
        <v>34.628630000000001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3015.9</v>
      </c>
      <c r="D394" s="36">
        <v>3010.2833333333328</v>
      </c>
      <c r="E394" s="36">
        <v>2971.5666666666657</v>
      </c>
      <c r="F394" s="36">
        <v>2927.2333333333327</v>
      </c>
      <c r="G394" s="36">
        <v>2888.5166666666655</v>
      </c>
      <c r="H394" s="36">
        <v>3054.6166666666659</v>
      </c>
      <c r="I394" s="36">
        <v>3093.333333333333</v>
      </c>
      <c r="J394" s="36">
        <v>3137.6666666666661</v>
      </c>
      <c r="K394" s="31">
        <v>3049</v>
      </c>
      <c r="L394" s="31">
        <v>2965.95</v>
      </c>
      <c r="M394" s="31">
        <v>0.49762000000000001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74.900000000000006</v>
      </c>
      <c r="D395" s="36">
        <v>75.333333333333329</v>
      </c>
      <c r="E395" s="36">
        <v>73.766666666666652</v>
      </c>
      <c r="F395" s="36">
        <v>72.633333333333326</v>
      </c>
      <c r="G395" s="36">
        <v>71.066666666666649</v>
      </c>
      <c r="H395" s="36">
        <v>76.466666666666654</v>
      </c>
      <c r="I395" s="36">
        <v>78.033333333333346</v>
      </c>
      <c r="J395" s="36">
        <v>79.166666666666657</v>
      </c>
      <c r="K395" s="31">
        <v>76.900000000000006</v>
      </c>
      <c r="L395" s="31">
        <v>74.2</v>
      </c>
      <c r="M395" s="31">
        <v>26.18749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2120.4</v>
      </c>
      <c r="D396" s="36">
        <v>2101.5499999999997</v>
      </c>
      <c r="E396" s="36">
        <v>2068.8499999999995</v>
      </c>
      <c r="F396" s="36">
        <v>2017.2999999999997</v>
      </c>
      <c r="G396" s="36">
        <v>1984.5999999999995</v>
      </c>
      <c r="H396" s="36">
        <v>2153.0999999999995</v>
      </c>
      <c r="I396" s="36">
        <v>2185.7999999999993</v>
      </c>
      <c r="J396" s="36">
        <v>2237.3499999999995</v>
      </c>
      <c r="K396" s="31">
        <v>2134.25</v>
      </c>
      <c r="L396" s="31">
        <v>2050</v>
      </c>
      <c r="M396" s="31">
        <v>2.5728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223.6</v>
      </c>
      <c r="D397" s="36">
        <v>227.33333333333334</v>
      </c>
      <c r="E397" s="36">
        <v>217.11666666666667</v>
      </c>
      <c r="F397" s="36">
        <v>210.63333333333333</v>
      </c>
      <c r="G397" s="36">
        <v>200.41666666666666</v>
      </c>
      <c r="H397" s="36">
        <v>233.81666666666669</v>
      </c>
      <c r="I397" s="36">
        <v>244.03333333333333</v>
      </c>
      <c r="J397" s="36">
        <v>250.51666666666671</v>
      </c>
      <c r="K397" s="31">
        <v>237.55</v>
      </c>
      <c r="L397" s="31">
        <v>220.85</v>
      </c>
      <c r="M397" s="31">
        <v>80.552019999999999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840.45</v>
      </c>
      <c r="D398" s="36">
        <v>836.35</v>
      </c>
      <c r="E398" s="36">
        <v>827.25</v>
      </c>
      <c r="F398" s="36">
        <v>814.05</v>
      </c>
      <c r="G398" s="36">
        <v>804.94999999999993</v>
      </c>
      <c r="H398" s="36">
        <v>849.55000000000007</v>
      </c>
      <c r="I398" s="36">
        <v>858.6500000000002</v>
      </c>
      <c r="J398" s="36">
        <v>871.85000000000014</v>
      </c>
      <c r="K398" s="31">
        <v>845.45</v>
      </c>
      <c r="L398" s="31">
        <v>823.15</v>
      </c>
      <c r="M398" s="31">
        <v>1.1441300000000001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2919.95</v>
      </c>
      <c r="D399" s="36">
        <v>2912.9666666666667</v>
      </c>
      <c r="E399" s="36">
        <v>2889.9833333333336</v>
      </c>
      <c r="F399" s="36">
        <v>2860.0166666666669</v>
      </c>
      <c r="G399" s="36">
        <v>2837.0333333333338</v>
      </c>
      <c r="H399" s="36">
        <v>2942.9333333333334</v>
      </c>
      <c r="I399" s="36">
        <v>2965.9166666666661</v>
      </c>
      <c r="J399" s="36">
        <v>2995.8833333333332</v>
      </c>
      <c r="K399" s="31">
        <v>2935.95</v>
      </c>
      <c r="L399" s="31">
        <v>2883</v>
      </c>
      <c r="M399" s="31">
        <v>79.719629999999995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101.9</v>
      </c>
      <c r="D400" s="36">
        <v>101.53333333333335</v>
      </c>
      <c r="E400" s="36">
        <v>100.11666666666669</v>
      </c>
      <c r="F400" s="36">
        <v>98.333333333333343</v>
      </c>
      <c r="G400" s="36">
        <v>96.916666666666686</v>
      </c>
      <c r="H400" s="36">
        <v>103.31666666666669</v>
      </c>
      <c r="I400" s="36">
        <v>104.73333333333335</v>
      </c>
      <c r="J400" s="36">
        <v>106.51666666666669</v>
      </c>
      <c r="K400" s="31">
        <v>102.95</v>
      </c>
      <c r="L400" s="31">
        <v>99.75</v>
      </c>
      <c r="M400" s="31">
        <v>46.998109999999997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761.6</v>
      </c>
      <c r="D401" s="36">
        <v>762.33333333333337</v>
      </c>
      <c r="E401" s="36">
        <v>754.4666666666667</v>
      </c>
      <c r="F401" s="36">
        <v>747.33333333333337</v>
      </c>
      <c r="G401" s="36">
        <v>739.4666666666667</v>
      </c>
      <c r="H401" s="36">
        <v>769.4666666666667</v>
      </c>
      <c r="I401" s="36">
        <v>777.33333333333326</v>
      </c>
      <c r="J401" s="36">
        <v>784.4666666666667</v>
      </c>
      <c r="K401" s="31">
        <v>770.2</v>
      </c>
      <c r="L401" s="31">
        <v>755.2</v>
      </c>
      <c r="M401" s="31">
        <v>0.30098999999999998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1559.95</v>
      </c>
      <c r="D402" s="36">
        <v>1554.8000000000002</v>
      </c>
      <c r="E402" s="36">
        <v>1539.7000000000003</v>
      </c>
      <c r="F402" s="36">
        <v>1519.45</v>
      </c>
      <c r="G402" s="36">
        <v>1504.3500000000001</v>
      </c>
      <c r="H402" s="36">
        <v>1575.0500000000004</v>
      </c>
      <c r="I402" s="36">
        <v>1590.1500000000003</v>
      </c>
      <c r="J402" s="36">
        <v>1610.4000000000005</v>
      </c>
      <c r="K402" s="31">
        <v>1569.9</v>
      </c>
      <c r="L402" s="31">
        <v>1534.55</v>
      </c>
      <c r="M402" s="31">
        <v>0.45791999999999999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758.4</v>
      </c>
      <c r="D403" s="36">
        <v>758.25</v>
      </c>
      <c r="E403" s="36">
        <v>751.6</v>
      </c>
      <c r="F403" s="36">
        <v>744.80000000000007</v>
      </c>
      <c r="G403" s="36">
        <v>738.15000000000009</v>
      </c>
      <c r="H403" s="36">
        <v>765.05</v>
      </c>
      <c r="I403" s="36">
        <v>771.7</v>
      </c>
      <c r="J403" s="36">
        <v>778.49999999999989</v>
      </c>
      <c r="K403" s="31">
        <v>764.9</v>
      </c>
      <c r="L403" s="31">
        <v>751.45</v>
      </c>
      <c r="M403" s="31">
        <v>17.887450000000001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1444.45</v>
      </c>
      <c r="D404" s="36">
        <v>1448.2</v>
      </c>
      <c r="E404" s="36">
        <v>1432.4</v>
      </c>
      <c r="F404" s="36">
        <v>1420.3500000000001</v>
      </c>
      <c r="G404" s="36">
        <v>1404.5500000000002</v>
      </c>
      <c r="H404" s="36">
        <v>1460.25</v>
      </c>
      <c r="I404" s="36">
        <v>1476.0499999999997</v>
      </c>
      <c r="J404" s="36">
        <v>1488.1</v>
      </c>
      <c r="K404" s="31">
        <v>1464</v>
      </c>
      <c r="L404" s="31">
        <v>1436.15</v>
      </c>
      <c r="M404" s="31">
        <v>24.067879999999999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132.94999999999999</v>
      </c>
      <c r="D405" s="36">
        <v>132.26666666666668</v>
      </c>
      <c r="E405" s="36">
        <v>130.13333333333335</v>
      </c>
      <c r="F405" s="36">
        <v>127.31666666666666</v>
      </c>
      <c r="G405" s="36">
        <v>125.18333333333334</v>
      </c>
      <c r="H405" s="36">
        <v>135.08333333333337</v>
      </c>
      <c r="I405" s="36">
        <v>137.2166666666667</v>
      </c>
      <c r="J405" s="36">
        <v>140.03333333333339</v>
      </c>
      <c r="K405" s="31">
        <v>134.4</v>
      </c>
      <c r="L405" s="31">
        <v>129.44999999999999</v>
      </c>
      <c r="M405" s="31">
        <v>254.48191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4669.05</v>
      </c>
      <c r="D406" s="36">
        <v>4702.7833333333338</v>
      </c>
      <c r="E406" s="36">
        <v>4590.3666666666677</v>
      </c>
      <c r="F406" s="36">
        <v>4511.6833333333343</v>
      </c>
      <c r="G406" s="36">
        <v>4399.2666666666682</v>
      </c>
      <c r="H406" s="36">
        <v>4781.4666666666672</v>
      </c>
      <c r="I406" s="36">
        <v>4893.8833333333332</v>
      </c>
      <c r="J406" s="36">
        <v>4972.5666666666666</v>
      </c>
      <c r="K406" s="31">
        <v>4815.2</v>
      </c>
      <c r="L406" s="31">
        <v>4624.1000000000004</v>
      </c>
      <c r="M406" s="31">
        <v>0.25895000000000001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2638.9</v>
      </c>
      <c r="D407" s="36">
        <v>2630.0166666666664</v>
      </c>
      <c r="E407" s="36">
        <v>2610.0333333333328</v>
      </c>
      <c r="F407" s="36">
        <v>2581.1666666666665</v>
      </c>
      <c r="G407" s="36">
        <v>2561.1833333333329</v>
      </c>
      <c r="H407" s="36">
        <v>2658.8833333333328</v>
      </c>
      <c r="I407" s="36">
        <v>2678.8666666666663</v>
      </c>
      <c r="J407" s="36">
        <v>2707.7333333333327</v>
      </c>
      <c r="K407" s="31">
        <v>2650</v>
      </c>
      <c r="L407" s="31">
        <v>2601.15</v>
      </c>
      <c r="M407" s="31">
        <v>6.6146500000000001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2050.65</v>
      </c>
      <c r="D408" s="36">
        <v>2060.5833333333335</v>
      </c>
      <c r="E408" s="36">
        <v>2030.1166666666668</v>
      </c>
      <c r="F408" s="36">
        <v>2009.5833333333333</v>
      </c>
      <c r="G408" s="36">
        <v>1979.1166666666666</v>
      </c>
      <c r="H408" s="36">
        <v>2081.1166666666668</v>
      </c>
      <c r="I408" s="36">
        <v>2111.583333333333</v>
      </c>
      <c r="J408" s="36">
        <v>2132.1166666666672</v>
      </c>
      <c r="K408" s="31">
        <v>2091.0500000000002</v>
      </c>
      <c r="L408" s="31">
        <v>2040.05</v>
      </c>
      <c r="M408" s="31">
        <v>0.38328000000000001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127.2</v>
      </c>
      <c r="D409" s="36">
        <v>127</v>
      </c>
      <c r="E409" s="36">
        <v>126.2</v>
      </c>
      <c r="F409" s="36">
        <v>125.2</v>
      </c>
      <c r="G409" s="36">
        <v>124.4</v>
      </c>
      <c r="H409" s="36">
        <v>128</v>
      </c>
      <c r="I409" s="36">
        <v>128.80000000000001</v>
      </c>
      <c r="J409" s="36">
        <v>129.80000000000001</v>
      </c>
      <c r="K409" s="31">
        <v>127.8</v>
      </c>
      <c r="L409" s="31">
        <v>126</v>
      </c>
      <c r="M409" s="31">
        <v>102.15969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8153.4</v>
      </c>
      <c r="D410" s="36">
        <v>8165.3999999999987</v>
      </c>
      <c r="E410" s="36">
        <v>8105.9999999999982</v>
      </c>
      <c r="F410" s="36">
        <v>8058.5999999999995</v>
      </c>
      <c r="G410" s="36">
        <v>7999.1999999999989</v>
      </c>
      <c r="H410" s="36">
        <v>8212.7999999999975</v>
      </c>
      <c r="I410" s="36">
        <v>8272.1999999999971</v>
      </c>
      <c r="J410" s="36">
        <v>8319.5999999999967</v>
      </c>
      <c r="K410" s="31">
        <v>8224.7999999999993</v>
      </c>
      <c r="L410" s="31">
        <v>8118</v>
      </c>
      <c r="M410" s="31">
        <v>9.0130000000000002E-2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1379</v>
      </c>
      <c r="D411" s="36">
        <v>1387.0666666666668</v>
      </c>
      <c r="E411" s="36">
        <v>1364.3333333333337</v>
      </c>
      <c r="F411" s="36">
        <v>1349.666666666667</v>
      </c>
      <c r="G411" s="36">
        <v>1326.9333333333338</v>
      </c>
      <c r="H411" s="36">
        <v>1401.7333333333336</v>
      </c>
      <c r="I411" s="36">
        <v>1424.4666666666667</v>
      </c>
      <c r="J411" s="36">
        <v>1439.1333333333334</v>
      </c>
      <c r="K411" s="31">
        <v>1409.8</v>
      </c>
      <c r="L411" s="31">
        <v>1372.4</v>
      </c>
      <c r="M411" s="31">
        <v>1.2904899999999999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425.1</v>
      </c>
      <c r="D412" s="36">
        <v>427.90000000000003</v>
      </c>
      <c r="E412" s="36">
        <v>421.20000000000005</v>
      </c>
      <c r="F412" s="36">
        <v>417.3</v>
      </c>
      <c r="G412" s="36">
        <v>410.6</v>
      </c>
      <c r="H412" s="36">
        <v>431.80000000000007</v>
      </c>
      <c r="I412" s="36">
        <v>438.5</v>
      </c>
      <c r="J412" s="36">
        <v>442.40000000000009</v>
      </c>
      <c r="K412" s="31">
        <v>434.6</v>
      </c>
      <c r="L412" s="31">
        <v>424</v>
      </c>
      <c r="M412" s="31">
        <v>2.3648400000000001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3276.75</v>
      </c>
      <c r="D413" s="36">
        <v>3297.4166666666665</v>
      </c>
      <c r="E413" s="36">
        <v>3245.333333333333</v>
      </c>
      <c r="F413" s="36">
        <v>3213.9166666666665</v>
      </c>
      <c r="G413" s="36">
        <v>3161.833333333333</v>
      </c>
      <c r="H413" s="36">
        <v>3328.833333333333</v>
      </c>
      <c r="I413" s="36">
        <v>3380.9166666666661</v>
      </c>
      <c r="J413" s="36">
        <v>3412.333333333333</v>
      </c>
      <c r="K413" s="31">
        <v>3349.5</v>
      </c>
      <c r="L413" s="31">
        <v>3266</v>
      </c>
      <c r="M413" s="31">
        <v>0.27875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375.3</v>
      </c>
      <c r="D414" s="36">
        <v>376.66666666666669</v>
      </c>
      <c r="E414" s="36">
        <v>371.43333333333339</v>
      </c>
      <c r="F414" s="36">
        <v>367.56666666666672</v>
      </c>
      <c r="G414" s="36">
        <v>362.33333333333343</v>
      </c>
      <c r="H414" s="36">
        <v>380.53333333333336</v>
      </c>
      <c r="I414" s="36">
        <v>385.76666666666659</v>
      </c>
      <c r="J414" s="36">
        <v>389.63333333333333</v>
      </c>
      <c r="K414" s="31">
        <v>381.9</v>
      </c>
      <c r="L414" s="31">
        <v>372.8</v>
      </c>
      <c r="M414" s="31">
        <v>0.72089000000000003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925.85</v>
      </c>
      <c r="D415" s="36">
        <v>928.94999999999993</v>
      </c>
      <c r="E415" s="36">
        <v>920.89999999999986</v>
      </c>
      <c r="F415" s="36">
        <v>915.94999999999993</v>
      </c>
      <c r="G415" s="36">
        <v>907.89999999999986</v>
      </c>
      <c r="H415" s="36">
        <v>933.89999999999986</v>
      </c>
      <c r="I415" s="36">
        <v>941.94999999999982</v>
      </c>
      <c r="J415" s="36">
        <v>946.89999999999986</v>
      </c>
      <c r="K415" s="31">
        <v>937</v>
      </c>
      <c r="L415" s="31">
        <v>924</v>
      </c>
      <c r="M415" s="31">
        <v>0.56967999999999996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710.45</v>
      </c>
      <c r="D416" s="36">
        <v>710.65</v>
      </c>
      <c r="E416" s="36">
        <v>706.84999999999991</v>
      </c>
      <c r="F416" s="36">
        <v>703.24999999999989</v>
      </c>
      <c r="G416" s="36">
        <v>699.44999999999982</v>
      </c>
      <c r="H416" s="36">
        <v>714.25</v>
      </c>
      <c r="I416" s="36">
        <v>718.05</v>
      </c>
      <c r="J416" s="36">
        <v>721.65000000000009</v>
      </c>
      <c r="K416" s="31">
        <v>714.45</v>
      </c>
      <c r="L416" s="31">
        <v>707.05</v>
      </c>
      <c r="M416" s="31">
        <v>0.22153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23971.599999999999</v>
      </c>
      <c r="D417" s="36">
        <v>24083.866666666669</v>
      </c>
      <c r="E417" s="36">
        <v>23667.733333333337</v>
      </c>
      <c r="F417" s="36">
        <v>23363.866666666669</v>
      </c>
      <c r="G417" s="36">
        <v>22947.733333333337</v>
      </c>
      <c r="H417" s="36">
        <v>24387.733333333337</v>
      </c>
      <c r="I417" s="36">
        <v>24803.866666666669</v>
      </c>
      <c r="J417" s="36">
        <v>25107.733333333337</v>
      </c>
      <c r="K417" s="31">
        <v>24500</v>
      </c>
      <c r="L417" s="31">
        <v>23780</v>
      </c>
      <c r="M417" s="31">
        <v>0.48298000000000002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44.95</v>
      </c>
      <c r="D418" s="36">
        <v>45.316666666666663</v>
      </c>
      <c r="E418" s="36">
        <v>44.183333333333323</v>
      </c>
      <c r="F418" s="36">
        <v>43.416666666666657</v>
      </c>
      <c r="G418" s="36">
        <v>42.283333333333317</v>
      </c>
      <c r="H418" s="36">
        <v>46.083333333333329</v>
      </c>
      <c r="I418" s="36">
        <v>47.216666666666669</v>
      </c>
      <c r="J418" s="36">
        <v>47.983333333333334</v>
      </c>
      <c r="K418" s="31">
        <v>46.45</v>
      </c>
      <c r="L418" s="31">
        <v>44.55</v>
      </c>
      <c r="M418" s="31">
        <v>128.44062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2491.85</v>
      </c>
      <c r="D419" s="36">
        <v>2472.7999999999997</v>
      </c>
      <c r="E419" s="36">
        <v>2441.2999999999993</v>
      </c>
      <c r="F419" s="36">
        <v>2390.7499999999995</v>
      </c>
      <c r="G419" s="36">
        <v>2359.2499999999991</v>
      </c>
      <c r="H419" s="36">
        <v>2523.3499999999995</v>
      </c>
      <c r="I419" s="36">
        <v>2554.8500000000004</v>
      </c>
      <c r="J419" s="36">
        <v>2605.3999999999996</v>
      </c>
      <c r="K419" s="31">
        <v>2504.3000000000002</v>
      </c>
      <c r="L419" s="31">
        <v>2422.25</v>
      </c>
      <c r="M419" s="31">
        <v>29.175319999999999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643.65</v>
      </c>
      <c r="D420" s="36">
        <v>647.66666666666663</v>
      </c>
      <c r="E420" s="36">
        <v>634.33333333333326</v>
      </c>
      <c r="F420" s="36">
        <v>625.01666666666665</v>
      </c>
      <c r="G420" s="36">
        <v>611.68333333333328</v>
      </c>
      <c r="H420" s="36">
        <v>656.98333333333323</v>
      </c>
      <c r="I420" s="36">
        <v>670.31666666666649</v>
      </c>
      <c r="J420" s="36">
        <v>679.63333333333321</v>
      </c>
      <c r="K420" s="31">
        <v>661</v>
      </c>
      <c r="L420" s="31">
        <v>638.35</v>
      </c>
      <c r="M420" s="31">
        <v>5.7630600000000003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5729.55</v>
      </c>
      <c r="D421" s="36">
        <v>5709.5166666666664</v>
      </c>
      <c r="E421" s="36">
        <v>5653.0333333333328</v>
      </c>
      <c r="F421" s="36">
        <v>5576.5166666666664</v>
      </c>
      <c r="G421" s="36">
        <v>5520.0333333333328</v>
      </c>
      <c r="H421" s="36">
        <v>5786.0333333333328</v>
      </c>
      <c r="I421" s="36">
        <v>5842.5166666666664</v>
      </c>
      <c r="J421" s="36">
        <v>5919.0333333333328</v>
      </c>
      <c r="K421" s="31">
        <v>5766</v>
      </c>
      <c r="L421" s="31">
        <v>5633</v>
      </c>
      <c r="M421" s="31">
        <v>2.08223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1752.65</v>
      </c>
      <c r="D422" s="36">
        <v>1729.9666666666665</v>
      </c>
      <c r="E422" s="36">
        <v>1692.9333333333329</v>
      </c>
      <c r="F422" s="36">
        <v>1633.2166666666665</v>
      </c>
      <c r="G422" s="36">
        <v>1596.1833333333329</v>
      </c>
      <c r="H422" s="36">
        <v>1789.6833333333329</v>
      </c>
      <c r="I422" s="36">
        <v>1826.7166666666662</v>
      </c>
      <c r="J422" s="36">
        <v>1886.4333333333329</v>
      </c>
      <c r="K422" s="31">
        <v>1767</v>
      </c>
      <c r="L422" s="31">
        <v>1670.25</v>
      </c>
      <c r="M422" s="31">
        <v>2.9806599999999999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8801.6</v>
      </c>
      <c r="D423" s="36">
        <v>8784.5166666666682</v>
      </c>
      <c r="E423" s="36">
        <v>8719.0833333333358</v>
      </c>
      <c r="F423" s="36">
        <v>8636.5666666666675</v>
      </c>
      <c r="G423" s="36">
        <v>8571.133333333335</v>
      </c>
      <c r="H423" s="36">
        <v>8867.0333333333365</v>
      </c>
      <c r="I423" s="36">
        <v>8932.4666666666672</v>
      </c>
      <c r="J423" s="36">
        <v>9014.9833333333372</v>
      </c>
      <c r="K423" s="31">
        <v>8849.9500000000007</v>
      </c>
      <c r="L423" s="31">
        <v>8702</v>
      </c>
      <c r="M423" s="31">
        <v>1.0157499999999999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667.4</v>
      </c>
      <c r="D424" s="36">
        <v>666.73333333333323</v>
      </c>
      <c r="E424" s="36">
        <v>659.76666666666642</v>
      </c>
      <c r="F424" s="36">
        <v>652.13333333333321</v>
      </c>
      <c r="G424" s="36">
        <v>645.1666666666664</v>
      </c>
      <c r="H424" s="36">
        <v>674.36666666666645</v>
      </c>
      <c r="I424" s="36">
        <v>681.33333333333337</v>
      </c>
      <c r="J424" s="36">
        <v>688.96666666666647</v>
      </c>
      <c r="K424" s="31">
        <v>673.7</v>
      </c>
      <c r="L424" s="31">
        <v>659.1</v>
      </c>
      <c r="M424" s="31">
        <v>12.54468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672.6</v>
      </c>
      <c r="D425" s="36">
        <v>673.8</v>
      </c>
      <c r="E425" s="36">
        <v>664.34999999999991</v>
      </c>
      <c r="F425" s="36">
        <v>656.09999999999991</v>
      </c>
      <c r="G425" s="36">
        <v>646.64999999999986</v>
      </c>
      <c r="H425" s="36">
        <v>682.05</v>
      </c>
      <c r="I425" s="36">
        <v>691.5</v>
      </c>
      <c r="J425" s="36">
        <v>699.75</v>
      </c>
      <c r="K425" s="31">
        <v>683.25</v>
      </c>
      <c r="L425" s="31">
        <v>665.55</v>
      </c>
      <c r="M425" s="31">
        <v>3.2599399999999998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563.70000000000005</v>
      </c>
      <c r="D426" s="36">
        <v>566.36666666666667</v>
      </c>
      <c r="E426" s="36">
        <v>558.88333333333333</v>
      </c>
      <c r="F426" s="36">
        <v>554.06666666666661</v>
      </c>
      <c r="G426" s="36">
        <v>546.58333333333326</v>
      </c>
      <c r="H426" s="36">
        <v>571.18333333333339</v>
      </c>
      <c r="I426" s="36">
        <v>578.66666666666674</v>
      </c>
      <c r="J426" s="36">
        <v>583.48333333333346</v>
      </c>
      <c r="K426" s="31">
        <v>573.85</v>
      </c>
      <c r="L426" s="31">
        <v>561.54999999999995</v>
      </c>
      <c r="M426" s="31">
        <v>1.5319799999999999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812.7</v>
      </c>
      <c r="D427" s="36">
        <v>798.91666666666663</v>
      </c>
      <c r="E427" s="36">
        <v>783.43333333333328</v>
      </c>
      <c r="F427" s="36">
        <v>754.16666666666663</v>
      </c>
      <c r="G427" s="36">
        <v>738.68333333333328</v>
      </c>
      <c r="H427" s="36">
        <v>828.18333333333328</v>
      </c>
      <c r="I427" s="36">
        <v>843.66666666666663</v>
      </c>
      <c r="J427" s="36">
        <v>872.93333333333328</v>
      </c>
      <c r="K427" s="31">
        <v>814.4</v>
      </c>
      <c r="L427" s="31">
        <v>769.65</v>
      </c>
      <c r="M427" s="31">
        <v>367.32974000000002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164.95</v>
      </c>
      <c r="D428" s="36">
        <v>164.83333333333334</v>
      </c>
      <c r="E428" s="36">
        <v>162.41666666666669</v>
      </c>
      <c r="F428" s="36">
        <v>159.88333333333335</v>
      </c>
      <c r="G428" s="36">
        <v>157.4666666666667</v>
      </c>
      <c r="H428" s="36">
        <v>167.36666666666667</v>
      </c>
      <c r="I428" s="36">
        <v>169.78333333333336</v>
      </c>
      <c r="J428" s="36">
        <v>172.31666666666666</v>
      </c>
      <c r="K428" s="31">
        <v>167.25</v>
      </c>
      <c r="L428" s="31">
        <v>162.30000000000001</v>
      </c>
      <c r="M428" s="31">
        <v>598.08767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663.05</v>
      </c>
      <c r="D429" s="36">
        <v>660</v>
      </c>
      <c r="E429" s="36">
        <v>646.54999999999995</v>
      </c>
      <c r="F429" s="36">
        <v>630.04999999999995</v>
      </c>
      <c r="G429" s="36">
        <v>616.59999999999991</v>
      </c>
      <c r="H429" s="36">
        <v>676.5</v>
      </c>
      <c r="I429" s="36">
        <v>689.95</v>
      </c>
      <c r="J429" s="36">
        <v>706.45</v>
      </c>
      <c r="K429" s="31">
        <v>673.45</v>
      </c>
      <c r="L429" s="31">
        <v>643.5</v>
      </c>
      <c r="M429" s="31">
        <v>22.90249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134.9</v>
      </c>
      <c r="D430" s="36">
        <v>135.86666666666667</v>
      </c>
      <c r="E430" s="36">
        <v>132.58333333333334</v>
      </c>
      <c r="F430" s="36">
        <v>130.26666666666668</v>
      </c>
      <c r="G430" s="36">
        <v>126.98333333333335</v>
      </c>
      <c r="H430" s="36">
        <v>138.18333333333334</v>
      </c>
      <c r="I430" s="36">
        <v>141.46666666666664</v>
      </c>
      <c r="J430" s="36">
        <v>143.78333333333333</v>
      </c>
      <c r="K430" s="31">
        <v>139.15</v>
      </c>
      <c r="L430" s="31">
        <v>133.55000000000001</v>
      </c>
      <c r="M430" s="31">
        <v>120.79661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407.05</v>
      </c>
      <c r="D431" s="36">
        <v>405.3</v>
      </c>
      <c r="E431" s="36">
        <v>401.1</v>
      </c>
      <c r="F431" s="36">
        <v>395.15000000000003</v>
      </c>
      <c r="G431" s="36">
        <v>390.95000000000005</v>
      </c>
      <c r="H431" s="36">
        <v>411.25</v>
      </c>
      <c r="I431" s="36">
        <v>415.44999999999993</v>
      </c>
      <c r="J431" s="36">
        <v>421.4</v>
      </c>
      <c r="K431" s="31">
        <v>409.5</v>
      </c>
      <c r="L431" s="31">
        <v>399.35</v>
      </c>
      <c r="M431" s="31">
        <v>2.6573600000000002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270.89999999999998</v>
      </c>
      <c r="D432" s="36">
        <v>275.16666666666663</v>
      </c>
      <c r="E432" s="36">
        <v>266.63333333333327</v>
      </c>
      <c r="F432" s="36">
        <v>262.36666666666662</v>
      </c>
      <c r="G432" s="36">
        <v>253.83333333333326</v>
      </c>
      <c r="H432" s="36">
        <v>279.43333333333328</v>
      </c>
      <c r="I432" s="36">
        <v>287.96666666666658</v>
      </c>
      <c r="J432" s="36">
        <v>292.23333333333329</v>
      </c>
      <c r="K432" s="31">
        <v>283.7</v>
      </c>
      <c r="L432" s="31">
        <v>270.89999999999998</v>
      </c>
      <c r="M432" s="31">
        <v>143.22218000000001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1520.15</v>
      </c>
      <c r="D433" s="36">
        <v>1512.0333333333335</v>
      </c>
      <c r="E433" s="36">
        <v>1496.7666666666671</v>
      </c>
      <c r="F433" s="36">
        <v>1473.3833333333337</v>
      </c>
      <c r="G433" s="36">
        <v>1458.1166666666672</v>
      </c>
      <c r="H433" s="36">
        <v>1535.416666666667</v>
      </c>
      <c r="I433" s="36">
        <v>1550.6833333333334</v>
      </c>
      <c r="J433" s="36">
        <v>1574.0666666666668</v>
      </c>
      <c r="K433" s="31">
        <v>1527.3</v>
      </c>
      <c r="L433" s="31">
        <v>1488.65</v>
      </c>
      <c r="M433" s="31">
        <v>38.463270000000001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634.95000000000005</v>
      </c>
      <c r="D434" s="36">
        <v>629.66666666666663</v>
      </c>
      <c r="E434" s="36">
        <v>622.33333333333326</v>
      </c>
      <c r="F434" s="36">
        <v>609.71666666666658</v>
      </c>
      <c r="G434" s="36">
        <v>602.38333333333321</v>
      </c>
      <c r="H434" s="36">
        <v>642.2833333333333</v>
      </c>
      <c r="I434" s="36">
        <v>649.61666666666656</v>
      </c>
      <c r="J434" s="36">
        <v>662.23333333333335</v>
      </c>
      <c r="K434" s="31">
        <v>637</v>
      </c>
      <c r="L434" s="31">
        <v>617.04999999999995</v>
      </c>
      <c r="M434" s="31">
        <v>12.033250000000001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4785.6499999999996</v>
      </c>
      <c r="D435" s="36">
        <v>4792.95</v>
      </c>
      <c r="E435" s="36">
        <v>4699.5</v>
      </c>
      <c r="F435" s="36">
        <v>4613.3500000000004</v>
      </c>
      <c r="G435" s="36">
        <v>4519.9000000000005</v>
      </c>
      <c r="H435" s="36">
        <v>4879.0999999999995</v>
      </c>
      <c r="I435" s="36">
        <v>4972.5499999999984</v>
      </c>
      <c r="J435" s="36">
        <v>5058.6999999999989</v>
      </c>
      <c r="K435" s="31">
        <v>4886.3999999999996</v>
      </c>
      <c r="L435" s="31">
        <v>4706.8</v>
      </c>
      <c r="M435" s="31">
        <v>1.54538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1054.1500000000001</v>
      </c>
      <c r="D436" s="36">
        <v>1058.0666666666668</v>
      </c>
      <c r="E436" s="36">
        <v>1046.2333333333336</v>
      </c>
      <c r="F436" s="36">
        <v>1038.3166666666668</v>
      </c>
      <c r="G436" s="36">
        <v>1026.4833333333336</v>
      </c>
      <c r="H436" s="36">
        <v>1065.9833333333336</v>
      </c>
      <c r="I436" s="36">
        <v>1077.8166666666671</v>
      </c>
      <c r="J436" s="36">
        <v>1085.7333333333336</v>
      </c>
      <c r="K436" s="31">
        <v>1069.9000000000001</v>
      </c>
      <c r="L436" s="31">
        <v>1050.1500000000001</v>
      </c>
      <c r="M436" s="31">
        <v>8.5972500000000007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443</v>
      </c>
      <c r="D437" s="36">
        <v>442.56666666666666</v>
      </c>
      <c r="E437" s="36">
        <v>440.43333333333334</v>
      </c>
      <c r="F437" s="36">
        <v>437.86666666666667</v>
      </c>
      <c r="G437" s="36">
        <v>435.73333333333335</v>
      </c>
      <c r="H437" s="36">
        <v>445.13333333333333</v>
      </c>
      <c r="I437" s="36">
        <v>447.26666666666665</v>
      </c>
      <c r="J437" s="36">
        <v>449.83333333333331</v>
      </c>
      <c r="K437" s="31">
        <v>444.7</v>
      </c>
      <c r="L437" s="31">
        <v>440</v>
      </c>
      <c r="M437" s="31">
        <v>1.5887199999999999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416.85</v>
      </c>
      <c r="D438" s="36">
        <v>418.55</v>
      </c>
      <c r="E438" s="36">
        <v>413.3</v>
      </c>
      <c r="F438" s="36">
        <v>409.75</v>
      </c>
      <c r="G438" s="36">
        <v>404.5</v>
      </c>
      <c r="H438" s="36">
        <v>422.1</v>
      </c>
      <c r="I438" s="36">
        <v>427.35</v>
      </c>
      <c r="J438" s="36">
        <v>430.90000000000003</v>
      </c>
      <c r="K438" s="31">
        <v>423.8</v>
      </c>
      <c r="L438" s="31">
        <v>415</v>
      </c>
      <c r="M438" s="31">
        <v>0.77078000000000002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4303.5</v>
      </c>
      <c r="D439" s="36">
        <v>4280.0333333333338</v>
      </c>
      <c r="E439" s="36">
        <v>4234.8666666666677</v>
      </c>
      <c r="F439" s="36">
        <v>4166.2333333333336</v>
      </c>
      <c r="G439" s="36">
        <v>4121.0666666666675</v>
      </c>
      <c r="H439" s="36">
        <v>4348.6666666666679</v>
      </c>
      <c r="I439" s="36">
        <v>4393.8333333333339</v>
      </c>
      <c r="J439" s="36">
        <v>4462.4666666666681</v>
      </c>
      <c r="K439" s="31">
        <v>4325.2</v>
      </c>
      <c r="L439" s="31">
        <v>4211.3999999999996</v>
      </c>
      <c r="M439" s="31">
        <v>0.96264000000000005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646.79999999999995</v>
      </c>
      <c r="D440" s="36">
        <v>644.13333333333333</v>
      </c>
      <c r="E440" s="36">
        <v>638.41666666666663</v>
      </c>
      <c r="F440" s="36">
        <v>630.0333333333333</v>
      </c>
      <c r="G440" s="36">
        <v>624.31666666666661</v>
      </c>
      <c r="H440" s="36">
        <v>652.51666666666665</v>
      </c>
      <c r="I440" s="36">
        <v>658.23333333333335</v>
      </c>
      <c r="J440" s="36">
        <v>666.61666666666667</v>
      </c>
      <c r="K440" s="31">
        <v>649.85</v>
      </c>
      <c r="L440" s="31">
        <v>635.75</v>
      </c>
      <c r="M440" s="31">
        <v>2.7178200000000001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42.15</v>
      </c>
      <c r="D441" s="36">
        <v>41.9</v>
      </c>
      <c r="E441" s="36">
        <v>41.5</v>
      </c>
      <c r="F441" s="36">
        <v>40.85</v>
      </c>
      <c r="G441" s="36">
        <v>40.450000000000003</v>
      </c>
      <c r="H441" s="36">
        <v>42.55</v>
      </c>
      <c r="I441" s="36">
        <v>42.949999999999989</v>
      </c>
      <c r="J441" s="36">
        <v>43.599999999999994</v>
      </c>
      <c r="K441" s="31">
        <v>42.3</v>
      </c>
      <c r="L441" s="31">
        <v>41.25</v>
      </c>
      <c r="M441" s="31">
        <v>228.66482999999999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615.1</v>
      </c>
      <c r="D442" s="36">
        <v>611.75</v>
      </c>
      <c r="E442" s="36">
        <v>603.4</v>
      </c>
      <c r="F442" s="36">
        <v>591.69999999999993</v>
      </c>
      <c r="G442" s="36">
        <v>583.34999999999991</v>
      </c>
      <c r="H442" s="36">
        <v>623.45000000000005</v>
      </c>
      <c r="I442" s="36">
        <v>631.79999999999995</v>
      </c>
      <c r="J442" s="36">
        <v>643.50000000000011</v>
      </c>
      <c r="K442" s="31">
        <v>620.1</v>
      </c>
      <c r="L442" s="31">
        <v>600.04999999999995</v>
      </c>
      <c r="M442" s="31">
        <v>10.94293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948.15</v>
      </c>
      <c r="D443" s="36">
        <v>948.51666666666677</v>
      </c>
      <c r="E443" s="36">
        <v>941.03333333333353</v>
      </c>
      <c r="F443" s="36">
        <v>933.91666666666674</v>
      </c>
      <c r="G443" s="36">
        <v>926.43333333333351</v>
      </c>
      <c r="H443" s="36">
        <v>955.63333333333355</v>
      </c>
      <c r="I443" s="36">
        <v>963.1166666666669</v>
      </c>
      <c r="J443" s="36">
        <v>970.23333333333358</v>
      </c>
      <c r="K443" s="31">
        <v>956</v>
      </c>
      <c r="L443" s="31">
        <v>941.4</v>
      </c>
      <c r="M443" s="31">
        <v>0.72680999999999996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699.1</v>
      </c>
      <c r="D444" s="36">
        <v>696.30000000000007</v>
      </c>
      <c r="E444" s="36">
        <v>682.80000000000018</v>
      </c>
      <c r="F444" s="36">
        <v>666.50000000000011</v>
      </c>
      <c r="G444" s="36">
        <v>653.00000000000023</v>
      </c>
      <c r="H444" s="36">
        <v>712.60000000000014</v>
      </c>
      <c r="I444" s="36">
        <v>726.09999999999991</v>
      </c>
      <c r="J444" s="36">
        <v>742.40000000000009</v>
      </c>
      <c r="K444" s="31">
        <v>709.8</v>
      </c>
      <c r="L444" s="31">
        <v>680</v>
      </c>
      <c r="M444" s="31">
        <v>63.043860000000002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474.4</v>
      </c>
      <c r="D445" s="36">
        <v>478.16666666666669</v>
      </c>
      <c r="E445" s="36">
        <v>469.28333333333336</v>
      </c>
      <c r="F445" s="36">
        <v>464.16666666666669</v>
      </c>
      <c r="G445" s="36">
        <v>455.28333333333336</v>
      </c>
      <c r="H445" s="36">
        <v>483.28333333333336</v>
      </c>
      <c r="I445" s="36">
        <v>492.16666666666669</v>
      </c>
      <c r="J445" s="36">
        <v>497.28333333333336</v>
      </c>
      <c r="K445" s="31">
        <v>487.05</v>
      </c>
      <c r="L445" s="31">
        <v>473.05</v>
      </c>
      <c r="M445" s="31">
        <v>4.8870800000000001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699.4</v>
      </c>
      <c r="D446" s="36">
        <v>701.4666666666667</v>
      </c>
      <c r="E446" s="36">
        <v>695.93333333333339</v>
      </c>
      <c r="F446" s="36">
        <v>692.4666666666667</v>
      </c>
      <c r="G446" s="36">
        <v>686.93333333333339</v>
      </c>
      <c r="H446" s="36">
        <v>704.93333333333339</v>
      </c>
      <c r="I446" s="36">
        <v>710.4666666666667</v>
      </c>
      <c r="J446" s="36">
        <v>713.93333333333339</v>
      </c>
      <c r="K446" s="31">
        <v>707</v>
      </c>
      <c r="L446" s="31">
        <v>698</v>
      </c>
      <c r="M446" s="31">
        <v>0.45062999999999998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46.45</v>
      </c>
      <c r="D447" s="36">
        <v>46.733333333333341</v>
      </c>
      <c r="E447" s="36">
        <v>45.866666666666681</v>
      </c>
      <c r="F447" s="36">
        <v>45.283333333333339</v>
      </c>
      <c r="G447" s="36">
        <v>44.416666666666679</v>
      </c>
      <c r="H447" s="36">
        <v>47.316666666666684</v>
      </c>
      <c r="I447" s="36">
        <v>48.183333333333344</v>
      </c>
      <c r="J447" s="36">
        <v>48.766666666666687</v>
      </c>
      <c r="K447" s="31">
        <v>47.6</v>
      </c>
      <c r="L447" s="31">
        <v>46.15</v>
      </c>
      <c r="M447" s="31">
        <v>40.437399999999997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2005.75</v>
      </c>
      <c r="D448" s="36">
        <v>1990.3833333333332</v>
      </c>
      <c r="E448" s="36">
        <v>1966.6666666666665</v>
      </c>
      <c r="F448" s="36">
        <v>1927.5833333333333</v>
      </c>
      <c r="G448" s="36">
        <v>1903.8666666666666</v>
      </c>
      <c r="H448" s="36">
        <v>2029.4666666666665</v>
      </c>
      <c r="I448" s="36">
        <v>2053.1833333333334</v>
      </c>
      <c r="J448" s="36">
        <v>2092.2666666666664</v>
      </c>
      <c r="K448" s="31">
        <v>2014.1</v>
      </c>
      <c r="L448" s="31">
        <v>1951.3</v>
      </c>
      <c r="M448" s="31">
        <v>10.52042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967.15</v>
      </c>
      <c r="D449" s="36">
        <v>973.68333333333339</v>
      </c>
      <c r="E449" s="36">
        <v>948.66666666666674</v>
      </c>
      <c r="F449" s="36">
        <v>930.18333333333339</v>
      </c>
      <c r="G449" s="36">
        <v>905.16666666666674</v>
      </c>
      <c r="H449" s="36">
        <v>992.16666666666674</v>
      </c>
      <c r="I449" s="36">
        <v>1017.1833333333334</v>
      </c>
      <c r="J449" s="36">
        <v>1035.6666666666667</v>
      </c>
      <c r="K449" s="31">
        <v>998.7</v>
      </c>
      <c r="L449" s="31">
        <v>955.2</v>
      </c>
      <c r="M449" s="31">
        <v>6.18743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1112.8</v>
      </c>
      <c r="D450" s="36">
        <v>1120.8500000000001</v>
      </c>
      <c r="E450" s="36">
        <v>1100.5000000000002</v>
      </c>
      <c r="F450" s="36">
        <v>1088.2</v>
      </c>
      <c r="G450" s="36">
        <v>1067.8500000000001</v>
      </c>
      <c r="H450" s="36">
        <v>1133.1500000000003</v>
      </c>
      <c r="I450" s="36">
        <v>1153.5000000000002</v>
      </c>
      <c r="J450" s="36">
        <v>1165.8000000000004</v>
      </c>
      <c r="K450" s="31">
        <v>1141.2</v>
      </c>
      <c r="L450" s="31">
        <v>1108.55</v>
      </c>
      <c r="M450" s="31">
        <v>21.13748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1743.4</v>
      </c>
      <c r="D451" s="36">
        <v>1738.8999999999999</v>
      </c>
      <c r="E451" s="36">
        <v>1725.5499999999997</v>
      </c>
      <c r="F451" s="36">
        <v>1707.6999999999998</v>
      </c>
      <c r="G451" s="36">
        <v>1694.3499999999997</v>
      </c>
      <c r="H451" s="36">
        <v>1756.7499999999998</v>
      </c>
      <c r="I451" s="36">
        <v>1770.0999999999997</v>
      </c>
      <c r="J451" s="36">
        <v>1787.9499999999998</v>
      </c>
      <c r="K451" s="31">
        <v>1752.25</v>
      </c>
      <c r="L451" s="31">
        <v>1721.05</v>
      </c>
      <c r="M451" s="31">
        <v>5.19313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3852.2</v>
      </c>
      <c r="D452" s="36">
        <v>3845.6166666666668</v>
      </c>
      <c r="E452" s="36">
        <v>3817.5833333333335</v>
      </c>
      <c r="F452" s="36">
        <v>3782.9666666666667</v>
      </c>
      <c r="G452" s="36">
        <v>3754.9333333333334</v>
      </c>
      <c r="H452" s="36">
        <v>3880.2333333333336</v>
      </c>
      <c r="I452" s="36">
        <v>3908.2666666666664</v>
      </c>
      <c r="J452" s="36">
        <v>3942.8833333333337</v>
      </c>
      <c r="K452" s="31">
        <v>3873.65</v>
      </c>
      <c r="L452" s="31">
        <v>3811</v>
      </c>
      <c r="M452" s="31">
        <v>28.562709999999999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1106.25</v>
      </c>
      <c r="D453" s="36">
        <v>1099.8833333333334</v>
      </c>
      <c r="E453" s="36">
        <v>1083.7666666666669</v>
      </c>
      <c r="F453" s="36">
        <v>1061.2833333333335</v>
      </c>
      <c r="G453" s="36">
        <v>1045.166666666667</v>
      </c>
      <c r="H453" s="36">
        <v>1122.3666666666668</v>
      </c>
      <c r="I453" s="36">
        <v>1138.4833333333331</v>
      </c>
      <c r="J453" s="36">
        <v>1160.9666666666667</v>
      </c>
      <c r="K453" s="31">
        <v>1116</v>
      </c>
      <c r="L453" s="31">
        <v>1077.4000000000001</v>
      </c>
      <c r="M453" s="31">
        <v>62.33672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7093.9</v>
      </c>
      <c r="D454" s="36">
        <v>7089.6333333333341</v>
      </c>
      <c r="E454" s="36">
        <v>7064.2666666666682</v>
      </c>
      <c r="F454" s="36">
        <v>7034.6333333333341</v>
      </c>
      <c r="G454" s="36">
        <v>7009.2666666666682</v>
      </c>
      <c r="H454" s="36">
        <v>7119.2666666666682</v>
      </c>
      <c r="I454" s="36">
        <v>7144.633333333335</v>
      </c>
      <c r="J454" s="36">
        <v>7174.2666666666682</v>
      </c>
      <c r="K454" s="31">
        <v>7115</v>
      </c>
      <c r="L454" s="31">
        <v>7060</v>
      </c>
      <c r="M454" s="31">
        <v>1.4594800000000001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6708.75</v>
      </c>
      <c r="D455" s="36">
        <v>6723.583333333333</v>
      </c>
      <c r="E455" s="36">
        <v>6612.1666666666661</v>
      </c>
      <c r="F455" s="36">
        <v>6515.583333333333</v>
      </c>
      <c r="G455" s="36">
        <v>6404.1666666666661</v>
      </c>
      <c r="H455" s="36">
        <v>6820.1666666666661</v>
      </c>
      <c r="I455" s="36">
        <v>6931.5833333333321</v>
      </c>
      <c r="J455" s="36">
        <v>7028.1666666666661</v>
      </c>
      <c r="K455" s="31">
        <v>6835</v>
      </c>
      <c r="L455" s="31">
        <v>6627</v>
      </c>
      <c r="M455" s="31">
        <v>0.29786000000000001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672.5</v>
      </c>
      <c r="D456" s="36">
        <v>670.48333333333335</v>
      </c>
      <c r="E456" s="36">
        <v>666.01666666666665</v>
      </c>
      <c r="F456" s="36">
        <v>659.5333333333333</v>
      </c>
      <c r="G456" s="36">
        <v>655.06666666666661</v>
      </c>
      <c r="H456" s="36">
        <v>676.9666666666667</v>
      </c>
      <c r="I456" s="36">
        <v>681.43333333333339</v>
      </c>
      <c r="J456" s="36">
        <v>687.91666666666674</v>
      </c>
      <c r="K456" s="31">
        <v>674.95</v>
      </c>
      <c r="L456" s="31">
        <v>664</v>
      </c>
      <c r="M456" s="31">
        <v>6.7856199999999998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1001.25</v>
      </c>
      <c r="D457" s="36">
        <v>998.01666666666677</v>
      </c>
      <c r="E457" s="36">
        <v>992.73333333333358</v>
      </c>
      <c r="F457" s="36">
        <v>984.21666666666681</v>
      </c>
      <c r="G457" s="36">
        <v>978.93333333333362</v>
      </c>
      <c r="H457" s="36">
        <v>1006.5333333333335</v>
      </c>
      <c r="I457" s="36">
        <v>1011.8166666666666</v>
      </c>
      <c r="J457" s="36">
        <v>1020.3333333333335</v>
      </c>
      <c r="K457" s="31">
        <v>1003.3</v>
      </c>
      <c r="L457" s="31">
        <v>989.5</v>
      </c>
      <c r="M457" s="31">
        <v>83.664550000000006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431.45</v>
      </c>
      <c r="D458" s="36">
        <v>430.51666666666665</v>
      </c>
      <c r="E458" s="36">
        <v>427.93333333333328</v>
      </c>
      <c r="F458" s="36">
        <v>424.41666666666663</v>
      </c>
      <c r="G458" s="36">
        <v>421.83333333333326</v>
      </c>
      <c r="H458" s="36">
        <v>434.0333333333333</v>
      </c>
      <c r="I458" s="36">
        <v>436.61666666666667</v>
      </c>
      <c r="J458" s="36">
        <v>440.13333333333333</v>
      </c>
      <c r="K458" s="31">
        <v>433.1</v>
      </c>
      <c r="L458" s="31">
        <v>427</v>
      </c>
      <c r="M458" s="31">
        <v>77.943240000000003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167.7</v>
      </c>
      <c r="D459" s="36">
        <v>166.61666666666667</v>
      </c>
      <c r="E459" s="36">
        <v>165.23333333333335</v>
      </c>
      <c r="F459" s="36">
        <v>162.76666666666668</v>
      </c>
      <c r="G459" s="36">
        <v>161.38333333333335</v>
      </c>
      <c r="H459" s="36">
        <v>169.08333333333334</v>
      </c>
      <c r="I459" s="36">
        <v>170.46666666666667</v>
      </c>
      <c r="J459" s="36">
        <v>172.93333333333334</v>
      </c>
      <c r="K459" s="31">
        <v>168</v>
      </c>
      <c r="L459" s="31">
        <v>164.15</v>
      </c>
      <c r="M459" s="31">
        <v>501.28523000000001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83.35</v>
      </c>
      <c r="D460" s="36">
        <v>83.916666666666671</v>
      </c>
      <c r="E460" s="36">
        <v>82.333333333333343</v>
      </c>
      <c r="F460" s="36">
        <v>81.316666666666677</v>
      </c>
      <c r="G460" s="36">
        <v>79.733333333333348</v>
      </c>
      <c r="H460" s="36">
        <v>84.933333333333337</v>
      </c>
      <c r="I460" s="36">
        <v>86.51666666666668</v>
      </c>
      <c r="J460" s="36">
        <v>87.533333333333331</v>
      </c>
      <c r="K460" s="31">
        <v>85.5</v>
      </c>
      <c r="L460" s="31">
        <v>82.9</v>
      </c>
      <c r="M460" s="31">
        <v>45.108049999999999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3277.4</v>
      </c>
      <c r="D461" s="36">
        <v>3272.5333333333333</v>
      </c>
      <c r="E461" s="36">
        <v>3245.1166666666668</v>
      </c>
      <c r="F461" s="36">
        <v>3212.8333333333335</v>
      </c>
      <c r="G461" s="36">
        <v>3185.416666666667</v>
      </c>
      <c r="H461" s="36">
        <v>3304.8166666666666</v>
      </c>
      <c r="I461" s="36">
        <v>3332.2333333333336</v>
      </c>
      <c r="J461" s="36">
        <v>3364.5166666666664</v>
      </c>
      <c r="K461" s="31">
        <v>3299.95</v>
      </c>
      <c r="L461" s="31">
        <v>3240.25</v>
      </c>
      <c r="M461" s="31">
        <v>9.2770000000000005E-2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1190.3</v>
      </c>
      <c r="D462" s="36">
        <v>1185.55</v>
      </c>
      <c r="E462" s="36">
        <v>1177.55</v>
      </c>
      <c r="F462" s="36">
        <v>1164.8</v>
      </c>
      <c r="G462" s="36">
        <v>1156.8</v>
      </c>
      <c r="H462" s="36">
        <v>1198.3</v>
      </c>
      <c r="I462" s="36">
        <v>1206.3</v>
      </c>
      <c r="J462" s="36">
        <v>1219.05</v>
      </c>
      <c r="K462" s="31">
        <v>1193.55</v>
      </c>
      <c r="L462" s="31">
        <v>1172.8</v>
      </c>
      <c r="M462" s="31">
        <v>33.570650000000001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1045.4000000000001</v>
      </c>
      <c r="D463" s="36">
        <v>1053.4333333333334</v>
      </c>
      <c r="E463" s="36">
        <v>1022.9666666666667</v>
      </c>
      <c r="F463" s="36">
        <v>1000.5333333333333</v>
      </c>
      <c r="G463" s="36">
        <v>970.06666666666661</v>
      </c>
      <c r="H463" s="36">
        <v>1075.8666666666668</v>
      </c>
      <c r="I463" s="36">
        <v>1106.3333333333335</v>
      </c>
      <c r="J463" s="36">
        <v>1128.7666666666669</v>
      </c>
      <c r="K463" s="31">
        <v>1083.9000000000001</v>
      </c>
      <c r="L463" s="31">
        <v>1031</v>
      </c>
      <c r="M463" s="31">
        <v>12.97451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226.9</v>
      </c>
      <c r="D464" s="36">
        <v>226.80000000000004</v>
      </c>
      <c r="E464" s="36">
        <v>224.15000000000009</v>
      </c>
      <c r="F464" s="36">
        <v>221.40000000000006</v>
      </c>
      <c r="G464" s="36">
        <v>218.75000000000011</v>
      </c>
      <c r="H464" s="36">
        <v>229.55000000000007</v>
      </c>
      <c r="I464" s="36">
        <v>232.2</v>
      </c>
      <c r="J464" s="36">
        <v>234.95000000000005</v>
      </c>
      <c r="K464" s="31">
        <v>229.45</v>
      </c>
      <c r="L464" s="31">
        <v>224.05</v>
      </c>
      <c r="M464" s="31">
        <v>8.0233699999999999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789.2</v>
      </c>
      <c r="D465" s="36">
        <v>792.23333333333323</v>
      </c>
      <c r="E465" s="36">
        <v>775.06666666666649</v>
      </c>
      <c r="F465" s="36">
        <v>760.93333333333328</v>
      </c>
      <c r="G465" s="36">
        <v>743.76666666666654</v>
      </c>
      <c r="H465" s="36">
        <v>806.36666666666645</v>
      </c>
      <c r="I465" s="36">
        <v>823.53333333333319</v>
      </c>
      <c r="J465" s="36">
        <v>837.6666666666664</v>
      </c>
      <c r="K465" s="31">
        <v>809.4</v>
      </c>
      <c r="L465" s="31">
        <v>778.1</v>
      </c>
      <c r="M465" s="31">
        <v>10.32067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4300.3</v>
      </c>
      <c r="D466" s="36">
        <v>4348.4333333333334</v>
      </c>
      <c r="E466" s="36">
        <v>4211.8666666666668</v>
      </c>
      <c r="F466" s="36">
        <v>4123.4333333333334</v>
      </c>
      <c r="G466" s="36">
        <v>3986.8666666666668</v>
      </c>
      <c r="H466" s="36">
        <v>4436.8666666666668</v>
      </c>
      <c r="I466" s="36">
        <v>4573.4333333333343</v>
      </c>
      <c r="J466" s="36">
        <v>4661.8666666666668</v>
      </c>
      <c r="K466" s="31">
        <v>4485</v>
      </c>
      <c r="L466" s="31">
        <v>4260</v>
      </c>
      <c r="M466" s="31">
        <v>1.48427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3186.1</v>
      </c>
      <c r="D467" s="36">
        <v>3179.1999999999994</v>
      </c>
      <c r="E467" s="36">
        <v>3158.4499999999989</v>
      </c>
      <c r="F467" s="36">
        <v>3130.7999999999997</v>
      </c>
      <c r="G467" s="36">
        <v>3110.0499999999993</v>
      </c>
      <c r="H467" s="36">
        <v>3206.8499999999985</v>
      </c>
      <c r="I467" s="36">
        <v>3227.5999999999995</v>
      </c>
      <c r="J467" s="36">
        <v>3255.2499999999982</v>
      </c>
      <c r="K467" s="31">
        <v>3199.95</v>
      </c>
      <c r="L467" s="31">
        <v>3151.55</v>
      </c>
      <c r="M467" s="31">
        <v>0.71470999999999996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3571.1</v>
      </c>
      <c r="D468" s="36">
        <v>3571.5333333333333</v>
      </c>
      <c r="E468" s="36">
        <v>3540.5666666666666</v>
      </c>
      <c r="F468" s="36">
        <v>3510.0333333333333</v>
      </c>
      <c r="G468" s="36">
        <v>3479.0666666666666</v>
      </c>
      <c r="H468" s="36">
        <v>3602.0666666666666</v>
      </c>
      <c r="I468" s="36">
        <v>3633.0333333333328</v>
      </c>
      <c r="J468" s="36">
        <v>3663.5666666666666</v>
      </c>
      <c r="K468" s="31">
        <v>3602.5</v>
      </c>
      <c r="L468" s="31">
        <v>3541</v>
      </c>
      <c r="M468" s="31">
        <v>18.891629999999999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2694.3</v>
      </c>
      <c r="D469" s="36">
        <v>2689.4500000000003</v>
      </c>
      <c r="E469" s="36">
        <v>2676.8500000000004</v>
      </c>
      <c r="F469" s="36">
        <v>2659.4</v>
      </c>
      <c r="G469" s="36">
        <v>2646.8</v>
      </c>
      <c r="H469" s="36">
        <v>2706.9000000000005</v>
      </c>
      <c r="I469" s="36">
        <v>2719.5</v>
      </c>
      <c r="J469" s="36">
        <v>2736.9500000000007</v>
      </c>
      <c r="K469" s="31">
        <v>2702.05</v>
      </c>
      <c r="L469" s="31">
        <v>2672</v>
      </c>
      <c r="M469" s="31">
        <v>1.3729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1509.8</v>
      </c>
      <c r="D470" s="36">
        <v>1514.4833333333333</v>
      </c>
      <c r="E470" s="36">
        <v>1496.3166666666666</v>
      </c>
      <c r="F470" s="36">
        <v>1482.8333333333333</v>
      </c>
      <c r="G470" s="36">
        <v>1464.6666666666665</v>
      </c>
      <c r="H470" s="36">
        <v>1527.9666666666667</v>
      </c>
      <c r="I470" s="36">
        <v>1546.1333333333332</v>
      </c>
      <c r="J470" s="36">
        <v>1559.6166666666668</v>
      </c>
      <c r="K470" s="31">
        <v>1532.65</v>
      </c>
      <c r="L470" s="31">
        <v>1501</v>
      </c>
      <c r="M470" s="31">
        <v>3.0632600000000001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4323.1499999999996</v>
      </c>
      <c r="D471" s="36">
        <v>4288.6166666666659</v>
      </c>
      <c r="E471" s="36">
        <v>4230.2333333333318</v>
      </c>
      <c r="F471" s="36">
        <v>4137.3166666666657</v>
      </c>
      <c r="G471" s="36">
        <v>4078.9333333333316</v>
      </c>
      <c r="H471" s="36">
        <v>4381.5333333333319</v>
      </c>
      <c r="I471" s="36">
        <v>4439.9166666666652</v>
      </c>
      <c r="J471" s="36">
        <v>4532.8333333333321</v>
      </c>
      <c r="K471" s="31">
        <v>4347</v>
      </c>
      <c r="L471" s="31">
        <v>4195.7</v>
      </c>
      <c r="M471" s="31">
        <v>7.61557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40.1</v>
      </c>
      <c r="D472" s="36">
        <v>40.18333333333333</v>
      </c>
      <c r="E472" s="36">
        <v>39.716666666666661</v>
      </c>
      <c r="F472" s="36">
        <v>39.333333333333329</v>
      </c>
      <c r="G472" s="36">
        <v>38.86666666666666</v>
      </c>
      <c r="H472" s="36">
        <v>40.566666666666663</v>
      </c>
      <c r="I472" s="36">
        <v>41.033333333333331</v>
      </c>
      <c r="J472" s="36">
        <v>41.416666666666664</v>
      </c>
      <c r="K472" s="31">
        <v>40.65</v>
      </c>
      <c r="L472" s="31">
        <v>39.799999999999997</v>
      </c>
      <c r="M472" s="31">
        <v>97.389189999999999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361.7</v>
      </c>
      <c r="D473" s="36">
        <v>361.86666666666662</v>
      </c>
      <c r="E473" s="36">
        <v>355.33333333333326</v>
      </c>
      <c r="F473" s="36">
        <v>348.96666666666664</v>
      </c>
      <c r="G473" s="36">
        <v>342.43333333333328</v>
      </c>
      <c r="H473" s="36">
        <v>368.23333333333323</v>
      </c>
      <c r="I473" s="36">
        <v>374.76666666666665</v>
      </c>
      <c r="J473" s="36">
        <v>381.13333333333321</v>
      </c>
      <c r="K473" s="31">
        <v>368.4</v>
      </c>
      <c r="L473" s="31">
        <v>355.5</v>
      </c>
      <c r="M473" s="31">
        <v>14.21613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531</v>
      </c>
      <c r="D474" s="36">
        <v>535.13333333333333</v>
      </c>
      <c r="E474" s="36">
        <v>524.41666666666663</v>
      </c>
      <c r="F474" s="36">
        <v>517.83333333333326</v>
      </c>
      <c r="G474" s="36">
        <v>507.11666666666656</v>
      </c>
      <c r="H474" s="36">
        <v>541.7166666666667</v>
      </c>
      <c r="I474" s="36">
        <v>552.43333333333339</v>
      </c>
      <c r="J474" s="36">
        <v>559.01666666666677</v>
      </c>
      <c r="K474" s="31">
        <v>545.85</v>
      </c>
      <c r="L474" s="31">
        <v>528.54999999999995</v>
      </c>
      <c r="M474" s="31">
        <v>7.8798500000000002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3573.85</v>
      </c>
      <c r="D475" s="36">
        <v>3583.5666666666671</v>
      </c>
      <c r="E475" s="36">
        <v>3551.2833333333342</v>
      </c>
      <c r="F475" s="36">
        <v>3528.7166666666672</v>
      </c>
      <c r="G475" s="36">
        <v>3496.4333333333343</v>
      </c>
      <c r="H475" s="36">
        <v>3606.1333333333341</v>
      </c>
      <c r="I475" s="36">
        <v>3638.416666666667</v>
      </c>
      <c r="J475" s="36">
        <v>3660.983333333334</v>
      </c>
      <c r="K475" s="31">
        <v>3615.85</v>
      </c>
      <c r="L475" s="31">
        <v>3561</v>
      </c>
      <c r="M475" s="31">
        <v>0.82362999999999997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56.8</v>
      </c>
      <c r="D476" s="36">
        <v>56.183333333333337</v>
      </c>
      <c r="E476" s="36">
        <v>54.866666666666674</v>
      </c>
      <c r="F476" s="36">
        <v>52.933333333333337</v>
      </c>
      <c r="G476" s="36">
        <v>51.616666666666674</v>
      </c>
      <c r="H476" s="36">
        <v>58.116666666666674</v>
      </c>
      <c r="I476" s="36">
        <v>59.433333333333337</v>
      </c>
      <c r="J476" s="36">
        <v>61.366666666666674</v>
      </c>
      <c r="K476" s="31">
        <v>57.5</v>
      </c>
      <c r="L476" s="31">
        <v>54.25</v>
      </c>
      <c r="M476" s="31">
        <v>241.41392999999999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716.85</v>
      </c>
      <c r="D477" s="36">
        <v>717.6</v>
      </c>
      <c r="E477" s="36">
        <v>710.25</v>
      </c>
      <c r="F477" s="36">
        <v>703.65</v>
      </c>
      <c r="G477" s="36">
        <v>696.3</v>
      </c>
      <c r="H477" s="36">
        <v>724.2</v>
      </c>
      <c r="I477" s="36">
        <v>731.55000000000018</v>
      </c>
      <c r="J477" s="36">
        <v>738.15000000000009</v>
      </c>
      <c r="K477" s="31">
        <v>724.95</v>
      </c>
      <c r="L477" s="31">
        <v>711</v>
      </c>
      <c r="M477" s="31">
        <v>1.73681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505.9</v>
      </c>
      <c r="D478" s="36">
        <v>503.06666666666661</v>
      </c>
      <c r="E478" s="36">
        <v>499.18333333333322</v>
      </c>
      <c r="F478" s="36">
        <v>492.46666666666664</v>
      </c>
      <c r="G478" s="36">
        <v>488.58333333333326</v>
      </c>
      <c r="H478" s="36">
        <v>509.78333333333319</v>
      </c>
      <c r="I478" s="36">
        <v>513.66666666666663</v>
      </c>
      <c r="J478" s="36">
        <v>520.38333333333321</v>
      </c>
      <c r="K478" s="31">
        <v>506.95</v>
      </c>
      <c r="L478" s="31">
        <v>496.35</v>
      </c>
      <c r="M478" s="31">
        <v>46.609380000000002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947.45</v>
      </c>
      <c r="D479" s="36">
        <v>946.23333333333323</v>
      </c>
      <c r="E479" s="36">
        <v>934.46666666666647</v>
      </c>
      <c r="F479" s="36">
        <v>921.48333333333323</v>
      </c>
      <c r="G479" s="36">
        <v>909.71666666666647</v>
      </c>
      <c r="H479" s="36">
        <v>959.21666666666647</v>
      </c>
      <c r="I479" s="36">
        <v>970.98333333333312</v>
      </c>
      <c r="J479" s="36">
        <v>983.96666666666647</v>
      </c>
      <c r="K479" s="31">
        <v>958</v>
      </c>
      <c r="L479" s="31">
        <v>933.25</v>
      </c>
      <c r="M479" s="31">
        <v>2.45268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53.15</v>
      </c>
      <c r="D480" s="36">
        <v>53.333333333333336</v>
      </c>
      <c r="E480" s="36">
        <v>52.866666666666674</v>
      </c>
      <c r="F480" s="36">
        <v>52.583333333333336</v>
      </c>
      <c r="G480" s="36">
        <v>52.116666666666674</v>
      </c>
      <c r="H480" s="36">
        <v>53.616666666666674</v>
      </c>
      <c r="I480" s="36">
        <v>54.083333333333329</v>
      </c>
      <c r="J480" s="36">
        <v>54.366666666666674</v>
      </c>
      <c r="K480" s="31">
        <v>53.8</v>
      </c>
      <c r="L480" s="31">
        <v>53.05</v>
      </c>
      <c r="M480" s="31">
        <v>54.902149999999999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9683.75</v>
      </c>
      <c r="D481" s="36">
        <v>9649.9333333333325</v>
      </c>
      <c r="E481" s="36">
        <v>9593.866666666665</v>
      </c>
      <c r="F481" s="36">
        <v>9503.9833333333318</v>
      </c>
      <c r="G481" s="36">
        <v>9447.9166666666642</v>
      </c>
      <c r="H481" s="36">
        <v>9739.8166666666657</v>
      </c>
      <c r="I481" s="36">
        <v>9795.883333333335</v>
      </c>
      <c r="J481" s="31">
        <v>9885.7666666666664</v>
      </c>
      <c r="K481" s="31">
        <v>9706</v>
      </c>
      <c r="L481" s="31">
        <v>9560.0499999999993</v>
      </c>
      <c r="M481" s="53">
        <v>3.9826000000000001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150</v>
      </c>
      <c r="D482" s="36">
        <v>149.25</v>
      </c>
      <c r="E482" s="36">
        <v>147.5</v>
      </c>
      <c r="F482" s="36">
        <v>145</v>
      </c>
      <c r="G482" s="36">
        <v>143.25</v>
      </c>
      <c r="H482" s="36">
        <v>151.75</v>
      </c>
      <c r="I482" s="36">
        <v>153.5</v>
      </c>
      <c r="J482" s="31">
        <v>156</v>
      </c>
      <c r="K482" s="31">
        <v>151</v>
      </c>
      <c r="L482" s="31">
        <v>146.75</v>
      </c>
      <c r="M482" s="53">
        <v>178.34511000000001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2022.35</v>
      </c>
      <c r="D483" s="36">
        <v>2046.7833333333335</v>
      </c>
      <c r="E483" s="36">
        <v>1987.5666666666671</v>
      </c>
      <c r="F483" s="36">
        <v>1952.7833333333335</v>
      </c>
      <c r="G483" s="36">
        <v>1893.5666666666671</v>
      </c>
      <c r="H483" s="36">
        <v>2081.5666666666671</v>
      </c>
      <c r="I483" s="36">
        <v>2140.7833333333338</v>
      </c>
      <c r="J483" s="36">
        <v>2175.5666666666671</v>
      </c>
      <c r="K483" s="31">
        <v>2106</v>
      </c>
      <c r="L483" s="31">
        <v>2012</v>
      </c>
      <c r="M483" s="31">
        <v>14.41742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1194.8499999999999</v>
      </c>
      <c r="D484" s="36">
        <v>1190.2333333333333</v>
      </c>
      <c r="E484" s="36">
        <v>1180.6166666666668</v>
      </c>
      <c r="F484" s="36">
        <v>1166.3833333333334</v>
      </c>
      <c r="G484" s="36">
        <v>1156.7666666666669</v>
      </c>
      <c r="H484" s="36">
        <v>1204.4666666666667</v>
      </c>
      <c r="I484" s="36">
        <v>1214.083333333333</v>
      </c>
      <c r="J484" s="31">
        <v>1228.3166666666666</v>
      </c>
      <c r="K484" s="31">
        <v>1199.8499999999999</v>
      </c>
      <c r="L484" s="31">
        <v>1176</v>
      </c>
      <c r="M484" s="53">
        <v>8.3242399999999996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364.05</v>
      </c>
      <c r="D485" s="36">
        <v>364.51666666666665</v>
      </c>
      <c r="E485" s="36">
        <v>358.0333333333333</v>
      </c>
      <c r="F485" s="36">
        <v>352.01666666666665</v>
      </c>
      <c r="G485" s="36">
        <v>345.5333333333333</v>
      </c>
      <c r="H485" s="36">
        <v>370.5333333333333</v>
      </c>
      <c r="I485" s="36">
        <v>377.01666666666665</v>
      </c>
      <c r="J485" s="36">
        <v>383.0333333333333</v>
      </c>
      <c r="K485" s="31">
        <v>371</v>
      </c>
      <c r="L485" s="31">
        <v>358.5</v>
      </c>
      <c r="M485" s="31">
        <v>5.0305999999999997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342.85</v>
      </c>
      <c r="D486" s="36">
        <v>343.25</v>
      </c>
      <c r="E486" s="36">
        <v>340.6</v>
      </c>
      <c r="F486" s="36">
        <v>338.35</v>
      </c>
      <c r="G486" s="36">
        <v>335.70000000000005</v>
      </c>
      <c r="H486" s="36">
        <v>345.5</v>
      </c>
      <c r="I486" s="36">
        <v>348.15</v>
      </c>
      <c r="J486" s="36">
        <v>350.4</v>
      </c>
      <c r="K486" s="31">
        <v>345.9</v>
      </c>
      <c r="L486" s="31">
        <v>341</v>
      </c>
      <c r="M486" s="31">
        <v>1.41364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2130.4499999999998</v>
      </c>
      <c r="D487" s="36">
        <v>2119.7666666666664</v>
      </c>
      <c r="E487" s="36">
        <v>2094.5333333333328</v>
      </c>
      <c r="F487" s="36">
        <v>2058.6166666666663</v>
      </c>
      <c r="G487" s="36">
        <v>2033.3833333333328</v>
      </c>
      <c r="H487" s="36">
        <v>2155.6833333333329</v>
      </c>
      <c r="I487" s="36">
        <v>2180.9166666666665</v>
      </c>
      <c r="J487" s="36">
        <v>2216.833333333333</v>
      </c>
      <c r="K487" s="31">
        <v>2145</v>
      </c>
      <c r="L487" s="31">
        <v>2083.85</v>
      </c>
      <c r="M487" s="31">
        <v>0.10749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553.85</v>
      </c>
      <c r="D488" s="36">
        <v>553.2833333333333</v>
      </c>
      <c r="E488" s="36">
        <v>546.81666666666661</v>
      </c>
      <c r="F488" s="36">
        <v>539.7833333333333</v>
      </c>
      <c r="G488" s="36">
        <v>533.31666666666661</v>
      </c>
      <c r="H488" s="36">
        <v>560.31666666666661</v>
      </c>
      <c r="I488" s="36">
        <v>566.7833333333333</v>
      </c>
      <c r="J488" s="36">
        <v>573.81666666666661</v>
      </c>
      <c r="K488" s="31">
        <v>559.75</v>
      </c>
      <c r="L488" s="31">
        <v>546.25</v>
      </c>
      <c r="M488" s="31">
        <v>3.6633399999999998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401.7</v>
      </c>
      <c r="D489" s="36">
        <v>405.73333333333335</v>
      </c>
      <c r="E489" s="36">
        <v>396.01666666666671</v>
      </c>
      <c r="F489" s="36">
        <v>390.33333333333337</v>
      </c>
      <c r="G489" s="36">
        <v>380.61666666666673</v>
      </c>
      <c r="H489" s="36">
        <v>411.41666666666669</v>
      </c>
      <c r="I489" s="36">
        <v>421.13333333333338</v>
      </c>
      <c r="J489" s="36">
        <v>426.81666666666666</v>
      </c>
      <c r="K489" s="31">
        <v>415.45</v>
      </c>
      <c r="L489" s="31">
        <v>400.05</v>
      </c>
      <c r="M489" s="31">
        <v>4.8107899999999999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460.45</v>
      </c>
      <c r="D490" s="36">
        <v>459.85000000000008</v>
      </c>
      <c r="E490" s="36">
        <v>455.70000000000016</v>
      </c>
      <c r="F490" s="36">
        <v>450.9500000000001</v>
      </c>
      <c r="G490" s="36">
        <v>446.80000000000018</v>
      </c>
      <c r="H490" s="36">
        <v>464.60000000000014</v>
      </c>
      <c r="I490" s="36">
        <v>468.75000000000011</v>
      </c>
      <c r="J490" s="36">
        <v>473.50000000000011</v>
      </c>
      <c r="K490" s="31">
        <v>464</v>
      </c>
      <c r="L490" s="31">
        <v>455.1</v>
      </c>
      <c r="M490" s="31">
        <v>1.4371400000000001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514.9</v>
      </c>
      <c r="D491" s="36">
        <v>518</v>
      </c>
      <c r="E491" s="36">
        <v>507.04999999999995</v>
      </c>
      <c r="F491" s="36">
        <v>499.19999999999993</v>
      </c>
      <c r="G491" s="36">
        <v>488.24999999999989</v>
      </c>
      <c r="H491" s="36">
        <v>525.85</v>
      </c>
      <c r="I491" s="36">
        <v>536.80000000000007</v>
      </c>
      <c r="J491" s="36">
        <v>544.65000000000009</v>
      </c>
      <c r="K491" s="31">
        <v>528.95000000000005</v>
      </c>
      <c r="L491" s="31">
        <v>510.15</v>
      </c>
      <c r="M491" s="31">
        <v>1.53599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1441.95</v>
      </c>
      <c r="D492" s="36">
        <v>1441.9666666666665</v>
      </c>
      <c r="E492" s="36">
        <v>1433.9333333333329</v>
      </c>
      <c r="F492" s="36">
        <v>1425.9166666666665</v>
      </c>
      <c r="G492" s="36">
        <v>1417.883333333333</v>
      </c>
      <c r="H492" s="36">
        <v>1449.9833333333329</v>
      </c>
      <c r="I492" s="36">
        <v>1458.0166666666662</v>
      </c>
      <c r="J492" s="36">
        <v>1466.0333333333328</v>
      </c>
      <c r="K492" s="31">
        <v>1450</v>
      </c>
      <c r="L492" s="31">
        <v>1433.95</v>
      </c>
      <c r="M492" s="31">
        <v>8.0325799999999994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925.7</v>
      </c>
      <c r="D493" s="36">
        <v>931.0333333333333</v>
      </c>
      <c r="E493" s="36">
        <v>917.06666666666661</v>
      </c>
      <c r="F493" s="36">
        <v>908.43333333333328</v>
      </c>
      <c r="G493" s="36">
        <v>894.46666666666658</v>
      </c>
      <c r="H493" s="36">
        <v>939.66666666666663</v>
      </c>
      <c r="I493" s="36">
        <v>953.63333333333333</v>
      </c>
      <c r="J493" s="36">
        <v>962.26666666666665</v>
      </c>
      <c r="K493" s="31">
        <v>945</v>
      </c>
      <c r="L493" s="31">
        <v>922.4</v>
      </c>
      <c r="M493" s="31">
        <v>0.87314000000000003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381.05</v>
      </c>
      <c r="D494" s="36">
        <v>381.95</v>
      </c>
      <c r="E494" s="36">
        <v>376.2</v>
      </c>
      <c r="F494" s="36">
        <v>371.35</v>
      </c>
      <c r="G494" s="36">
        <v>365.6</v>
      </c>
      <c r="H494" s="36">
        <v>386.79999999999995</v>
      </c>
      <c r="I494" s="36">
        <v>392.54999999999995</v>
      </c>
      <c r="J494" s="36">
        <v>397.39999999999992</v>
      </c>
      <c r="K494" s="31">
        <v>387.7</v>
      </c>
      <c r="L494" s="31">
        <v>377.1</v>
      </c>
      <c r="M494" s="31">
        <v>101.50138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691.4</v>
      </c>
      <c r="D495" s="36">
        <v>682.15</v>
      </c>
      <c r="E495" s="36">
        <v>669.3</v>
      </c>
      <c r="F495" s="36">
        <v>647.19999999999993</v>
      </c>
      <c r="G495" s="36">
        <v>634.34999999999991</v>
      </c>
      <c r="H495" s="36">
        <v>704.25</v>
      </c>
      <c r="I495" s="36">
        <v>717.10000000000014</v>
      </c>
      <c r="J495" s="36">
        <v>739.2</v>
      </c>
      <c r="K495" s="31">
        <v>695</v>
      </c>
      <c r="L495" s="31">
        <v>660.05</v>
      </c>
      <c r="M495" s="31">
        <v>0.94852000000000003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1602.6</v>
      </c>
      <c r="D496" s="36">
        <v>1615.0833333333333</v>
      </c>
      <c r="E496" s="36">
        <v>1585.6666666666665</v>
      </c>
      <c r="F496" s="36">
        <v>1568.7333333333333</v>
      </c>
      <c r="G496" s="36">
        <v>1539.3166666666666</v>
      </c>
      <c r="H496" s="36">
        <v>1632.0166666666664</v>
      </c>
      <c r="I496" s="36">
        <v>1661.4333333333329</v>
      </c>
      <c r="J496" s="36">
        <v>1678.3666666666663</v>
      </c>
      <c r="K496" s="31">
        <v>1644.5</v>
      </c>
      <c r="L496" s="31">
        <v>1598.15</v>
      </c>
      <c r="M496" s="31">
        <v>1.8591800000000001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13.9</v>
      </c>
      <c r="D497" s="36">
        <v>13.366666666666667</v>
      </c>
      <c r="E497" s="36">
        <v>12.333333333333334</v>
      </c>
      <c r="F497" s="36">
        <v>10.766666666666667</v>
      </c>
      <c r="G497" s="36">
        <v>9.7333333333333343</v>
      </c>
      <c r="H497" s="36">
        <v>14.933333333333334</v>
      </c>
      <c r="I497" s="36">
        <v>15.966666666666665</v>
      </c>
      <c r="J497" s="36">
        <v>17.533333333333331</v>
      </c>
      <c r="K497" s="31">
        <v>14.4</v>
      </c>
      <c r="L497" s="31">
        <v>11.8</v>
      </c>
      <c r="M497" s="31">
        <v>84532.666740000001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1427.4</v>
      </c>
      <c r="D498" s="36">
        <v>1422.7833333333335</v>
      </c>
      <c r="E498" s="36">
        <v>1408.7166666666672</v>
      </c>
      <c r="F498" s="36">
        <v>1390.0333333333335</v>
      </c>
      <c r="G498" s="36">
        <v>1375.9666666666672</v>
      </c>
      <c r="H498" s="36">
        <v>1441.4666666666672</v>
      </c>
      <c r="I498" s="36">
        <v>1455.5333333333333</v>
      </c>
      <c r="J498" s="36">
        <v>1474.2166666666672</v>
      </c>
      <c r="K498" s="31">
        <v>1436.85</v>
      </c>
      <c r="L498" s="31">
        <v>1404.1</v>
      </c>
      <c r="M498" s="31">
        <v>19.769539999999999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576.95000000000005</v>
      </c>
      <c r="D499" s="36">
        <v>579.88333333333333</v>
      </c>
      <c r="E499" s="36">
        <v>570.61666666666667</v>
      </c>
      <c r="F499" s="36">
        <v>564.2833333333333</v>
      </c>
      <c r="G499" s="36">
        <v>555.01666666666665</v>
      </c>
      <c r="H499" s="36">
        <v>586.2166666666667</v>
      </c>
      <c r="I499" s="36">
        <v>595.48333333333335</v>
      </c>
      <c r="J499" s="36">
        <v>601.81666666666672</v>
      </c>
      <c r="K499" s="31">
        <v>589.15</v>
      </c>
      <c r="L499" s="31">
        <v>573.54999999999995</v>
      </c>
      <c r="M499" s="31">
        <v>6.0231199999999996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155.6</v>
      </c>
      <c r="D500" s="36">
        <v>157.38333333333333</v>
      </c>
      <c r="E500" s="36">
        <v>151.21666666666664</v>
      </c>
      <c r="F500" s="36">
        <v>146.83333333333331</v>
      </c>
      <c r="G500" s="36">
        <v>140.66666666666663</v>
      </c>
      <c r="H500" s="36">
        <v>161.76666666666665</v>
      </c>
      <c r="I500" s="36">
        <v>167.93333333333334</v>
      </c>
      <c r="J500" s="36">
        <v>172.31666666666666</v>
      </c>
      <c r="K500" s="31">
        <v>163.55000000000001</v>
      </c>
      <c r="L500" s="31">
        <v>153</v>
      </c>
      <c r="M500" s="31">
        <v>64.958920000000006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822.8</v>
      </c>
      <c r="D501" s="36">
        <v>821.30000000000007</v>
      </c>
      <c r="E501" s="36">
        <v>813.60000000000014</v>
      </c>
      <c r="F501" s="36">
        <v>804.40000000000009</v>
      </c>
      <c r="G501" s="36">
        <v>796.70000000000016</v>
      </c>
      <c r="H501" s="36">
        <v>830.50000000000011</v>
      </c>
      <c r="I501" s="36">
        <v>838.20000000000016</v>
      </c>
      <c r="J501" s="36">
        <v>847.40000000000009</v>
      </c>
      <c r="K501" s="31">
        <v>829</v>
      </c>
      <c r="L501" s="31">
        <v>812.1</v>
      </c>
      <c r="M501" s="31">
        <v>0.24015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1517.1</v>
      </c>
      <c r="D502" s="36">
        <v>1509.9833333333333</v>
      </c>
      <c r="E502" s="36">
        <v>1479.0666666666666</v>
      </c>
      <c r="F502" s="36">
        <v>1441.0333333333333</v>
      </c>
      <c r="G502" s="36">
        <v>1410.1166666666666</v>
      </c>
      <c r="H502" s="36">
        <v>1548.0166666666667</v>
      </c>
      <c r="I502" s="36">
        <v>1578.9333333333332</v>
      </c>
      <c r="J502" s="36">
        <v>1616.9666666666667</v>
      </c>
      <c r="K502" s="31">
        <v>1540.9</v>
      </c>
      <c r="L502" s="31">
        <v>1471.95</v>
      </c>
      <c r="M502" s="31">
        <v>1.9954000000000001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461</v>
      </c>
      <c r="D503" s="36">
        <v>459.7833333333333</v>
      </c>
      <c r="E503" s="36">
        <v>457.01666666666659</v>
      </c>
      <c r="F503" s="36">
        <v>453.0333333333333</v>
      </c>
      <c r="G503" s="36">
        <v>450.26666666666659</v>
      </c>
      <c r="H503" s="36">
        <v>463.76666666666659</v>
      </c>
      <c r="I503" s="36">
        <v>466.53333333333325</v>
      </c>
      <c r="J503" s="31">
        <v>470.51666666666659</v>
      </c>
      <c r="K503" s="31">
        <v>462.55</v>
      </c>
      <c r="L503" s="31">
        <v>455.8</v>
      </c>
      <c r="M503" s="53">
        <v>59.025449999999999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25.95</v>
      </c>
      <c r="D504" s="36">
        <v>25.833333333333332</v>
      </c>
      <c r="E504" s="36">
        <v>25.366666666666664</v>
      </c>
      <c r="F504" s="36">
        <v>24.783333333333331</v>
      </c>
      <c r="G504" s="36">
        <v>24.316666666666663</v>
      </c>
      <c r="H504" s="36">
        <v>26.416666666666664</v>
      </c>
      <c r="I504" s="36">
        <v>26.883333333333333</v>
      </c>
      <c r="J504" s="31">
        <v>27.466666666666665</v>
      </c>
      <c r="K504" s="31">
        <v>26.3</v>
      </c>
      <c r="L504" s="31">
        <v>25.25</v>
      </c>
      <c r="M504" s="53">
        <v>2221.3506699999998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13988.4</v>
      </c>
      <c r="D505" s="36">
        <v>14042.550000000001</v>
      </c>
      <c r="E505" s="36">
        <v>13813.850000000002</v>
      </c>
      <c r="F505" s="36">
        <v>13639.300000000001</v>
      </c>
      <c r="G505" s="36">
        <v>13410.600000000002</v>
      </c>
      <c r="H505" s="36">
        <v>14217.100000000002</v>
      </c>
      <c r="I505" s="36">
        <v>14445.800000000003</v>
      </c>
      <c r="J505" s="36">
        <v>14620.350000000002</v>
      </c>
      <c r="K505" s="31">
        <v>14271.25</v>
      </c>
      <c r="L505" s="31">
        <v>13868</v>
      </c>
      <c r="M505" s="31">
        <v>4.2860000000000002E-2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142.69999999999999</v>
      </c>
      <c r="D506" s="36">
        <v>142.83333333333334</v>
      </c>
      <c r="E506" s="36">
        <v>140.66666666666669</v>
      </c>
      <c r="F506" s="36">
        <v>138.63333333333335</v>
      </c>
      <c r="G506" s="36">
        <v>136.4666666666667</v>
      </c>
      <c r="H506" s="36">
        <v>144.86666666666667</v>
      </c>
      <c r="I506" s="36">
        <v>147.03333333333336</v>
      </c>
      <c r="J506" s="36">
        <v>149.06666666666666</v>
      </c>
      <c r="K506" s="31">
        <v>145</v>
      </c>
      <c r="L506" s="31">
        <v>140.80000000000001</v>
      </c>
      <c r="M506" s="31">
        <v>244.65316999999999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574.70000000000005</v>
      </c>
      <c r="D507" s="36">
        <v>576.51666666666677</v>
      </c>
      <c r="E507" s="36">
        <v>569.68333333333351</v>
      </c>
      <c r="F507" s="36">
        <v>564.66666666666674</v>
      </c>
      <c r="G507" s="36">
        <v>557.83333333333348</v>
      </c>
      <c r="H507" s="36">
        <v>581.53333333333353</v>
      </c>
      <c r="I507" s="36">
        <v>588.36666666666679</v>
      </c>
      <c r="J507" s="31">
        <v>593.38333333333355</v>
      </c>
      <c r="K507" s="31">
        <v>583.35</v>
      </c>
      <c r="L507" s="31">
        <v>571.5</v>
      </c>
      <c r="M507" s="53">
        <v>4.1505900000000002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184.7</v>
      </c>
      <c r="D508" s="36">
        <v>185.36666666666667</v>
      </c>
      <c r="E508" s="36">
        <v>181.83333333333334</v>
      </c>
      <c r="F508" s="36">
        <v>178.96666666666667</v>
      </c>
      <c r="G508" s="36">
        <v>175.43333333333334</v>
      </c>
      <c r="H508" s="36">
        <v>188.23333333333335</v>
      </c>
      <c r="I508" s="36">
        <v>191.76666666666665</v>
      </c>
      <c r="J508" s="36">
        <v>194.63333333333335</v>
      </c>
      <c r="K508" s="31">
        <v>188.9</v>
      </c>
      <c r="L508" s="31">
        <v>182.5</v>
      </c>
      <c r="M508" s="31">
        <v>388.39521000000002</v>
      </c>
      <c r="N508" s="1"/>
      <c r="O508" s="1"/>
    </row>
    <row r="509" spans="1:15" ht="12.75" customHeight="1">
      <c r="A509" s="224">
        <v>499</v>
      </c>
      <c r="B509" s="225" t="s">
        <v>239</v>
      </c>
      <c r="C509" s="225">
        <v>951.25</v>
      </c>
      <c r="D509" s="226">
        <v>943.83333333333337</v>
      </c>
      <c r="E509" s="226">
        <v>932.81666666666672</v>
      </c>
      <c r="F509" s="226">
        <v>914.38333333333333</v>
      </c>
      <c r="G509" s="226">
        <v>903.36666666666667</v>
      </c>
      <c r="H509" s="226">
        <v>962.26666666666677</v>
      </c>
      <c r="I509" s="226">
        <v>973.28333333333342</v>
      </c>
      <c r="J509" s="226">
        <v>991.71666666666681</v>
      </c>
      <c r="K509" s="227">
        <v>954.85</v>
      </c>
      <c r="L509" s="227">
        <v>925.4</v>
      </c>
      <c r="M509" s="227">
        <v>14.559279999999999</v>
      </c>
      <c r="N509" s="1"/>
      <c r="O509" s="1"/>
    </row>
    <row r="510" spans="1:15" ht="12.75" customHeight="1">
      <c r="A510" s="239">
        <v>500</v>
      </c>
      <c r="B510" s="240" t="s">
        <v>546</v>
      </c>
      <c r="C510" s="240">
        <v>1671.4</v>
      </c>
      <c r="D510" s="241">
        <v>1660.7166666666665</v>
      </c>
      <c r="E510" s="241">
        <v>1641.4333333333329</v>
      </c>
      <c r="F510" s="241">
        <v>1611.4666666666665</v>
      </c>
      <c r="G510" s="241">
        <v>1592.1833333333329</v>
      </c>
      <c r="H510" s="241">
        <v>1690.6833333333329</v>
      </c>
      <c r="I510" s="241">
        <v>1709.9666666666662</v>
      </c>
      <c r="J510" s="241">
        <v>1739.9333333333329</v>
      </c>
      <c r="K510" s="239">
        <v>1680</v>
      </c>
      <c r="L510" s="239">
        <v>1630.75</v>
      </c>
      <c r="M510" s="239">
        <v>1.01318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5"/>
      <c r="B5" s="376"/>
      <c r="C5" s="375"/>
      <c r="D5" s="37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77" t="s">
        <v>549</v>
      </c>
      <c r="C7" s="377"/>
      <c r="D7" s="7">
        <f>Main!B10</f>
        <v>45408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45407</v>
      </c>
      <c r="B10" s="32">
        <v>531300</v>
      </c>
      <c r="C10" s="31" t="s">
        <v>1160</v>
      </c>
      <c r="D10" s="31" t="s">
        <v>1161</v>
      </c>
      <c r="E10" s="31" t="s">
        <v>558</v>
      </c>
      <c r="F10" s="84">
        <v>100000</v>
      </c>
      <c r="G10" s="32">
        <v>4.0999999999999996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45407</v>
      </c>
      <c r="B11" s="32">
        <v>531300</v>
      </c>
      <c r="C11" s="31" t="s">
        <v>1160</v>
      </c>
      <c r="D11" s="31" t="s">
        <v>1161</v>
      </c>
      <c r="E11" s="31" t="s">
        <v>559</v>
      </c>
      <c r="F11" s="84">
        <v>1720</v>
      </c>
      <c r="G11" s="32">
        <v>3.82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45407</v>
      </c>
      <c r="B12" s="32">
        <v>543439</v>
      </c>
      <c r="C12" s="31" t="s">
        <v>1162</v>
      </c>
      <c r="D12" s="31" t="s">
        <v>1163</v>
      </c>
      <c r="E12" s="31" t="s">
        <v>559</v>
      </c>
      <c r="F12" s="84">
        <v>300000</v>
      </c>
      <c r="G12" s="32">
        <v>8.15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45407</v>
      </c>
      <c r="B13" s="32">
        <v>543435</v>
      </c>
      <c r="C13" s="31" t="s">
        <v>1164</v>
      </c>
      <c r="D13" s="31" t="s">
        <v>1165</v>
      </c>
      <c r="E13" s="31" t="s">
        <v>558</v>
      </c>
      <c r="F13" s="84">
        <v>30710</v>
      </c>
      <c r="G13" s="32">
        <v>215.82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45407</v>
      </c>
      <c r="B14" s="32">
        <v>514386</v>
      </c>
      <c r="C14" s="31" t="s">
        <v>1166</v>
      </c>
      <c r="D14" s="31" t="s">
        <v>1167</v>
      </c>
      <c r="E14" s="31" t="s">
        <v>559</v>
      </c>
      <c r="F14" s="84">
        <v>155233</v>
      </c>
      <c r="G14" s="32">
        <v>5.18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45407</v>
      </c>
      <c r="B15" s="32">
        <v>514386</v>
      </c>
      <c r="C15" s="31" t="s">
        <v>1166</v>
      </c>
      <c r="D15" s="31" t="s">
        <v>1167</v>
      </c>
      <c r="E15" s="31" t="s">
        <v>558</v>
      </c>
      <c r="F15" s="84">
        <v>126445</v>
      </c>
      <c r="G15" s="32">
        <v>5.43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45407</v>
      </c>
      <c r="B16" s="32">
        <v>514386</v>
      </c>
      <c r="C16" s="31" t="s">
        <v>1166</v>
      </c>
      <c r="D16" s="31" t="s">
        <v>1168</v>
      </c>
      <c r="E16" s="31" t="s">
        <v>559</v>
      </c>
      <c r="F16" s="84">
        <v>100003</v>
      </c>
      <c r="G16" s="32">
        <v>5.64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45407</v>
      </c>
      <c r="B17" s="32">
        <v>514386</v>
      </c>
      <c r="C17" s="31" t="s">
        <v>1166</v>
      </c>
      <c r="D17" s="31" t="s">
        <v>1168</v>
      </c>
      <c r="E17" s="31" t="s">
        <v>558</v>
      </c>
      <c r="F17" s="84">
        <v>100003</v>
      </c>
      <c r="G17" s="32">
        <v>5.45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45407</v>
      </c>
      <c r="B18" s="32">
        <v>544163</v>
      </c>
      <c r="C18" s="31" t="s">
        <v>1119</v>
      </c>
      <c r="D18" s="31" t="s">
        <v>1169</v>
      </c>
      <c r="E18" s="31" t="s">
        <v>558</v>
      </c>
      <c r="F18" s="84">
        <v>36000</v>
      </c>
      <c r="G18" s="32">
        <v>115.45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45407</v>
      </c>
      <c r="B19" s="32">
        <v>543600</v>
      </c>
      <c r="C19" s="31" t="s">
        <v>1170</v>
      </c>
      <c r="D19" s="31" t="s">
        <v>1171</v>
      </c>
      <c r="E19" s="31" t="s">
        <v>558</v>
      </c>
      <c r="F19" s="84">
        <v>729669</v>
      </c>
      <c r="G19" s="32">
        <v>410.01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45407</v>
      </c>
      <c r="B20" s="32">
        <v>543600</v>
      </c>
      <c r="C20" s="31" t="s">
        <v>1170</v>
      </c>
      <c r="D20" s="31" t="s">
        <v>1172</v>
      </c>
      <c r="E20" s="31" t="s">
        <v>559</v>
      </c>
      <c r="F20" s="84">
        <v>970777</v>
      </c>
      <c r="G20" s="32">
        <v>410.06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45407</v>
      </c>
      <c r="B21" s="32">
        <v>540134</v>
      </c>
      <c r="C21" s="31" t="s">
        <v>1173</v>
      </c>
      <c r="D21" s="31" t="s">
        <v>1174</v>
      </c>
      <c r="E21" s="31" t="s">
        <v>559</v>
      </c>
      <c r="F21" s="84">
        <v>99000</v>
      </c>
      <c r="G21" s="32">
        <v>6.72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45407</v>
      </c>
      <c r="B22" s="32">
        <v>540134</v>
      </c>
      <c r="C22" s="31" t="s">
        <v>1173</v>
      </c>
      <c r="D22" s="31" t="s">
        <v>1097</v>
      </c>
      <c r="E22" s="31" t="s">
        <v>558</v>
      </c>
      <c r="F22" s="84">
        <v>74774</v>
      </c>
      <c r="G22" s="32">
        <v>6.72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45407</v>
      </c>
      <c r="B23" s="32">
        <v>540134</v>
      </c>
      <c r="C23" s="31" t="s">
        <v>1173</v>
      </c>
      <c r="D23" s="31" t="s">
        <v>1175</v>
      </c>
      <c r="E23" s="31" t="s">
        <v>558</v>
      </c>
      <c r="F23" s="84">
        <v>34000</v>
      </c>
      <c r="G23" s="32">
        <v>6.72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45407</v>
      </c>
      <c r="B24" s="32">
        <v>540134</v>
      </c>
      <c r="C24" s="31" t="s">
        <v>1173</v>
      </c>
      <c r="D24" s="31" t="s">
        <v>1176</v>
      </c>
      <c r="E24" s="31" t="s">
        <v>558</v>
      </c>
      <c r="F24" s="84">
        <v>38500</v>
      </c>
      <c r="G24" s="32">
        <v>6.72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45407</v>
      </c>
      <c r="B25" s="32">
        <v>536709</v>
      </c>
      <c r="C25" s="31" t="s">
        <v>1083</v>
      </c>
      <c r="D25" s="31" t="s">
        <v>1177</v>
      </c>
      <c r="E25" s="31" t="s">
        <v>558</v>
      </c>
      <c r="F25" s="84">
        <v>150000</v>
      </c>
      <c r="G25" s="32">
        <v>17.57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45407</v>
      </c>
      <c r="B26" s="32">
        <v>536709</v>
      </c>
      <c r="C26" s="31" t="s">
        <v>1083</v>
      </c>
      <c r="D26" s="31" t="s">
        <v>1178</v>
      </c>
      <c r="E26" s="31" t="s">
        <v>559</v>
      </c>
      <c r="F26" s="84">
        <v>85697</v>
      </c>
      <c r="G26" s="32">
        <v>17.5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45407</v>
      </c>
      <c r="B27" s="32">
        <v>544139</v>
      </c>
      <c r="C27" s="31" t="s">
        <v>1179</v>
      </c>
      <c r="D27" s="31" t="s">
        <v>1180</v>
      </c>
      <c r="E27" s="31" t="s">
        <v>559</v>
      </c>
      <c r="F27" s="84">
        <v>20000</v>
      </c>
      <c r="G27" s="32">
        <v>61.41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45407</v>
      </c>
      <c r="B28" s="32">
        <v>544141</v>
      </c>
      <c r="C28" s="31" t="s">
        <v>1181</v>
      </c>
      <c r="D28" s="31" t="s">
        <v>1182</v>
      </c>
      <c r="E28" s="31" t="s">
        <v>559</v>
      </c>
      <c r="F28" s="84">
        <v>96000</v>
      </c>
      <c r="G28" s="32">
        <v>135.22999999999999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45407</v>
      </c>
      <c r="B29" s="32">
        <v>544141</v>
      </c>
      <c r="C29" s="31" t="s">
        <v>1181</v>
      </c>
      <c r="D29" s="31" t="s">
        <v>1182</v>
      </c>
      <c r="E29" s="31" t="s">
        <v>558</v>
      </c>
      <c r="F29" s="84">
        <v>49600</v>
      </c>
      <c r="G29" s="32">
        <v>131.34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45407</v>
      </c>
      <c r="B30" s="32">
        <v>539495</v>
      </c>
      <c r="C30" s="31" t="s">
        <v>1183</v>
      </c>
      <c r="D30" s="31" t="s">
        <v>1184</v>
      </c>
      <c r="E30" s="31" t="s">
        <v>558</v>
      </c>
      <c r="F30" s="84">
        <v>8290</v>
      </c>
      <c r="G30" s="32">
        <v>38.479999999999997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45407</v>
      </c>
      <c r="B31" s="32">
        <v>530025</v>
      </c>
      <c r="C31" s="31" t="s">
        <v>1120</v>
      </c>
      <c r="D31" s="31" t="s">
        <v>1185</v>
      </c>
      <c r="E31" s="31" t="s">
        <v>558</v>
      </c>
      <c r="F31" s="84">
        <v>34150</v>
      </c>
      <c r="G31" s="32">
        <v>30.07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45407</v>
      </c>
      <c r="B32" s="32">
        <v>530025</v>
      </c>
      <c r="C32" s="31" t="s">
        <v>1120</v>
      </c>
      <c r="D32" s="31" t="s">
        <v>1186</v>
      </c>
      <c r="E32" s="31" t="s">
        <v>559</v>
      </c>
      <c r="F32" s="84">
        <v>56128</v>
      </c>
      <c r="G32" s="32">
        <v>30.03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45407</v>
      </c>
      <c r="B33" s="32">
        <v>530433</v>
      </c>
      <c r="C33" s="31" t="s">
        <v>1187</v>
      </c>
      <c r="D33" s="31" t="s">
        <v>1188</v>
      </c>
      <c r="E33" s="31" t="s">
        <v>559</v>
      </c>
      <c r="F33" s="84">
        <v>53807</v>
      </c>
      <c r="G33" s="32">
        <v>44.49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45407</v>
      </c>
      <c r="B34" s="32">
        <v>540072</v>
      </c>
      <c r="C34" s="31" t="s">
        <v>1189</v>
      </c>
      <c r="D34" s="31" t="s">
        <v>1190</v>
      </c>
      <c r="E34" s="31" t="s">
        <v>558</v>
      </c>
      <c r="F34" s="84">
        <v>80000</v>
      </c>
      <c r="G34" s="32">
        <v>15.51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45407</v>
      </c>
      <c r="B35" s="32">
        <v>505515</v>
      </c>
      <c r="C35" s="31" t="s">
        <v>1191</v>
      </c>
      <c r="D35" s="31" t="s">
        <v>891</v>
      </c>
      <c r="E35" s="31" t="s">
        <v>559</v>
      </c>
      <c r="F35" s="84">
        <v>47988</v>
      </c>
      <c r="G35" s="32">
        <v>9.6999999999999993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45407</v>
      </c>
      <c r="B36" s="32">
        <v>544035</v>
      </c>
      <c r="C36" s="31" t="s">
        <v>1121</v>
      </c>
      <c r="D36" s="31" t="s">
        <v>1122</v>
      </c>
      <c r="E36" s="31" t="s">
        <v>558</v>
      </c>
      <c r="F36" s="84">
        <v>100800</v>
      </c>
      <c r="G36" s="32">
        <v>74.52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45407</v>
      </c>
      <c r="B37" s="32">
        <v>532975</v>
      </c>
      <c r="C37" s="31" t="s">
        <v>1192</v>
      </c>
      <c r="D37" s="31" t="s">
        <v>1193</v>
      </c>
      <c r="E37" s="31" t="s">
        <v>558</v>
      </c>
      <c r="F37" s="84">
        <v>150000</v>
      </c>
      <c r="G37" s="32">
        <v>17.91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45407</v>
      </c>
      <c r="B38" s="32">
        <v>533629</v>
      </c>
      <c r="C38" s="31" t="s">
        <v>1194</v>
      </c>
      <c r="D38" s="31" t="s">
        <v>891</v>
      </c>
      <c r="E38" s="31" t="s">
        <v>559</v>
      </c>
      <c r="F38" s="84">
        <v>305000</v>
      </c>
      <c r="G38" s="32">
        <v>19.12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45407</v>
      </c>
      <c r="B39" s="32">
        <v>542803</v>
      </c>
      <c r="C39" s="31" t="s">
        <v>1195</v>
      </c>
      <c r="D39" s="31" t="s">
        <v>1196</v>
      </c>
      <c r="E39" s="31" t="s">
        <v>558</v>
      </c>
      <c r="F39" s="84">
        <v>235000</v>
      </c>
      <c r="G39" s="32">
        <v>10.8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45407</v>
      </c>
      <c r="B40" s="32">
        <v>542803</v>
      </c>
      <c r="C40" s="31" t="s">
        <v>1195</v>
      </c>
      <c r="D40" s="31" t="s">
        <v>1197</v>
      </c>
      <c r="E40" s="31" t="s">
        <v>559</v>
      </c>
      <c r="F40" s="84">
        <v>250000</v>
      </c>
      <c r="G40" s="32">
        <v>10.8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45407</v>
      </c>
      <c r="B41" s="32">
        <v>544157</v>
      </c>
      <c r="C41" s="31" t="s">
        <v>1123</v>
      </c>
      <c r="D41" s="31" t="s">
        <v>1112</v>
      </c>
      <c r="E41" s="31" t="s">
        <v>559</v>
      </c>
      <c r="F41" s="84">
        <v>22000</v>
      </c>
      <c r="G41" s="32">
        <v>139.5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45407</v>
      </c>
      <c r="B42" s="32" t="s">
        <v>1198</v>
      </c>
      <c r="C42" s="31" t="s">
        <v>1199</v>
      </c>
      <c r="D42" s="31" t="s">
        <v>891</v>
      </c>
      <c r="E42" s="31" t="s">
        <v>558</v>
      </c>
      <c r="F42" s="84">
        <v>163200</v>
      </c>
      <c r="G42" s="32">
        <v>485.25</v>
      </c>
      <c r="H42" s="32" t="s">
        <v>882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45407</v>
      </c>
      <c r="B43" s="32" t="s">
        <v>1200</v>
      </c>
      <c r="C43" s="31" t="s">
        <v>1201</v>
      </c>
      <c r="D43" s="31" t="s">
        <v>1202</v>
      </c>
      <c r="E43" s="31" t="s">
        <v>558</v>
      </c>
      <c r="F43" s="84">
        <v>145000</v>
      </c>
      <c r="G43" s="32">
        <v>112.01</v>
      </c>
      <c r="H43" s="32" t="s">
        <v>882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45407</v>
      </c>
      <c r="B44" s="32" t="s">
        <v>1200</v>
      </c>
      <c r="C44" s="31" t="s">
        <v>1201</v>
      </c>
      <c r="D44" s="31" t="s">
        <v>1203</v>
      </c>
      <c r="E44" s="31" t="s">
        <v>558</v>
      </c>
      <c r="F44" s="84">
        <v>216321</v>
      </c>
      <c r="G44" s="32">
        <v>111.99</v>
      </c>
      <c r="H44" s="32" t="s">
        <v>882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45407</v>
      </c>
      <c r="B45" s="32" t="s">
        <v>1204</v>
      </c>
      <c r="C45" s="31" t="s">
        <v>1205</v>
      </c>
      <c r="D45" s="31" t="s">
        <v>1206</v>
      </c>
      <c r="E45" s="31" t="s">
        <v>558</v>
      </c>
      <c r="F45" s="84">
        <v>42000</v>
      </c>
      <c r="G45" s="32">
        <v>127.37</v>
      </c>
      <c r="H45" s="32" t="s">
        <v>882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45407</v>
      </c>
      <c r="B46" s="32" t="s">
        <v>1207</v>
      </c>
      <c r="C46" s="31" t="s">
        <v>1208</v>
      </c>
      <c r="D46" s="31" t="s">
        <v>1209</v>
      </c>
      <c r="E46" s="31" t="s">
        <v>558</v>
      </c>
      <c r="F46" s="84">
        <v>34781</v>
      </c>
      <c r="G46" s="32">
        <v>169.84</v>
      </c>
      <c r="H46" s="32" t="s">
        <v>882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45407</v>
      </c>
      <c r="B47" s="32" t="s">
        <v>1124</v>
      </c>
      <c r="C47" s="31" t="s">
        <v>1125</v>
      </c>
      <c r="D47" s="31" t="s">
        <v>1096</v>
      </c>
      <c r="E47" s="31" t="s">
        <v>558</v>
      </c>
      <c r="F47" s="84">
        <v>200888</v>
      </c>
      <c r="G47" s="32">
        <v>3.4</v>
      </c>
      <c r="H47" s="32" t="s">
        <v>882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45407</v>
      </c>
      <c r="B48" s="32" t="s">
        <v>1124</v>
      </c>
      <c r="C48" s="31" t="s">
        <v>1125</v>
      </c>
      <c r="D48" s="31" t="s">
        <v>1126</v>
      </c>
      <c r="E48" s="31" t="s">
        <v>558</v>
      </c>
      <c r="F48" s="84">
        <v>700336</v>
      </c>
      <c r="G48" s="32">
        <v>3.43</v>
      </c>
      <c r="H48" s="32" t="s">
        <v>882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45407</v>
      </c>
      <c r="B49" s="32" t="s">
        <v>1124</v>
      </c>
      <c r="C49" s="31" t="s">
        <v>1125</v>
      </c>
      <c r="D49" s="31" t="s">
        <v>1143</v>
      </c>
      <c r="E49" s="31" t="s">
        <v>558</v>
      </c>
      <c r="F49" s="84">
        <v>5000000</v>
      </c>
      <c r="G49" s="32">
        <v>3.4</v>
      </c>
      <c r="H49" s="32" t="s">
        <v>882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45407</v>
      </c>
      <c r="B50" s="32" t="s">
        <v>816</v>
      </c>
      <c r="C50" s="31" t="s">
        <v>1210</v>
      </c>
      <c r="D50" s="31" t="s">
        <v>898</v>
      </c>
      <c r="E50" s="31" t="s">
        <v>558</v>
      </c>
      <c r="F50" s="84">
        <v>769224</v>
      </c>
      <c r="G50" s="32">
        <v>1034.44</v>
      </c>
      <c r="H50" s="32" t="s">
        <v>882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45407</v>
      </c>
      <c r="B51" s="32" t="s">
        <v>139</v>
      </c>
      <c r="C51" s="31" t="s">
        <v>1211</v>
      </c>
      <c r="D51" s="31" t="s">
        <v>949</v>
      </c>
      <c r="E51" s="31" t="s">
        <v>558</v>
      </c>
      <c r="F51" s="84">
        <v>585288529</v>
      </c>
      <c r="G51" s="32">
        <v>13.36</v>
      </c>
      <c r="H51" s="32" t="s">
        <v>882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45407</v>
      </c>
      <c r="B52" s="32" t="s">
        <v>1212</v>
      </c>
      <c r="C52" s="31" t="s">
        <v>1213</v>
      </c>
      <c r="D52" s="31" t="s">
        <v>1214</v>
      </c>
      <c r="E52" s="31" t="s">
        <v>558</v>
      </c>
      <c r="F52" s="84">
        <v>311055</v>
      </c>
      <c r="G52" s="32">
        <v>53.68</v>
      </c>
      <c r="H52" s="32" t="s">
        <v>882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45407</v>
      </c>
      <c r="B53" s="32" t="s">
        <v>1215</v>
      </c>
      <c r="C53" s="31" t="s">
        <v>1216</v>
      </c>
      <c r="D53" s="31" t="s">
        <v>1217</v>
      </c>
      <c r="E53" s="31" t="s">
        <v>558</v>
      </c>
      <c r="F53" s="84">
        <v>683711</v>
      </c>
      <c r="G53" s="32">
        <v>229.52</v>
      </c>
      <c r="H53" s="32" t="s">
        <v>882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45407</v>
      </c>
      <c r="B54" s="32" t="s">
        <v>1215</v>
      </c>
      <c r="C54" s="31" t="s">
        <v>1216</v>
      </c>
      <c r="D54" s="31" t="s">
        <v>1218</v>
      </c>
      <c r="E54" s="31" t="s">
        <v>558</v>
      </c>
      <c r="F54" s="84">
        <v>206190</v>
      </c>
      <c r="G54" s="32">
        <v>233.94</v>
      </c>
      <c r="H54" s="32" t="s">
        <v>882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45407</v>
      </c>
      <c r="B55" s="32" t="s">
        <v>1219</v>
      </c>
      <c r="C55" s="31" t="s">
        <v>1220</v>
      </c>
      <c r="D55" s="31" t="s">
        <v>1098</v>
      </c>
      <c r="E55" s="31" t="s">
        <v>558</v>
      </c>
      <c r="F55" s="84">
        <v>69850</v>
      </c>
      <c r="G55" s="32">
        <v>362.84</v>
      </c>
      <c r="H55" s="32" t="s">
        <v>882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45407</v>
      </c>
      <c r="B56" s="32" t="s">
        <v>1219</v>
      </c>
      <c r="C56" s="31" t="s">
        <v>1220</v>
      </c>
      <c r="D56" s="31" t="s">
        <v>1221</v>
      </c>
      <c r="E56" s="31" t="s">
        <v>558</v>
      </c>
      <c r="F56" s="84">
        <v>85529</v>
      </c>
      <c r="G56" s="32">
        <v>359.81</v>
      </c>
      <c r="H56" s="32" t="s">
        <v>882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45407</v>
      </c>
      <c r="B57" s="32" t="s">
        <v>1128</v>
      </c>
      <c r="C57" s="31" t="s">
        <v>1129</v>
      </c>
      <c r="D57" s="31" t="s">
        <v>898</v>
      </c>
      <c r="E57" s="31" t="s">
        <v>558</v>
      </c>
      <c r="F57" s="84">
        <v>225881</v>
      </c>
      <c r="G57" s="32">
        <v>262.74</v>
      </c>
      <c r="H57" s="32" t="s">
        <v>882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45407</v>
      </c>
      <c r="B58" s="32" t="s">
        <v>1222</v>
      </c>
      <c r="C58" s="31" t="s">
        <v>1223</v>
      </c>
      <c r="D58" s="31" t="s">
        <v>1130</v>
      </c>
      <c r="E58" s="31" t="s">
        <v>558</v>
      </c>
      <c r="F58" s="84">
        <v>60000</v>
      </c>
      <c r="G58" s="32">
        <v>28.71</v>
      </c>
      <c r="H58" s="32" t="s">
        <v>882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45407</v>
      </c>
      <c r="B59" s="32" t="s">
        <v>1224</v>
      </c>
      <c r="C59" s="31" t="s">
        <v>1225</v>
      </c>
      <c r="D59" s="31" t="s">
        <v>898</v>
      </c>
      <c r="E59" s="31" t="s">
        <v>558</v>
      </c>
      <c r="F59" s="84">
        <v>408916</v>
      </c>
      <c r="G59" s="32">
        <v>867.43</v>
      </c>
      <c r="H59" s="32" t="s">
        <v>882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45407</v>
      </c>
      <c r="B60" s="32" t="s">
        <v>1017</v>
      </c>
      <c r="C60" s="31" t="s">
        <v>1018</v>
      </c>
      <c r="D60" s="31" t="s">
        <v>1084</v>
      </c>
      <c r="E60" s="31" t="s">
        <v>558</v>
      </c>
      <c r="F60" s="84">
        <v>76460</v>
      </c>
      <c r="G60" s="32">
        <v>765.06</v>
      </c>
      <c r="H60" s="32" t="s">
        <v>882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45407</v>
      </c>
      <c r="B61" s="32" t="s">
        <v>1226</v>
      </c>
      <c r="C61" s="31" t="s">
        <v>1227</v>
      </c>
      <c r="D61" s="31" t="s">
        <v>1228</v>
      </c>
      <c r="E61" s="31" t="s">
        <v>558</v>
      </c>
      <c r="F61" s="84">
        <v>135600</v>
      </c>
      <c r="G61" s="32">
        <v>48.14</v>
      </c>
      <c r="H61" s="32" t="s">
        <v>882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45407</v>
      </c>
      <c r="B62" s="32" t="s">
        <v>1131</v>
      </c>
      <c r="C62" s="31" t="s">
        <v>1132</v>
      </c>
      <c r="D62" s="31" t="s">
        <v>1229</v>
      </c>
      <c r="E62" s="31" t="s">
        <v>558</v>
      </c>
      <c r="F62" s="84">
        <v>152396</v>
      </c>
      <c r="G62" s="32">
        <v>20.43</v>
      </c>
      <c r="H62" s="32" t="s">
        <v>882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45407</v>
      </c>
      <c r="B63" s="32" t="s">
        <v>174</v>
      </c>
      <c r="C63" s="31" t="s">
        <v>1133</v>
      </c>
      <c r="D63" s="31" t="s">
        <v>898</v>
      </c>
      <c r="E63" s="31" t="s">
        <v>558</v>
      </c>
      <c r="F63" s="84">
        <v>428680</v>
      </c>
      <c r="G63" s="32">
        <v>4048.67</v>
      </c>
      <c r="H63" s="32" t="s">
        <v>882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45407</v>
      </c>
      <c r="B64" s="32" t="s">
        <v>1110</v>
      </c>
      <c r="C64" s="31" t="s">
        <v>1111</v>
      </c>
      <c r="D64" s="31" t="s">
        <v>898</v>
      </c>
      <c r="E64" s="31" t="s">
        <v>558</v>
      </c>
      <c r="F64" s="84">
        <v>1114035</v>
      </c>
      <c r="G64" s="32">
        <v>417.88</v>
      </c>
      <c r="H64" s="32" t="s">
        <v>882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45407</v>
      </c>
      <c r="B65" s="32" t="s">
        <v>1230</v>
      </c>
      <c r="C65" s="31" t="s">
        <v>1231</v>
      </c>
      <c r="D65" s="31" t="s">
        <v>898</v>
      </c>
      <c r="E65" s="31" t="s">
        <v>558</v>
      </c>
      <c r="F65" s="84">
        <v>362104</v>
      </c>
      <c r="G65" s="32">
        <v>234.51</v>
      </c>
      <c r="H65" s="32" t="s">
        <v>882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45407</v>
      </c>
      <c r="B66" s="32" t="s">
        <v>1230</v>
      </c>
      <c r="C66" s="31" t="s">
        <v>1231</v>
      </c>
      <c r="D66" s="31" t="s">
        <v>1232</v>
      </c>
      <c r="E66" s="31" t="s">
        <v>558</v>
      </c>
      <c r="F66" s="84">
        <v>412379</v>
      </c>
      <c r="G66" s="32">
        <v>233.28</v>
      </c>
      <c r="H66" s="32" t="s">
        <v>882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45407</v>
      </c>
      <c r="B67" s="32" t="s">
        <v>1233</v>
      </c>
      <c r="C67" s="31" t="s">
        <v>1234</v>
      </c>
      <c r="D67" s="31" t="s">
        <v>1142</v>
      </c>
      <c r="E67" s="31" t="s">
        <v>558</v>
      </c>
      <c r="F67" s="84">
        <v>986663</v>
      </c>
      <c r="G67" s="32">
        <v>54.75</v>
      </c>
      <c r="H67" s="32" t="s">
        <v>882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45407</v>
      </c>
      <c r="B68" s="32" t="s">
        <v>643</v>
      </c>
      <c r="C68" s="31" t="s">
        <v>1235</v>
      </c>
      <c r="D68" s="31" t="s">
        <v>898</v>
      </c>
      <c r="E68" s="31" t="s">
        <v>558</v>
      </c>
      <c r="F68" s="84">
        <v>1336583</v>
      </c>
      <c r="G68" s="32">
        <v>242.47</v>
      </c>
      <c r="H68" s="32" t="s">
        <v>882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45407</v>
      </c>
      <c r="B69" s="32" t="s">
        <v>1134</v>
      </c>
      <c r="C69" s="31" t="s">
        <v>1135</v>
      </c>
      <c r="D69" s="31" t="s">
        <v>1127</v>
      </c>
      <c r="E69" s="31" t="s">
        <v>558</v>
      </c>
      <c r="F69" s="84">
        <v>255500</v>
      </c>
      <c r="G69" s="32">
        <v>143.25</v>
      </c>
      <c r="H69" s="32" t="s">
        <v>882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45407</v>
      </c>
      <c r="B70" s="32" t="s">
        <v>1236</v>
      </c>
      <c r="C70" s="31" t="s">
        <v>1237</v>
      </c>
      <c r="D70" s="31" t="s">
        <v>901</v>
      </c>
      <c r="E70" s="31" t="s">
        <v>558</v>
      </c>
      <c r="F70" s="84">
        <v>176000</v>
      </c>
      <c r="G70" s="32">
        <v>117.3</v>
      </c>
      <c r="H70" s="32" t="s">
        <v>882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45407</v>
      </c>
      <c r="B71" s="32" t="s">
        <v>508</v>
      </c>
      <c r="C71" s="31" t="s">
        <v>1238</v>
      </c>
      <c r="D71" s="31" t="s">
        <v>901</v>
      </c>
      <c r="E71" s="31" t="s">
        <v>558</v>
      </c>
      <c r="F71" s="84">
        <v>2691489</v>
      </c>
      <c r="G71" s="32">
        <v>270.91000000000003</v>
      </c>
      <c r="H71" s="32" t="s">
        <v>882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45407</v>
      </c>
      <c r="B72" s="32" t="s">
        <v>1239</v>
      </c>
      <c r="C72" s="31" t="s">
        <v>1240</v>
      </c>
      <c r="D72" s="31" t="s">
        <v>1241</v>
      </c>
      <c r="E72" s="31" t="s">
        <v>558</v>
      </c>
      <c r="F72" s="84">
        <v>862000</v>
      </c>
      <c r="G72" s="32">
        <v>64.069999999999993</v>
      </c>
      <c r="H72" s="32" t="s">
        <v>882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45407</v>
      </c>
      <c r="B73" s="32" t="s">
        <v>1139</v>
      </c>
      <c r="C73" s="31" t="s">
        <v>1140</v>
      </c>
      <c r="D73" s="31" t="s">
        <v>1141</v>
      </c>
      <c r="E73" s="31" t="s">
        <v>558</v>
      </c>
      <c r="F73" s="84">
        <v>1278633</v>
      </c>
      <c r="G73" s="32">
        <v>40.53</v>
      </c>
      <c r="H73" s="32" t="s">
        <v>882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45407</v>
      </c>
      <c r="B74" s="32" t="s">
        <v>1242</v>
      </c>
      <c r="C74" s="31" t="s">
        <v>1243</v>
      </c>
      <c r="D74" s="31" t="s">
        <v>1127</v>
      </c>
      <c r="E74" s="31" t="s">
        <v>559</v>
      </c>
      <c r="F74" s="84">
        <v>76753</v>
      </c>
      <c r="G74" s="32">
        <v>126.45</v>
      </c>
      <c r="H74" s="32" t="s">
        <v>882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45407</v>
      </c>
      <c r="B75" s="32" t="s">
        <v>1198</v>
      </c>
      <c r="C75" s="31" t="s">
        <v>1199</v>
      </c>
      <c r="D75" s="31" t="s">
        <v>891</v>
      </c>
      <c r="E75" s="31" t="s">
        <v>559</v>
      </c>
      <c r="F75" s="84">
        <v>163200</v>
      </c>
      <c r="G75" s="32">
        <v>514.32000000000005</v>
      </c>
      <c r="H75" s="32" t="s">
        <v>882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45407</v>
      </c>
      <c r="B76" s="32" t="s">
        <v>1200</v>
      </c>
      <c r="C76" s="31" t="s">
        <v>1201</v>
      </c>
      <c r="D76" s="31" t="s">
        <v>1244</v>
      </c>
      <c r="E76" s="31" t="s">
        <v>559</v>
      </c>
      <c r="F76" s="84">
        <v>325000</v>
      </c>
      <c r="G76" s="32">
        <v>112</v>
      </c>
      <c r="H76" s="32" t="s">
        <v>882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45407</v>
      </c>
      <c r="B77" s="32" t="s">
        <v>1245</v>
      </c>
      <c r="C77" s="31" t="s">
        <v>1246</v>
      </c>
      <c r="D77" s="31" t="s">
        <v>1247</v>
      </c>
      <c r="E77" s="31" t="s">
        <v>559</v>
      </c>
      <c r="F77" s="84">
        <v>160000</v>
      </c>
      <c r="G77" s="32">
        <v>20.5</v>
      </c>
      <c r="H77" s="32" t="s">
        <v>882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45407</v>
      </c>
      <c r="B78" s="32" t="s">
        <v>1207</v>
      </c>
      <c r="C78" s="31" t="s">
        <v>1208</v>
      </c>
      <c r="D78" s="31" t="s">
        <v>1209</v>
      </c>
      <c r="E78" s="31" t="s">
        <v>559</v>
      </c>
      <c r="F78" s="84">
        <v>284663</v>
      </c>
      <c r="G78" s="32">
        <v>168.59</v>
      </c>
      <c r="H78" s="32" t="s">
        <v>882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45407</v>
      </c>
      <c r="B79" s="32" t="s">
        <v>1124</v>
      </c>
      <c r="C79" s="31" t="s">
        <v>1125</v>
      </c>
      <c r="D79" s="31" t="s">
        <v>1096</v>
      </c>
      <c r="E79" s="31" t="s">
        <v>559</v>
      </c>
      <c r="F79" s="84">
        <v>4786444</v>
      </c>
      <c r="G79" s="32">
        <v>3.4</v>
      </c>
      <c r="H79" s="32" t="s">
        <v>882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45407</v>
      </c>
      <c r="B80" s="32" t="s">
        <v>1124</v>
      </c>
      <c r="C80" s="31" t="s">
        <v>1125</v>
      </c>
      <c r="D80" s="31" t="s">
        <v>1126</v>
      </c>
      <c r="E80" s="31" t="s">
        <v>559</v>
      </c>
      <c r="F80" s="84">
        <v>1600336</v>
      </c>
      <c r="G80" s="32">
        <v>3.42</v>
      </c>
      <c r="H80" s="32" t="s">
        <v>882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45407</v>
      </c>
      <c r="B81" s="32" t="s">
        <v>816</v>
      </c>
      <c r="C81" s="31" t="s">
        <v>1210</v>
      </c>
      <c r="D81" s="31" t="s">
        <v>898</v>
      </c>
      <c r="E81" s="31" t="s">
        <v>559</v>
      </c>
      <c r="F81" s="84">
        <v>769224</v>
      </c>
      <c r="G81" s="32">
        <v>1033.98</v>
      </c>
      <c r="H81" s="32" t="s">
        <v>882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45407</v>
      </c>
      <c r="B82" s="32" t="s">
        <v>139</v>
      </c>
      <c r="C82" s="31" t="s">
        <v>1211</v>
      </c>
      <c r="D82" s="31" t="s">
        <v>949</v>
      </c>
      <c r="E82" s="31" t="s">
        <v>559</v>
      </c>
      <c r="F82" s="84">
        <v>597380821</v>
      </c>
      <c r="G82" s="32">
        <v>13.35</v>
      </c>
      <c r="H82" s="32" t="s">
        <v>882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45407</v>
      </c>
      <c r="B83" s="32" t="s">
        <v>1212</v>
      </c>
      <c r="C83" s="31" t="s">
        <v>1213</v>
      </c>
      <c r="D83" s="31" t="s">
        <v>1214</v>
      </c>
      <c r="E83" s="31" t="s">
        <v>559</v>
      </c>
      <c r="F83" s="84">
        <v>255986</v>
      </c>
      <c r="G83" s="32">
        <v>53.6</v>
      </c>
      <c r="H83" s="32" t="s">
        <v>882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45407</v>
      </c>
      <c r="B84" s="32" t="s">
        <v>1215</v>
      </c>
      <c r="C84" s="31" t="s">
        <v>1216</v>
      </c>
      <c r="D84" s="31" t="s">
        <v>1218</v>
      </c>
      <c r="E84" s="31" t="s">
        <v>559</v>
      </c>
      <c r="F84" s="84">
        <v>781777</v>
      </c>
      <c r="G84" s="32">
        <v>229.55</v>
      </c>
      <c r="H84" s="32" t="s">
        <v>882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45407</v>
      </c>
      <c r="B85" s="32" t="s">
        <v>1219</v>
      </c>
      <c r="C85" s="31" t="s">
        <v>1220</v>
      </c>
      <c r="D85" s="31" t="s">
        <v>1098</v>
      </c>
      <c r="E85" s="31" t="s">
        <v>559</v>
      </c>
      <c r="F85" s="84">
        <v>69850</v>
      </c>
      <c r="G85" s="32">
        <v>362.64</v>
      </c>
      <c r="H85" s="32" t="s">
        <v>882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45407</v>
      </c>
      <c r="B86" s="32" t="s">
        <v>1219</v>
      </c>
      <c r="C86" s="31" t="s">
        <v>1220</v>
      </c>
      <c r="D86" s="31" t="s">
        <v>1221</v>
      </c>
      <c r="E86" s="31" t="s">
        <v>559</v>
      </c>
      <c r="F86" s="84">
        <v>55529</v>
      </c>
      <c r="G86" s="32">
        <v>360.98</v>
      </c>
      <c r="H86" s="32" t="s">
        <v>882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45407</v>
      </c>
      <c r="B87" s="32" t="s">
        <v>1128</v>
      </c>
      <c r="C87" s="31" t="s">
        <v>1129</v>
      </c>
      <c r="D87" s="31" t="s">
        <v>898</v>
      </c>
      <c r="E87" s="31" t="s">
        <v>559</v>
      </c>
      <c r="F87" s="84">
        <v>225881</v>
      </c>
      <c r="G87" s="32">
        <v>262.33</v>
      </c>
      <c r="H87" s="32" t="s">
        <v>882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45407</v>
      </c>
      <c r="B88" s="32" t="s">
        <v>1222</v>
      </c>
      <c r="C88" s="31" t="s">
        <v>1223</v>
      </c>
      <c r="D88" s="31" t="s">
        <v>1248</v>
      </c>
      <c r="E88" s="31" t="s">
        <v>559</v>
      </c>
      <c r="F88" s="84">
        <v>60000</v>
      </c>
      <c r="G88" s="32">
        <v>28.14</v>
      </c>
      <c r="H88" s="32" t="s">
        <v>882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45407</v>
      </c>
      <c r="B89" s="32" t="s">
        <v>1222</v>
      </c>
      <c r="C89" s="31" t="s">
        <v>1223</v>
      </c>
      <c r="D89" s="31" t="s">
        <v>1130</v>
      </c>
      <c r="E89" s="31" t="s">
        <v>559</v>
      </c>
      <c r="F89" s="84">
        <v>80000</v>
      </c>
      <c r="G89" s="32">
        <v>29.31</v>
      </c>
      <c r="H89" s="32" t="s">
        <v>882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45407</v>
      </c>
      <c r="B90" s="32" t="s">
        <v>1224</v>
      </c>
      <c r="C90" s="31" t="s">
        <v>1225</v>
      </c>
      <c r="D90" s="31" t="s">
        <v>898</v>
      </c>
      <c r="E90" s="31" t="s">
        <v>559</v>
      </c>
      <c r="F90" s="84">
        <v>408916</v>
      </c>
      <c r="G90" s="32">
        <v>867.96</v>
      </c>
      <c r="H90" s="32" t="s">
        <v>882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45407</v>
      </c>
      <c r="B91" s="32" t="s">
        <v>1017</v>
      </c>
      <c r="C91" s="31" t="s">
        <v>1018</v>
      </c>
      <c r="D91" s="31" t="s">
        <v>1084</v>
      </c>
      <c r="E91" s="31" t="s">
        <v>559</v>
      </c>
      <c r="F91" s="84">
        <v>76460</v>
      </c>
      <c r="G91" s="32">
        <v>765.77</v>
      </c>
      <c r="H91" s="32" t="s">
        <v>882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45407</v>
      </c>
      <c r="B92" s="32" t="s">
        <v>1226</v>
      </c>
      <c r="C92" s="31" t="s">
        <v>1227</v>
      </c>
      <c r="D92" s="31" t="s">
        <v>1228</v>
      </c>
      <c r="E92" s="31" t="s">
        <v>559</v>
      </c>
      <c r="F92" s="84">
        <v>125831</v>
      </c>
      <c r="G92" s="32">
        <v>48.54</v>
      </c>
      <c r="H92" s="32" t="s">
        <v>882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45407</v>
      </c>
      <c r="B93" s="32" t="s">
        <v>1131</v>
      </c>
      <c r="C93" s="31" t="s">
        <v>1132</v>
      </c>
      <c r="D93" s="31" t="s">
        <v>1229</v>
      </c>
      <c r="E93" s="31" t="s">
        <v>559</v>
      </c>
      <c r="F93" s="84">
        <v>12814</v>
      </c>
      <c r="G93" s="32">
        <v>19.84</v>
      </c>
      <c r="H93" s="32" t="s">
        <v>882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45407</v>
      </c>
      <c r="B94" s="32" t="s">
        <v>174</v>
      </c>
      <c r="C94" s="31" t="s">
        <v>1133</v>
      </c>
      <c r="D94" s="31" t="s">
        <v>898</v>
      </c>
      <c r="E94" s="31" t="s">
        <v>559</v>
      </c>
      <c r="F94" s="84">
        <v>427880</v>
      </c>
      <c r="G94" s="32">
        <v>4062.06</v>
      </c>
      <c r="H94" s="32" t="s">
        <v>882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45407</v>
      </c>
      <c r="B95" s="32" t="s">
        <v>1110</v>
      </c>
      <c r="C95" s="31" t="s">
        <v>1111</v>
      </c>
      <c r="D95" s="31" t="s">
        <v>898</v>
      </c>
      <c r="E95" s="31" t="s">
        <v>559</v>
      </c>
      <c r="F95" s="84">
        <v>1114035</v>
      </c>
      <c r="G95" s="32">
        <v>417.54</v>
      </c>
      <c r="H95" s="32" t="s">
        <v>882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45407</v>
      </c>
      <c r="B96" s="32" t="s">
        <v>1230</v>
      </c>
      <c r="C96" s="31" t="s">
        <v>1231</v>
      </c>
      <c r="D96" s="31" t="s">
        <v>898</v>
      </c>
      <c r="E96" s="31" t="s">
        <v>559</v>
      </c>
      <c r="F96" s="84">
        <v>362104</v>
      </c>
      <c r="G96" s="32">
        <v>234.8</v>
      </c>
      <c r="H96" s="32" t="s">
        <v>882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45407</v>
      </c>
      <c r="B97" s="32" t="s">
        <v>1230</v>
      </c>
      <c r="C97" s="31" t="s">
        <v>1231</v>
      </c>
      <c r="D97" s="31" t="s">
        <v>1232</v>
      </c>
      <c r="E97" s="31" t="s">
        <v>559</v>
      </c>
      <c r="F97" s="84">
        <v>261217</v>
      </c>
      <c r="G97" s="32">
        <v>230.93</v>
      </c>
      <c r="H97" s="32" t="s">
        <v>882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45407</v>
      </c>
      <c r="B98" s="32" t="s">
        <v>643</v>
      </c>
      <c r="C98" s="31" t="s">
        <v>1235</v>
      </c>
      <c r="D98" s="31" t="s">
        <v>898</v>
      </c>
      <c r="E98" s="31" t="s">
        <v>559</v>
      </c>
      <c r="F98" s="84">
        <v>1336583</v>
      </c>
      <c r="G98" s="32">
        <v>242.26</v>
      </c>
      <c r="H98" s="32" t="s">
        <v>882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45407</v>
      </c>
      <c r="B99" s="32" t="s">
        <v>1134</v>
      </c>
      <c r="C99" s="31" t="s">
        <v>1135</v>
      </c>
      <c r="D99" s="31" t="s">
        <v>1127</v>
      </c>
      <c r="E99" s="31" t="s">
        <v>559</v>
      </c>
      <c r="F99" s="84">
        <v>2</v>
      </c>
      <c r="G99" s="32">
        <v>144</v>
      </c>
      <c r="H99" s="32" t="s">
        <v>882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45407</v>
      </c>
      <c r="B100" s="32" t="s">
        <v>489</v>
      </c>
      <c r="C100" s="31" t="s">
        <v>1249</v>
      </c>
      <c r="D100" s="31" t="s">
        <v>1250</v>
      </c>
      <c r="E100" s="31" t="s">
        <v>559</v>
      </c>
      <c r="F100" s="84">
        <v>2584580</v>
      </c>
      <c r="G100" s="32">
        <v>100.26</v>
      </c>
      <c r="H100" s="32" t="s">
        <v>882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45407</v>
      </c>
      <c r="B101" s="32" t="s">
        <v>508</v>
      </c>
      <c r="C101" s="31" t="s">
        <v>1238</v>
      </c>
      <c r="D101" s="31" t="s">
        <v>901</v>
      </c>
      <c r="E101" s="31" t="s">
        <v>559</v>
      </c>
      <c r="F101" s="84">
        <v>1567203</v>
      </c>
      <c r="G101" s="32">
        <v>272.43</v>
      </c>
      <c r="H101" s="32" t="s">
        <v>882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45407</v>
      </c>
      <c r="B102" s="32" t="s">
        <v>1099</v>
      </c>
      <c r="C102" s="31" t="s">
        <v>1100</v>
      </c>
      <c r="D102" s="31" t="s">
        <v>1113</v>
      </c>
      <c r="E102" s="31" t="s">
        <v>559</v>
      </c>
      <c r="F102" s="84">
        <v>1000000</v>
      </c>
      <c r="G102" s="32">
        <v>2.2000000000000002</v>
      </c>
      <c r="H102" s="32" t="s">
        <v>882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45407</v>
      </c>
      <c r="B103" s="32" t="s">
        <v>1136</v>
      </c>
      <c r="C103" s="31" t="s">
        <v>1137</v>
      </c>
      <c r="D103" s="31" t="s">
        <v>1138</v>
      </c>
      <c r="E103" s="31" t="s">
        <v>559</v>
      </c>
      <c r="F103" s="84">
        <v>60000</v>
      </c>
      <c r="G103" s="32">
        <v>175.19</v>
      </c>
      <c r="H103" s="32" t="s">
        <v>882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45407</v>
      </c>
      <c r="B104" s="32" t="s">
        <v>1136</v>
      </c>
      <c r="C104" s="31" t="s">
        <v>1137</v>
      </c>
      <c r="D104" s="31" t="s">
        <v>891</v>
      </c>
      <c r="E104" s="31" t="s">
        <v>559</v>
      </c>
      <c r="F104" s="84">
        <v>60000</v>
      </c>
      <c r="G104" s="32">
        <v>164.9</v>
      </c>
      <c r="H104" s="32" t="s">
        <v>882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45407</v>
      </c>
      <c r="B105" s="32" t="s">
        <v>1239</v>
      </c>
      <c r="C105" s="31" t="s">
        <v>1240</v>
      </c>
      <c r="D105" s="31" t="s">
        <v>1241</v>
      </c>
      <c r="E105" s="31" t="s">
        <v>559</v>
      </c>
      <c r="F105" s="84">
        <v>781676</v>
      </c>
      <c r="G105" s="32">
        <v>62.99</v>
      </c>
      <c r="H105" s="32" t="s">
        <v>882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45407</v>
      </c>
      <c r="B106" s="32" t="s">
        <v>1139</v>
      </c>
      <c r="C106" s="31" t="s">
        <v>1140</v>
      </c>
      <c r="D106" s="31" t="s">
        <v>1141</v>
      </c>
      <c r="E106" s="31" t="s">
        <v>559</v>
      </c>
      <c r="F106" s="84">
        <v>1325124</v>
      </c>
      <c r="G106" s="32">
        <v>40.380000000000003</v>
      </c>
      <c r="H106" s="32" t="s">
        <v>882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5"/>
  <sheetViews>
    <sheetView zoomScale="80" zoomScaleNormal="80" workbookViewId="0">
      <selection activeCell="J143" sqref="J14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45408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66" t="s">
        <v>572</v>
      </c>
      <c r="P9" s="217" t="s">
        <v>573</v>
      </c>
      <c r="Q9" s="217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185</v>
      </c>
      <c r="E10" s="211" t="s">
        <v>574</v>
      </c>
      <c r="F10" s="205" t="s">
        <v>887</v>
      </c>
      <c r="G10" s="207">
        <v>2390</v>
      </c>
      <c r="H10" s="205"/>
      <c r="I10" s="205" t="s">
        <v>888</v>
      </c>
      <c r="J10" s="207" t="s">
        <v>575</v>
      </c>
      <c r="K10" s="207"/>
      <c r="L10" s="208"/>
      <c r="M10" s="212"/>
      <c r="N10" s="207"/>
      <c r="O10" s="213"/>
      <c r="P10" s="208">
        <f>VLOOKUP(D10,'MidCap Intra'!$B$11:$C$568,2,0)</f>
        <v>2562.65</v>
      </c>
      <c r="Q10" s="254"/>
      <c r="S10" s="37" t="s">
        <v>576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574</v>
      </c>
      <c r="F11" s="304">
        <v>617.5</v>
      </c>
      <c r="G11" s="305">
        <v>590</v>
      </c>
      <c r="H11" s="304">
        <v>651</v>
      </c>
      <c r="I11" s="304" t="s">
        <v>889</v>
      </c>
      <c r="J11" s="298" t="s">
        <v>921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577</v>
      </c>
      <c r="O11" s="309">
        <v>45384</v>
      </c>
      <c r="P11" s="310"/>
      <c r="Q11" s="254"/>
      <c r="S11" s="37" t="s">
        <v>576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574</v>
      </c>
      <c r="F12" s="304">
        <v>147</v>
      </c>
      <c r="G12" s="305">
        <v>136</v>
      </c>
      <c r="H12" s="304">
        <v>155</v>
      </c>
      <c r="I12" s="304" t="s">
        <v>890</v>
      </c>
      <c r="J12" s="298" t="s">
        <v>952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577</v>
      </c>
      <c r="O12" s="309">
        <v>45386</v>
      </c>
      <c r="P12" s="310"/>
      <c r="Q12" s="254"/>
      <c r="S12" s="37" t="s">
        <v>768</v>
      </c>
    </row>
    <row r="13" spans="1:27" ht="15" customHeight="1">
      <c r="A13" s="209">
        <v>4</v>
      </c>
      <c r="B13" s="206">
        <v>45373</v>
      </c>
      <c r="C13" s="210"/>
      <c r="D13" s="214" t="s">
        <v>226</v>
      </c>
      <c r="E13" s="211" t="s">
        <v>574</v>
      </c>
      <c r="F13" s="205" t="s">
        <v>893</v>
      </c>
      <c r="G13" s="207">
        <v>3640</v>
      </c>
      <c r="H13" s="205"/>
      <c r="I13" s="205" t="s">
        <v>894</v>
      </c>
      <c r="J13" s="207" t="s">
        <v>575</v>
      </c>
      <c r="K13" s="207"/>
      <c r="L13" s="208"/>
      <c r="M13" s="212"/>
      <c r="N13" s="207"/>
      <c r="O13" s="213"/>
      <c r="P13" s="208">
        <f>VLOOKUP(D13,'MidCap Intra'!$B$11:$C$568,2,0)</f>
        <v>3852.2</v>
      </c>
      <c r="Q13" s="254"/>
      <c r="S13" s="37" t="s">
        <v>576</v>
      </c>
    </row>
    <row r="14" spans="1:27" ht="15" customHeight="1">
      <c r="A14" s="311">
        <v>5</v>
      </c>
      <c r="B14" s="312">
        <v>45373</v>
      </c>
      <c r="C14" s="313"/>
      <c r="D14" s="314" t="s">
        <v>385</v>
      </c>
      <c r="E14" s="315" t="s">
        <v>574</v>
      </c>
      <c r="F14" s="304">
        <v>1945</v>
      </c>
      <c r="G14" s="305">
        <v>1740</v>
      </c>
      <c r="H14" s="304">
        <v>2085</v>
      </c>
      <c r="I14" s="304" t="s">
        <v>895</v>
      </c>
      <c r="J14" s="298" t="s">
        <v>724</v>
      </c>
      <c r="K14" s="298">
        <f t="shared" ref="K14" si="6">H14-F14</f>
        <v>140</v>
      </c>
      <c r="L14" s="307">
        <f t="shared" ref="L14" si="7">(F14*-0.3)/100</f>
        <v>-5.835</v>
      </c>
      <c r="M14" s="308">
        <f t="shared" ref="M14" si="8">(K14+L14)/F14</f>
        <v>6.8979434447300772E-2</v>
      </c>
      <c r="N14" s="298" t="s">
        <v>577</v>
      </c>
      <c r="O14" s="309">
        <v>45406</v>
      </c>
      <c r="P14" s="310"/>
      <c r="Q14" s="254"/>
      <c r="S14" s="37" t="s">
        <v>576</v>
      </c>
    </row>
    <row r="15" spans="1:27" ht="15" customHeight="1">
      <c r="A15" s="311">
        <v>6</v>
      </c>
      <c r="B15" s="312">
        <v>45377</v>
      </c>
      <c r="C15" s="313"/>
      <c r="D15" s="314" t="s">
        <v>230</v>
      </c>
      <c r="E15" s="315" t="s">
        <v>574</v>
      </c>
      <c r="F15" s="304">
        <v>3875</v>
      </c>
      <c r="G15" s="305">
        <v>3670</v>
      </c>
      <c r="H15" s="304">
        <v>4085</v>
      </c>
      <c r="I15" s="304" t="s">
        <v>899</v>
      </c>
      <c r="J15" s="298" t="s">
        <v>1010</v>
      </c>
      <c r="K15" s="298">
        <f t="shared" ref="K15" si="9">H15-F15</f>
        <v>210</v>
      </c>
      <c r="L15" s="307">
        <f t="shared" ref="L15" si="10">(F15*-0.3)/100</f>
        <v>-11.625</v>
      </c>
      <c r="M15" s="308">
        <f t="shared" ref="M15" si="11">(K15+L15)/F15</f>
        <v>5.1193548387096777E-2</v>
      </c>
      <c r="N15" s="298" t="s">
        <v>577</v>
      </c>
      <c r="O15" s="309">
        <v>45392</v>
      </c>
      <c r="P15" s="310"/>
      <c r="Q15" s="254"/>
      <c r="S15" s="37" t="s">
        <v>576</v>
      </c>
    </row>
    <row r="16" spans="1:27" ht="15" customHeight="1">
      <c r="A16" s="311">
        <v>7</v>
      </c>
      <c r="B16" s="312">
        <v>45378</v>
      </c>
      <c r="C16" s="313"/>
      <c r="D16" s="314" t="s">
        <v>353</v>
      </c>
      <c r="E16" s="315" t="s">
        <v>574</v>
      </c>
      <c r="F16" s="304">
        <v>1685</v>
      </c>
      <c r="G16" s="305">
        <v>1570</v>
      </c>
      <c r="H16" s="304">
        <v>1777</v>
      </c>
      <c r="I16" s="304" t="s">
        <v>900</v>
      </c>
      <c r="J16" s="298" t="s">
        <v>918</v>
      </c>
      <c r="K16" s="298">
        <f t="shared" ref="K16" si="12">H16-F16</f>
        <v>92</v>
      </c>
      <c r="L16" s="307">
        <f t="shared" ref="L16" si="13">(F16*-0.3)/100</f>
        <v>-5.0549999999999997</v>
      </c>
      <c r="M16" s="308">
        <f t="shared" ref="M16" si="14">(K16+L16)/F16</f>
        <v>5.1599406528189909E-2</v>
      </c>
      <c r="N16" s="298" t="s">
        <v>577</v>
      </c>
      <c r="O16" s="309">
        <v>45383</v>
      </c>
      <c r="P16" s="310"/>
      <c r="Q16" s="254"/>
      <c r="S16" s="37" t="s">
        <v>576</v>
      </c>
    </row>
    <row r="17" spans="1:39" ht="15" customHeight="1">
      <c r="A17" s="311">
        <v>8</v>
      </c>
      <c r="B17" s="312">
        <v>45379</v>
      </c>
      <c r="C17" s="313"/>
      <c r="D17" s="314" t="s">
        <v>300</v>
      </c>
      <c r="E17" s="315" t="s">
        <v>574</v>
      </c>
      <c r="F17" s="304">
        <v>1385</v>
      </c>
      <c r="G17" s="305">
        <v>1280</v>
      </c>
      <c r="H17" s="304">
        <v>1472</v>
      </c>
      <c r="I17" s="304" t="s">
        <v>902</v>
      </c>
      <c r="J17" s="298" t="s">
        <v>948</v>
      </c>
      <c r="K17" s="298">
        <f t="shared" ref="K17" si="15">H17-F17</f>
        <v>87</v>
      </c>
      <c r="L17" s="307">
        <f t="shared" ref="L17" si="16">(F17*-0.3)/100</f>
        <v>-4.1550000000000002</v>
      </c>
      <c r="M17" s="308">
        <f t="shared" ref="M17" si="17">(K17+L17)/F17</f>
        <v>5.9815884476534298E-2</v>
      </c>
      <c r="N17" s="298" t="s">
        <v>577</v>
      </c>
      <c r="O17" s="309">
        <v>45385</v>
      </c>
      <c r="P17" s="310"/>
      <c r="Q17" s="254"/>
      <c r="S17" s="37" t="s">
        <v>576</v>
      </c>
    </row>
    <row r="18" spans="1:39" ht="15" customHeight="1">
      <c r="A18" s="311">
        <v>9</v>
      </c>
      <c r="B18" s="312">
        <v>45379</v>
      </c>
      <c r="C18" s="313"/>
      <c r="D18" s="314" t="s">
        <v>64</v>
      </c>
      <c r="E18" s="315" t="s">
        <v>574</v>
      </c>
      <c r="F18" s="304">
        <v>1039</v>
      </c>
      <c r="G18" s="305">
        <v>985</v>
      </c>
      <c r="H18" s="304">
        <v>1100</v>
      </c>
      <c r="I18" s="304" t="s">
        <v>903</v>
      </c>
      <c r="J18" s="298" t="s">
        <v>1144</v>
      </c>
      <c r="K18" s="298">
        <f t="shared" ref="K18" si="18">H18-F18</f>
        <v>61</v>
      </c>
      <c r="L18" s="307">
        <f t="shared" ref="L18" si="19">(F18*-0.3)/100</f>
        <v>-3.117</v>
      </c>
      <c r="M18" s="308">
        <f t="shared" ref="M18" si="20">(K18+L18)/F18</f>
        <v>5.5710298363811361E-2</v>
      </c>
      <c r="N18" s="298" t="s">
        <v>577</v>
      </c>
      <c r="O18" s="309">
        <v>45407</v>
      </c>
      <c r="P18" s="310"/>
      <c r="Q18" s="254"/>
      <c r="S18" s="37" t="s">
        <v>576</v>
      </c>
    </row>
    <row r="19" spans="1:39" ht="15" customHeight="1">
      <c r="A19" s="311">
        <v>10</v>
      </c>
      <c r="B19" s="312">
        <v>45384</v>
      </c>
      <c r="C19" s="313"/>
      <c r="D19" s="314" t="s">
        <v>847</v>
      </c>
      <c r="E19" s="315" t="s">
        <v>574</v>
      </c>
      <c r="F19" s="304">
        <v>1280</v>
      </c>
      <c r="G19" s="305">
        <v>1220</v>
      </c>
      <c r="H19" s="304">
        <v>1352.5</v>
      </c>
      <c r="I19" s="304" t="s">
        <v>926</v>
      </c>
      <c r="J19" s="298" t="s">
        <v>1101</v>
      </c>
      <c r="K19" s="298">
        <f t="shared" ref="K19" si="21">H19-F19</f>
        <v>72.5</v>
      </c>
      <c r="L19" s="307">
        <f t="shared" ref="L19" si="22">(F19*-0.3)/100</f>
        <v>-3.84</v>
      </c>
      <c r="M19" s="308">
        <f t="shared" ref="M19" si="23">(K19+L19)/F19</f>
        <v>5.3640624999999997E-2</v>
      </c>
      <c r="N19" s="298" t="s">
        <v>577</v>
      </c>
      <c r="O19" s="309">
        <v>45405</v>
      </c>
      <c r="P19" s="310"/>
      <c r="Q19" s="254"/>
      <c r="S19" s="37" t="s">
        <v>576</v>
      </c>
    </row>
    <row r="20" spans="1:39" ht="15" customHeight="1">
      <c r="A20" s="209">
        <v>11</v>
      </c>
      <c r="B20" s="206">
        <v>45384</v>
      </c>
      <c r="C20" s="210"/>
      <c r="D20" s="214" t="s">
        <v>492</v>
      </c>
      <c r="E20" s="211" t="s">
        <v>574</v>
      </c>
      <c r="F20" s="205" t="s">
        <v>1044</v>
      </c>
      <c r="G20" s="207">
        <v>124</v>
      </c>
      <c r="H20" s="205"/>
      <c r="I20" s="205" t="s">
        <v>935</v>
      </c>
      <c r="J20" s="207" t="s">
        <v>575</v>
      </c>
      <c r="K20" s="207"/>
      <c r="L20" s="208"/>
      <c r="M20" s="212"/>
      <c r="N20" s="207"/>
      <c r="O20" s="213"/>
      <c r="P20" s="208">
        <f>VLOOKUP(D20,'MidCap Intra'!$B$11:$C$568,2,0)</f>
        <v>132.94999999999999</v>
      </c>
      <c r="Q20" s="254"/>
      <c r="S20" s="37" t="s">
        <v>576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574</v>
      </c>
      <c r="F21" s="205" t="s">
        <v>942</v>
      </c>
      <c r="G21" s="207">
        <v>4580</v>
      </c>
      <c r="H21" s="205"/>
      <c r="I21" s="205" t="s">
        <v>943</v>
      </c>
      <c r="J21" s="207" t="s">
        <v>575</v>
      </c>
      <c r="K21" s="207"/>
      <c r="L21" s="208"/>
      <c r="M21" s="212"/>
      <c r="N21" s="207"/>
      <c r="O21" s="213"/>
      <c r="P21" s="208">
        <f>VLOOKUP(D21,'MidCap Intra'!$B$11:$C$568,2,0)</f>
        <v>4844.1499999999996</v>
      </c>
      <c r="Q21" s="254"/>
      <c r="S21" s="37" t="s">
        <v>576</v>
      </c>
    </row>
    <row r="22" spans="1:39" ht="15" customHeight="1">
      <c r="A22" s="353">
        <v>13</v>
      </c>
      <c r="B22" s="354">
        <v>45386</v>
      </c>
      <c r="C22" s="355"/>
      <c r="D22" s="356" t="s">
        <v>961</v>
      </c>
      <c r="E22" s="357" t="s">
        <v>574</v>
      </c>
      <c r="F22" s="295">
        <v>37.299999999999997</v>
      </c>
      <c r="G22" s="296">
        <v>35.799999999999997</v>
      </c>
      <c r="H22" s="295">
        <v>35.700000000000003</v>
      </c>
      <c r="I22" s="295" t="s">
        <v>962</v>
      </c>
      <c r="J22" s="291" t="s">
        <v>1058</v>
      </c>
      <c r="K22" s="291">
        <f t="shared" ref="K22" si="24">H22-F22</f>
        <v>-1.5999999999999943</v>
      </c>
      <c r="L22" s="358">
        <f t="shared" ref="L22" si="25">(F22*-0.3)/100</f>
        <v>-0.1119</v>
      </c>
      <c r="M22" s="359">
        <f t="shared" ref="M22" si="26">(K22+L22)/F22</f>
        <v>-4.5895442359249181E-2</v>
      </c>
      <c r="N22" s="291" t="s">
        <v>587</v>
      </c>
      <c r="O22" s="360">
        <v>45398</v>
      </c>
      <c r="P22" s="361"/>
      <c r="Q22" s="254"/>
      <c r="S22" s="37" t="s">
        <v>576</v>
      </c>
    </row>
    <row r="23" spans="1:39" ht="15" customHeight="1">
      <c r="A23" s="353">
        <v>14</v>
      </c>
      <c r="B23" s="354">
        <v>45387</v>
      </c>
      <c r="C23" s="355"/>
      <c r="D23" s="356" t="s">
        <v>294</v>
      </c>
      <c r="E23" s="357" t="s">
        <v>574</v>
      </c>
      <c r="F23" s="295">
        <v>7837.5</v>
      </c>
      <c r="G23" s="296">
        <v>7490</v>
      </c>
      <c r="H23" s="295">
        <v>7450</v>
      </c>
      <c r="I23" s="295" t="s">
        <v>963</v>
      </c>
      <c r="J23" s="291" t="s">
        <v>1082</v>
      </c>
      <c r="K23" s="291">
        <f t="shared" ref="K23" si="27">H23-F23</f>
        <v>-387.5</v>
      </c>
      <c r="L23" s="358">
        <f t="shared" ref="L23" si="28">(F23*-0.3)/100</f>
        <v>-23.512499999999999</v>
      </c>
      <c r="M23" s="359">
        <f t="shared" ref="M23" si="29">(K23+L23)/F23</f>
        <v>-5.2441786283891546E-2</v>
      </c>
      <c r="N23" s="291" t="s">
        <v>587</v>
      </c>
      <c r="O23" s="360">
        <v>45401</v>
      </c>
      <c r="P23" s="361"/>
      <c r="Q23" s="254"/>
      <c r="S23" s="37" t="s">
        <v>576</v>
      </c>
    </row>
    <row r="24" spans="1:39" ht="15" customHeight="1">
      <c r="A24" s="209">
        <v>15</v>
      </c>
      <c r="B24" s="206">
        <v>45390</v>
      </c>
      <c r="C24" s="210"/>
      <c r="D24" s="214" t="s">
        <v>300</v>
      </c>
      <c r="E24" s="211" t="s">
        <v>574</v>
      </c>
      <c r="F24" s="205" t="s">
        <v>974</v>
      </c>
      <c r="G24" s="207">
        <v>1370</v>
      </c>
      <c r="H24" s="205"/>
      <c r="I24" s="205" t="s">
        <v>975</v>
      </c>
      <c r="J24" s="207" t="s">
        <v>575</v>
      </c>
      <c r="K24" s="207"/>
      <c r="L24" s="208"/>
      <c r="M24" s="212"/>
      <c r="N24" s="207"/>
      <c r="O24" s="213"/>
      <c r="P24" s="208">
        <f>VLOOKUP(D24,'MidCap Intra'!$B$11:$C$568,2,0)</f>
        <v>1441.95</v>
      </c>
      <c r="Q24" s="254"/>
      <c r="S24" s="37" t="s">
        <v>576</v>
      </c>
    </row>
    <row r="25" spans="1:39" ht="15" customHeight="1">
      <c r="A25" s="209">
        <v>16</v>
      </c>
      <c r="B25" s="206">
        <v>45394</v>
      </c>
      <c r="C25" s="210"/>
      <c r="D25" s="214" t="s">
        <v>274</v>
      </c>
      <c r="E25" s="211" t="s">
        <v>574</v>
      </c>
      <c r="F25" s="205" t="s">
        <v>1019</v>
      </c>
      <c r="G25" s="207">
        <v>1625</v>
      </c>
      <c r="H25" s="205"/>
      <c r="I25" s="205" t="s">
        <v>1020</v>
      </c>
      <c r="J25" s="207" t="s">
        <v>575</v>
      </c>
      <c r="K25" s="207"/>
      <c r="L25" s="208"/>
      <c r="M25" s="212"/>
      <c r="N25" s="207"/>
      <c r="O25" s="213"/>
      <c r="P25" s="208">
        <f>VLOOKUP(D25,'MidCap Intra'!$B$11:$C$568,2,0)</f>
        <v>1738.6</v>
      </c>
      <c r="Q25" s="254"/>
      <c r="S25" s="37" t="s">
        <v>768</v>
      </c>
    </row>
    <row r="26" spans="1:39" ht="15" customHeight="1">
      <c r="A26" s="209">
        <v>17</v>
      </c>
      <c r="B26" s="206">
        <v>45397</v>
      </c>
      <c r="C26" s="210"/>
      <c r="D26" s="214" t="s">
        <v>127</v>
      </c>
      <c r="E26" s="211" t="s">
        <v>574</v>
      </c>
      <c r="F26" s="205" t="s">
        <v>1036</v>
      </c>
      <c r="G26" s="207">
        <v>1377</v>
      </c>
      <c r="H26" s="205"/>
      <c r="I26" s="205" t="s">
        <v>1037</v>
      </c>
      <c r="J26" s="207" t="s">
        <v>575</v>
      </c>
      <c r="K26" s="207"/>
      <c r="L26" s="208"/>
      <c r="M26" s="212"/>
      <c r="N26" s="207"/>
      <c r="O26" s="213"/>
      <c r="P26" s="208">
        <f>VLOOKUP(D26,'MidCap Intra'!$B$11:$C$568,2,0)</f>
        <v>1510.75</v>
      </c>
      <c r="Q26" s="254"/>
      <c r="S26" s="37" t="s">
        <v>576</v>
      </c>
    </row>
    <row r="27" spans="1:39" ht="15" customHeight="1">
      <c r="A27" s="209">
        <v>18</v>
      </c>
      <c r="B27" s="206">
        <v>45405</v>
      </c>
      <c r="C27" s="210"/>
      <c r="D27" s="214" t="s">
        <v>474</v>
      </c>
      <c r="E27" s="211" t="s">
        <v>574</v>
      </c>
      <c r="F27" s="205" t="s">
        <v>1108</v>
      </c>
      <c r="G27" s="207">
        <v>149.5</v>
      </c>
      <c r="H27" s="205"/>
      <c r="I27" s="205" t="s">
        <v>1109</v>
      </c>
      <c r="J27" s="207" t="s">
        <v>575</v>
      </c>
      <c r="K27" s="207"/>
      <c r="L27" s="208"/>
      <c r="M27" s="212"/>
      <c r="N27" s="207"/>
      <c r="O27" s="213"/>
      <c r="P27" s="208">
        <f>VLOOKUP(D27,'MidCap Intra'!$B$11:$C$568,2,0)</f>
        <v>167.35</v>
      </c>
      <c r="Q27" s="254"/>
      <c r="S27" s="37" t="s">
        <v>576</v>
      </c>
    </row>
    <row r="28" spans="1:39" ht="15" customHeight="1">
      <c r="A28" s="209"/>
      <c r="B28" s="206"/>
      <c r="C28" s="210"/>
      <c r="D28" s="214"/>
      <c r="E28" s="211"/>
      <c r="F28" s="205"/>
      <c r="G28" s="207"/>
      <c r="H28" s="205"/>
      <c r="I28" s="205"/>
      <c r="J28" s="207"/>
      <c r="K28" s="207"/>
      <c r="L28" s="208"/>
      <c r="M28" s="212"/>
      <c r="N28" s="207"/>
      <c r="O28" s="213"/>
      <c r="P28" s="208"/>
      <c r="Q28" s="254"/>
      <c r="S28" s="37"/>
    </row>
    <row r="29" spans="1:39" ht="15" customHeight="1">
      <c r="A29" s="209"/>
      <c r="B29" s="206"/>
      <c r="C29" s="210"/>
      <c r="D29" s="214"/>
      <c r="E29" s="211"/>
      <c r="F29" s="205"/>
      <c r="G29" s="207"/>
      <c r="H29" s="205"/>
      <c r="I29" s="205"/>
      <c r="J29" s="207"/>
      <c r="K29" s="207"/>
      <c r="L29" s="208"/>
      <c r="M29" s="212"/>
      <c r="N29" s="207"/>
      <c r="O29" s="213"/>
      <c r="P29" s="208"/>
      <c r="Q29" s="254"/>
      <c r="S29" s="37"/>
    </row>
    <row r="31" spans="1:39" ht="14.25" customHeight="1">
      <c r="A31" s="99"/>
      <c r="B31" s="100"/>
      <c r="C31" s="101"/>
      <c r="D31" s="102"/>
      <c r="E31" s="103"/>
      <c r="F31" s="103"/>
      <c r="G31" s="99"/>
      <c r="H31" s="103"/>
      <c r="I31" s="104"/>
      <c r="J31" s="105"/>
      <c r="K31" s="105"/>
      <c r="L31" s="106"/>
      <c r="M31" s="107"/>
      <c r="N31" s="108"/>
      <c r="O31" s="109"/>
      <c r="P31" s="110"/>
      <c r="Q31" s="110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1" t="s">
        <v>578</v>
      </c>
      <c r="B32" s="112"/>
      <c r="C32" s="113"/>
      <c r="E32" s="114"/>
      <c r="F32" s="114"/>
      <c r="G32" s="114"/>
      <c r="H32" s="114"/>
      <c r="I32" s="114"/>
      <c r="J32" s="115"/>
      <c r="K32" s="114"/>
      <c r="L32" s="116"/>
      <c r="M32" s="54"/>
      <c r="N32" s="115"/>
      <c r="O32" s="113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7" t="s">
        <v>579</v>
      </c>
      <c r="B33" s="111"/>
      <c r="C33" s="111"/>
      <c r="D33" s="111"/>
      <c r="E33" s="37"/>
      <c r="F33" s="118" t="s">
        <v>580</v>
      </c>
      <c r="G33" s="6"/>
      <c r="H33" s="6"/>
      <c r="I33" s="6"/>
      <c r="J33" s="119"/>
      <c r="K33" s="120"/>
      <c r="L33" s="120"/>
      <c r="M33" s="121"/>
      <c r="N33" s="1"/>
      <c r="O33" s="122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1" t="s">
        <v>581</v>
      </c>
      <c r="B34" s="111"/>
      <c r="C34" s="111"/>
      <c r="D34" s="111" t="s">
        <v>582</v>
      </c>
      <c r="E34" s="6"/>
      <c r="F34" s="118" t="s">
        <v>583</v>
      </c>
      <c r="G34" s="6"/>
      <c r="H34" s="6"/>
      <c r="I34" s="6"/>
      <c r="J34" s="119"/>
      <c r="K34" s="120"/>
      <c r="L34" s="120"/>
      <c r="M34" s="121"/>
      <c r="N34" s="1"/>
      <c r="O34" s="12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1"/>
      <c r="B35" s="111"/>
      <c r="C35" s="111"/>
      <c r="D35" s="111"/>
      <c r="E35" s="6"/>
      <c r="F35" s="6"/>
      <c r="G35" s="6"/>
      <c r="H35" s="6"/>
      <c r="I35" s="6"/>
      <c r="J35" s="123"/>
      <c r="K35" s="120"/>
      <c r="L35" s="120"/>
      <c r="M35" s="6"/>
      <c r="N35" s="124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18"/>
      <c r="B36" s="218"/>
      <c r="C36" s="218"/>
      <c r="D36" s="218"/>
      <c r="E36" s="219"/>
      <c r="F36" s="219"/>
      <c r="G36" s="219"/>
      <c r="H36" s="219"/>
      <c r="I36" s="219"/>
      <c r="J36" s="220"/>
      <c r="K36" s="221"/>
      <c r="L36" s="221"/>
      <c r="M36" s="219"/>
      <c r="N36" s="222"/>
      <c r="O36" s="223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1"/>
      <c r="B37" s="111"/>
      <c r="C37" s="111"/>
      <c r="D37" s="111"/>
      <c r="E37" s="6"/>
      <c r="F37" s="6"/>
      <c r="G37" s="6"/>
      <c r="H37" s="6"/>
      <c r="I37" s="6"/>
      <c r="J37" s="123"/>
      <c r="K37" s="120"/>
      <c r="L37" s="121"/>
      <c r="M37" s="6"/>
      <c r="N37" s="124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34" t="s">
        <v>588</v>
      </c>
      <c r="B38" s="134"/>
      <c r="C38" s="134"/>
      <c r="D38" s="134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3" t="s">
        <v>16</v>
      </c>
      <c r="B39" s="93" t="s">
        <v>550</v>
      </c>
      <c r="C39" s="93"/>
      <c r="D39" s="94" t="s">
        <v>561</v>
      </c>
      <c r="E39" s="93" t="s">
        <v>562</v>
      </c>
      <c r="F39" s="93" t="s">
        <v>563</v>
      </c>
      <c r="G39" s="93" t="s">
        <v>584</v>
      </c>
      <c r="H39" s="93" t="s">
        <v>565</v>
      </c>
      <c r="I39" s="215" t="s">
        <v>566</v>
      </c>
      <c r="J39" s="217" t="s">
        <v>567</v>
      </c>
      <c r="K39" s="216" t="s">
        <v>589</v>
      </c>
      <c r="L39" s="95" t="s">
        <v>569</v>
      </c>
      <c r="M39" s="135" t="s">
        <v>590</v>
      </c>
      <c r="N39" s="93" t="s">
        <v>591</v>
      </c>
      <c r="O39" s="92" t="s">
        <v>571</v>
      </c>
      <c r="P39" s="94" t="s">
        <v>572</v>
      </c>
      <c r="Q39" s="25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95">
        <v>1</v>
      </c>
      <c r="B40" s="293">
        <v>45379</v>
      </c>
      <c r="C40" s="294"/>
      <c r="D40" s="294" t="s">
        <v>904</v>
      </c>
      <c r="E40" s="295" t="s">
        <v>586</v>
      </c>
      <c r="F40" s="295">
        <v>3842.5</v>
      </c>
      <c r="G40" s="295">
        <v>3785</v>
      </c>
      <c r="H40" s="295">
        <v>3785</v>
      </c>
      <c r="I40" s="296" t="s">
        <v>905</v>
      </c>
      <c r="J40" s="285" t="s">
        <v>919</v>
      </c>
      <c r="K40" s="286">
        <f t="shared" ref="K40:K46" si="30">H40-F40</f>
        <v>-57.5</v>
      </c>
      <c r="L40" s="287">
        <f t="shared" ref="L40" si="31">(H40*N40)*0.03%</f>
        <v>198.71249999999998</v>
      </c>
      <c r="M40" s="288">
        <f>(K40*N40)-L40</f>
        <v>-10261.2125</v>
      </c>
      <c r="N40" s="286">
        <v>175</v>
      </c>
      <c r="O40" s="289" t="s">
        <v>587</v>
      </c>
      <c r="P40" s="290">
        <v>45352</v>
      </c>
      <c r="Q40" s="252"/>
      <c r="R40" s="136"/>
      <c r="S40" s="54" t="s">
        <v>576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295">
        <v>2</v>
      </c>
      <c r="B41" s="293">
        <v>45383</v>
      </c>
      <c r="C41" s="294"/>
      <c r="D41" s="294" t="s">
        <v>913</v>
      </c>
      <c r="E41" s="295" t="s">
        <v>586</v>
      </c>
      <c r="F41" s="295">
        <v>12605</v>
      </c>
      <c r="G41" s="295">
        <v>12400</v>
      </c>
      <c r="H41" s="295">
        <v>12445</v>
      </c>
      <c r="I41" s="296" t="s">
        <v>914</v>
      </c>
      <c r="J41" s="285" t="s">
        <v>959</v>
      </c>
      <c r="K41" s="286">
        <f t="shared" si="30"/>
        <v>-160</v>
      </c>
      <c r="L41" s="287">
        <f t="shared" ref="L41" si="32">(H41*N41)*0.03%</f>
        <v>186.67499999999998</v>
      </c>
      <c r="M41" s="288">
        <f t="shared" ref="M41" si="33">(K41*N41)-L41</f>
        <v>-8186.6750000000002</v>
      </c>
      <c r="N41" s="286">
        <v>50</v>
      </c>
      <c r="O41" s="289" t="s">
        <v>587</v>
      </c>
      <c r="P41" s="290">
        <v>45386</v>
      </c>
      <c r="Q41" s="252"/>
      <c r="R41" s="136"/>
      <c r="S41" s="54" t="s">
        <v>768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304">
        <v>3</v>
      </c>
      <c r="B42" s="301">
        <v>45293</v>
      </c>
      <c r="C42" s="303"/>
      <c r="D42" s="303" t="s">
        <v>922</v>
      </c>
      <c r="E42" s="304" t="s">
        <v>586</v>
      </c>
      <c r="F42" s="304">
        <v>1501</v>
      </c>
      <c r="G42" s="304">
        <v>1480</v>
      </c>
      <c r="H42" s="304">
        <v>1527.5</v>
      </c>
      <c r="I42" s="305" t="s">
        <v>923</v>
      </c>
      <c r="J42" s="322" t="s">
        <v>950</v>
      </c>
      <c r="K42" s="323">
        <f t="shared" si="30"/>
        <v>26.5</v>
      </c>
      <c r="L42" s="324">
        <f t="shared" ref="L42:L43" si="34">(H42*N42)*0.03%</f>
        <v>252.03749999999997</v>
      </c>
      <c r="M42" s="325">
        <f t="shared" ref="M42:M43" si="35">(K42*N42)-L42</f>
        <v>14322.9625</v>
      </c>
      <c r="N42" s="323">
        <v>550</v>
      </c>
      <c r="O42" s="326" t="s">
        <v>577</v>
      </c>
      <c r="P42" s="327">
        <v>45386</v>
      </c>
      <c r="Q42" s="252"/>
      <c r="R42" s="136"/>
      <c r="S42" s="54" t="s">
        <v>576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95">
        <v>4</v>
      </c>
      <c r="B43" s="293">
        <v>45384</v>
      </c>
      <c r="C43" s="294"/>
      <c r="D43" s="294" t="s">
        <v>930</v>
      </c>
      <c r="E43" s="295" t="s">
        <v>586</v>
      </c>
      <c r="F43" s="295">
        <v>3176</v>
      </c>
      <c r="G43" s="295">
        <v>3104</v>
      </c>
      <c r="H43" s="295">
        <v>3104</v>
      </c>
      <c r="I43" s="296" t="s">
        <v>931</v>
      </c>
      <c r="J43" s="285" t="s">
        <v>984</v>
      </c>
      <c r="K43" s="286">
        <f t="shared" si="30"/>
        <v>-72</v>
      </c>
      <c r="L43" s="287">
        <f t="shared" si="34"/>
        <v>139.67999999999998</v>
      </c>
      <c r="M43" s="288">
        <f t="shared" si="35"/>
        <v>-10939.68</v>
      </c>
      <c r="N43" s="286">
        <v>150</v>
      </c>
      <c r="O43" s="289" t="s">
        <v>587</v>
      </c>
      <c r="P43" s="290">
        <v>45390</v>
      </c>
      <c r="Q43" s="252"/>
      <c r="R43" s="136"/>
      <c r="S43" s="54" t="s">
        <v>863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304">
        <v>5</v>
      </c>
      <c r="B44" s="301">
        <v>45384</v>
      </c>
      <c r="C44" s="303"/>
      <c r="D44" s="303" t="s">
        <v>936</v>
      </c>
      <c r="E44" s="304" t="s">
        <v>586</v>
      </c>
      <c r="F44" s="304">
        <v>2013</v>
      </c>
      <c r="G44" s="304">
        <v>1975</v>
      </c>
      <c r="H44" s="304">
        <v>2050</v>
      </c>
      <c r="I44" s="305" t="s">
        <v>937</v>
      </c>
      <c r="J44" s="322" t="s">
        <v>947</v>
      </c>
      <c r="K44" s="323">
        <f t="shared" si="30"/>
        <v>37</v>
      </c>
      <c r="L44" s="324">
        <f t="shared" ref="L44" si="36">(H44*N44)*0.03%</f>
        <v>153.75</v>
      </c>
      <c r="M44" s="325">
        <f t="shared" ref="M44" si="37">(K44*N44)-L44</f>
        <v>9096.25</v>
      </c>
      <c r="N44" s="323">
        <v>250</v>
      </c>
      <c r="O44" s="326" t="s">
        <v>577</v>
      </c>
      <c r="P44" s="327">
        <v>45385</v>
      </c>
      <c r="Q44" s="252"/>
      <c r="R44" s="136"/>
      <c r="S44" s="54" t="s">
        <v>863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304">
        <v>6</v>
      </c>
      <c r="B45" s="301">
        <v>45384</v>
      </c>
      <c r="C45" s="303"/>
      <c r="D45" s="303" t="s">
        <v>938</v>
      </c>
      <c r="E45" s="304" t="s">
        <v>586</v>
      </c>
      <c r="F45" s="304">
        <v>10120</v>
      </c>
      <c r="G45" s="304">
        <v>10000</v>
      </c>
      <c r="H45" s="304">
        <v>10290</v>
      </c>
      <c r="I45" s="305" t="s">
        <v>939</v>
      </c>
      <c r="J45" s="322" t="s">
        <v>803</v>
      </c>
      <c r="K45" s="323">
        <f t="shared" si="30"/>
        <v>170</v>
      </c>
      <c r="L45" s="324">
        <f t="shared" ref="L45:L46" si="38">(H45*N45)*0.03%</f>
        <v>308.7</v>
      </c>
      <c r="M45" s="325">
        <f t="shared" ref="M45:M46" si="39">(K45*N45)-L45</f>
        <v>16691.3</v>
      </c>
      <c r="N45" s="323">
        <v>100</v>
      </c>
      <c r="O45" s="326" t="s">
        <v>577</v>
      </c>
      <c r="P45" s="327">
        <v>45385</v>
      </c>
      <c r="Q45" s="252"/>
      <c r="R45" s="136"/>
      <c r="S45" s="54" t="s">
        <v>576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295">
        <v>7</v>
      </c>
      <c r="B46" s="293">
        <v>45385</v>
      </c>
      <c r="C46" s="294"/>
      <c r="D46" s="294" t="s">
        <v>938</v>
      </c>
      <c r="E46" s="295" t="s">
        <v>586</v>
      </c>
      <c r="F46" s="295">
        <v>10100</v>
      </c>
      <c r="G46" s="295">
        <v>10000</v>
      </c>
      <c r="H46" s="295">
        <v>10000</v>
      </c>
      <c r="I46" s="296" t="s">
        <v>939</v>
      </c>
      <c r="J46" s="285" t="s">
        <v>951</v>
      </c>
      <c r="K46" s="286">
        <f t="shared" si="30"/>
        <v>-100</v>
      </c>
      <c r="L46" s="287">
        <f t="shared" si="38"/>
        <v>300</v>
      </c>
      <c r="M46" s="288">
        <f t="shared" si="39"/>
        <v>-10300</v>
      </c>
      <c r="N46" s="286">
        <v>100</v>
      </c>
      <c r="O46" s="289" t="s">
        <v>587</v>
      </c>
      <c r="P46" s="290">
        <v>45386</v>
      </c>
      <c r="Q46" s="252"/>
      <c r="R46" s="136"/>
      <c r="S46" s="54" t="s">
        <v>576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304">
        <v>8</v>
      </c>
      <c r="B47" s="301">
        <v>45386</v>
      </c>
      <c r="C47" s="303"/>
      <c r="D47" s="303" t="s">
        <v>960</v>
      </c>
      <c r="E47" s="304" t="s">
        <v>586</v>
      </c>
      <c r="F47" s="304">
        <v>1497</v>
      </c>
      <c r="G47" s="304">
        <v>1470</v>
      </c>
      <c r="H47" s="304">
        <v>1519</v>
      </c>
      <c r="I47" s="305" t="s">
        <v>923</v>
      </c>
      <c r="J47" s="322" t="s">
        <v>992</v>
      </c>
      <c r="K47" s="323">
        <f t="shared" ref="K47" si="40">H47-F47</f>
        <v>22</v>
      </c>
      <c r="L47" s="324">
        <f t="shared" ref="L47" si="41">(H47*N47)*0.03%</f>
        <v>182.27999999999997</v>
      </c>
      <c r="M47" s="325">
        <f t="shared" ref="M47" si="42">(K47*N47)-L47</f>
        <v>8617.7199999999993</v>
      </c>
      <c r="N47" s="323">
        <v>400</v>
      </c>
      <c r="O47" s="326" t="s">
        <v>577</v>
      </c>
      <c r="P47" s="327">
        <v>45391</v>
      </c>
      <c r="Q47" s="252"/>
      <c r="R47" s="136"/>
      <c r="S47" s="54" t="s">
        <v>768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04">
        <v>9</v>
      </c>
      <c r="B48" s="301">
        <v>45387</v>
      </c>
      <c r="C48" s="303"/>
      <c r="D48" s="303" t="s">
        <v>965</v>
      </c>
      <c r="E48" s="304" t="s">
        <v>586</v>
      </c>
      <c r="F48" s="304">
        <v>1553</v>
      </c>
      <c r="G48" s="304">
        <v>1532</v>
      </c>
      <c r="H48" s="304">
        <v>1571.5</v>
      </c>
      <c r="I48" s="305" t="s">
        <v>966</v>
      </c>
      <c r="J48" s="322" t="s">
        <v>971</v>
      </c>
      <c r="K48" s="323">
        <f>H48-F48</f>
        <v>18.5</v>
      </c>
      <c r="L48" s="324">
        <f t="shared" ref="L48" si="43">(H48*N48)*0.03%</f>
        <v>235.72499999999997</v>
      </c>
      <c r="M48" s="325">
        <f t="shared" ref="M48" si="44">(K48*N48)-L48</f>
        <v>9014.2749999999996</v>
      </c>
      <c r="N48" s="323">
        <v>500</v>
      </c>
      <c r="O48" s="326" t="s">
        <v>577</v>
      </c>
      <c r="P48" s="327">
        <v>45390</v>
      </c>
      <c r="Q48" s="252"/>
      <c r="R48" s="136"/>
      <c r="S48" s="54" t="s">
        <v>863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304">
        <v>10</v>
      </c>
      <c r="B49" s="301">
        <v>45390</v>
      </c>
      <c r="C49" s="303"/>
      <c r="D49" s="303" t="s">
        <v>976</v>
      </c>
      <c r="E49" s="304" t="s">
        <v>586</v>
      </c>
      <c r="F49" s="304">
        <v>728</v>
      </c>
      <c r="G49" s="304">
        <v>716</v>
      </c>
      <c r="H49" s="304">
        <v>739</v>
      </c>
      <c r="I49" s="305" t="s">
        <v>977</v>
      </c>
      <c r="J49" s="322" t="s">
        <v>990</v>
      </c>
      <c r="K49" s="323">
        <f>H49-F49</f>
        <v>11</v>
      </c>
      <c r="L49" s="324">
        <f t="shared" ref="L49" si="45">(H49*N49)*0.03%</f>
        <v>177.35999999999999</v>
      </c>
      <c r="M49" s="325">
        <f t="shared" ref="M49" si="46">(K49*N49)-L49</f>
        <v>8622.64</v>
      </c>
      <c r="N49" s="323">
        <v>800</v>
      </c>
      <c r="O49" s="326" t="s">
        <v>577</v>
      </c>
      <c r="P49" s="327">
        <v>45391</v>
      </c>
      <c r="Q49" s="252"/>
      <c r="R49" s="136"/>
      <c r="S49" s="54" t="s">
        <v>576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295">
        <v>11</v>
      </c>
      <c r="B50" s="293">
        <v>45390</v>
      </c>
      <c r="C50" s="294"/>
      <c r="D50" s="294" t="s">
        <v>965</v>
      </c>
      <c r="E50" s="295" t="s">
        <v>586</v>
      </c>
      <c r="F50" s="295">
        <v>1555</v>
      </c>
      <c r="G50" s="295">
        <v>1534</v>
      </c>
      <c r="H50" s="295">
        <v>1534</v>
      </c>
      <c r="I50" s="296" t="s">
        <v>980</v>
      </c>
      <c r="J50" s="285" t="s">
        <v>981</v>
      </c>
      <c r="K50" s="286">
        <f>H50-F50</f>
        <v>-21</v>
      </c>
      <c r="L50" s="287">
        <f t="shared" ref="L50:L51" si="47">(H50*N50)*0.03%</f>
        <v>230.09999999999997</v>
      </c>
      <c r="M50" s="288">
        <f t="shared" ref="M50:M51" si="48">(K50*N50)-L50</f>
        <v>-10730.1</v>
      </c>
      <c r="N50" s="286">
        <v>500</v>
      </c>
      <c r="O50" s="289" t="s">
        <v>587</v>
      </c>
      <c r="P50" s="290">
        <v>45390</v>
      </c>
      <c r="Q50" s="252"/>
      <c r="R50" s="136"/>
      <c r="S50" s="54" t="s">
        <v>863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04">
        <v>12</v>
      </c>
      <c r="B51" s="301">
        <v>45391</v>
      </c>
      <c r="C51" s="303"/>
      <c r="D51" s="303" t="s">
        <v>988</v>
      </c>
      <c r="E51" s="304" t="s">
        <v>586</v>
      </c>
      <c r="F51" s="304">
        <v>26475</v>
      </c>
      <c r="G51" s="304">
        <v>26200</v>
      </c>
      <c r="H51" s="304">
        <v>26725</v>
      </c>
      <c r="I51" s="305" t="s">
        <v>989</v>
      </c>
      <c r="J51" s="322" t="s">
        <v>991</v>
      </c>
      <c r="K51" s="323">
        <f>H51-F51</f>
        <v>250</v>
      </c>
      <c r="L51" s="324">
        <f t="shared" si="47"/>
        <v>320.7</v>
      </c>
      <c r="M51" s="325">
        <f t="shared" si="48"/>
        <v>9679.2999999999993</v>
      </c>
      <c r="N51" s="323">
        <v>40</v>
      </c>
      <c r="O51" s="326" t="s">
        <v>577</v>
      </c>
      <c r="P51" s="327">
        <v>45391</v>
      </c>
      <c r="Q51" s="252"/>
      <c r="R51" s="136"/>
      <c r="S51" s="54" t="s">
        <v>768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295">
        <v>13</v>
      </c>
      <c r="B52" s="293">
        <v>45392</v>
      </c>
      <c r="C52" s="294"/>
      <c r="D52" s="294" t="s">
        <v>998</v>
      </c>
      <c r="E52" s="295" t="s">
        <v>855</v>
      </c>
      <c r="F52" s="295">
        <v>2632.5</v>
      </c>
      <c r="G52" s="295">
        <v>2665</v>
      </c>
      <c r="H52" s="295">
        <v>2665</v>
      </c>
      <c r="I52" s="296" t="s">
        <v>999</v>
      </c>
      <c r="J52" s="285" t="s">
        <v>1014</v>
      </c>
      <c r="K52" s="286">
        <f>F52-H52</f>
        <v>-32.5</v>
      </c>
      <c r="L52" s="287">
        <f t="shared" ref="L52" si="49">(H52*N52)*0.03%</f>
        <v>279.82499999999999</v>
      </c>
      <c r="M52" s="288">
        <f t="shared" ref="M52" si="50">(K52*N52)-L52</f>
        <v>-11654.825000000001</v>
      </c>
      <c r="N52" s="286">
        <v>350</v>
      </c>
      <c r="O52" s="289" t="s">
        <v>587</v>
      </c>
      <c r="P52" s="290">
        <v>45392</v>
      </c>
      <c r="Q52" s="252"/>
      <c r="R52" s="136"/>
      <c r="S52" s="54" t="s">
        <v>768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295">
        <v>14</v>
      </c>
      <c r="B53" s="293">
        <v>45392</v>
      </c>
      <c r="C53" s="294"/>
      <c r="D53" s="294" t="s">
        <v>1000</v>
      </c>
      <c r="E53" s="295" t="s">
        <v>855</v>
      </c>
      <c r="F53" s="295">
        <v>22790</v>
      </c>
      <c r="G53" s="295">
        <v>22890</v>
      </c>
      <c r="H53" s="295">
        <v>22810</v>
      </c>
      <c r="I53" s="295" t="s">
        <v>1001</v>
      </c>
      <c r="J53" s="285" t="s">
        <v>1013</v>
      </c>
      <c r="K53" s="286">
        <f>F53-H53</f>
        <v>-20</v>
      </c>
      <c r="L53" s="287">
        <f t="shared" ref="L53:L56" si="51">(H53*N53)*0.03%</f>
        <v>342.15</v>
      </c>
      <c r="M53" s="288">
        <f t="shared" ref="M53:M56" si="52">(K53*N53)-L53</f>
        <v>-1342.15</v>
      </c>
      <c r="N53" s="286">
        <v>50</v>
      </c>
      <c r="O53" s="289" t="s">
        <v>587</v>
      </c>
      <c r="P53" s="290">
        <v>45392</v>
      </c>
      <c r="Q53" s="252"/>
      <c r="R53" s="136"/>
      <c r="S53" s="54" t="s">
        <v>576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304">
        <v>15</v>
      </c>
      <c r="B54" s="301">
        <v>45392</v>
      </c>
      <c r="C54" s="303"/>
      <c r="D54" s="303" t="s">
        <v>1008</v>
      </c>
      <c r="E54" s="304" t="s">
        <v>586</v>
      </c>
      <c r="F54" s="304">
        <v>3882.5</v>
      </c>
      <c r="G54" s="304">
        <v>3840</v>
      </c>
      <c r="H54" s="304">
        <v>3920</v>
      </c>
      <c r="I54" s="304" t="s">
        <v>1009</v>
      </c>
      <c r="J54" s="322" t="s">
        <v>955</v>
      </c>
      <c r="K54" s="323">
        <f t="shared" ref="K54:K59" si="53">H54-F54</f>
        <v>37.5</v>
      </c>
      <c r="L54" s="324">
        <f t="shared" si="51"/>
        <v>294</v>
      </c>
      <c r="M54" s="325">
        <f t="shared" si="52"/>
        <v>9081</v>
      </c>
      <c r="N54" s="323">
        <v>250</v>
      </c>
      <c r="O54" s="326" t="s">
        <v>577</v>
      </c>
      <c r="P54" s="327">
        <v>45394</v>
      </c>
      <c r="Q54" s="252"/>
      <c r="R54" s="136"/>
      <c r="S54" s="54" t="s">
        <v>863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295">
        <v>16</v>
      </c>
      <c r="B55" s="293">
        <v>45392</v>
      </c>
      <c r="C55" s="294"/>
      <c r="D55" s="294" t="s">
        <v>1015</v>
      </c>
      <c r="E55" s="295" t="s">
        <v>586</v>
      </c>
      <c r="F55" s="295">
        <v>1546</v>
      </c>
      <c r="G55" s="295">
        <v>1530</v>
      </c>
      <c r="H55" s="295">
        <v>1531</v>
      </c>
      <c r="I55" s="295" t="s">
        <v>1016</v>
      </c>
      <c r="J55" s="285" t="s">
        <v>997</v>
      </c>
      <c r="K55" s="286">
        <f t="shared" si="53"/>
        <v>-15</v>
      </c>
      <c r="L55" s="287">
        <f t="shared" si="51"/>
        <v>321.51</v>
      </c>
      <c r="M55" s="288">
        <f t="shared" si="52"/>
        <v>-10821.51</v>
      </c>
      <c r="N55" s="286">
        <v>700</v>
      </c>
      <c r="O55" s="289" t="s">
        <v>587</v>
      </c>
      <c r="P55" s="290">
        <v>45394</v>
      </c>
      <c r="Q55" s="252"/>
      <c r="R55" s="136"/>
      <c r="S55" s="54" t="s">
        <v>863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295">
        <v>17</v>
      </c>
      <c r="B56" s="293">
        <v>45394</v>
      </c>
      <c r="C56" s="294"/>
      <c r="D56" s="294" t="s">
        <v>913</v>
      </c>
      <c r="E56" s="295" t="s">
        <v>586</v>
      </c>
      <c r="F56" s="295">
        <v>12540</v>
      </c>
      <c r="G56" s="295">
        <v>12300</v>
      </c>
      <c r="H56" s="295">
        <v>12300</v>
      </c>
      <c r="I56" s="295" t="s">
        <v>1022</v>
      </c>
      <c r="J56" s="285" t="s">
        <v>1025</v>
      </c>
      <c r="K56" s="286">
        <f t="shared" si="53"/>
        <v>-240</v>
      </c>
      <c r="L56" s="287">
        <f t="shared" si="51"/>
        <v>184.49999999999997</v>
      </c>
      <c r="M56" s="288">
        <f t="shared" si="52"/>
        <v>-12184.5</v>
      </c>
      <c r="N56" s="286">
        <v>50</v>
      </c>
      <c r="O56" s="289" t="s">
        <v>587</v>
      </c>
      <c r="P56" s="290">
        <v>45394</v>
      </c>
      <c r="Q56" s="252"/>
      <c r="R56" s="136"/>
      <c r="S56" s="54" t="s">
        <v>768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295">
        <v>18</v>
      </c>
      <c r="B57" s="293">
        <v>45394</v>
      </c>
      <c r="C57" s="294"/>
      <c r="D57" s="294" t="s">
        <v>1023</v>
      </c>
      <c r="E57" s="295" t="s">
        <v>586</v>
      </c>
      <c r="F57" s="295">
        <v>441.25</v>
      </c>
      <c r="G57" s="295">
        <v>438</v>
      </c>
      <c r="H57" s="295">
        <v>438</v>
      </c>
      <c r="I57" s="295" t="s">
        <v>1024</v>
      </c>
      <c r="J57" s="285" t="s">
        <v>1032</v>
      </c>
      <c r="K57" s="286">
        <f t="shared" si="53"/>
        <v>-3.25</v>
      </c>
      <c r="L57" s="287">
        <f t="shared" ref="L57:L58" si="54">(H57*N57)*0.03%</f>
        <v>443.47499999999997</v>
      </c>
      <c r="M57" s="288">
        <f t="shared" ref="M57:M58" si="55">(K57*N57)-L57</f>
        <v>-11412.225</v>
      </c>
      <c r="N57" s="286">
        <v>3375</v>
      </c>
      <c r="O57" s="289" t="s">
        <v>587</v>
      </c>
      <c r="P57" s="290">
        <v>45394</v>
      </c>
      <c r="Q57" s="252"/>
      <c r="R57" s="136"/>
      <c r="S57" s="54" t="s">
        <v>768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317">
        <v>19</v>
      </c>
      <c r="B58" s="321">
        <v>45394</v>
      </c>
      <c r="C58" s="316"/>
      <c r="D58" s="316" t="s">
        <v>988</v>
      </c>
      <c r="E58" s="317" t="s">
        <v>586</v>
      </c>
      <c r="F58" s="317">
        <v>26470</v>
      </c>
      <c r="G58" s="317">
        <v>26200</v>
      </c>
      <c r="H58" s="317">
        <v>26490</v>
      </c>
      <c r="I58" s="317" t="s">
        <v>1030</v>
      </c>
      <c r="J58" s="345" t="s">
        <v>916</v>
      </c>
      <c r="K58" s="346">
        <f t="shared" si="53"/>
        <v>20</v>
      </c>
      <c r="L58" s="347">
        <f t="shared" si="54"/>
        <v>317.88</v>
      </c>
      <c r="M58" s="348">
        <f t="shared" si="55"/>
        <v>482.12</v>
      </c>
      <c r="N58" s="346">
        <v>40</v>
      </c>
      <c r="O58" s="349" t="s">
        <v>594</v>
      </c>
      <c r="P58" s="350">
        <v>45397</v>
      </c>
      <c r="Q58" s="252"/>
      <c r="R58" s="136"/>
      <c r="S58" s="54" t="s">
        <v>768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295">
        <v>20</v>
      </c>
      <c r="B59" s="293">
        <v>45394</v>
      </c>
      <c r="C59" s="294"/>
      <c r="D59" s="294" t="s">
        <v>1008</v>
      </c>
      <c r="E59" s="295" t="s">
        <v>586</v>
      </c>
      <c r="F59" s="295">
        <v>3862.5</v>
      </c>
      <c r="G59" s="295">
        <v>3820</v>
      </c>
      <c r="H59" s="295">
        <v>3817</v>
      </c>
      <c r="I59" s="295" t="s">
        <v>1031</v>
      </c>
      <c r="J59" s="285" t="s">
        <v>1034</v>
      </c>
      <c r="K59" s="286">
        <f t="shared" si="53"/>
        <v>-45.5</v>
      </c>
      <c r="L59" s="287">
        <f t="shared" ref="L59" si="56">(H59*N59)*0.03%</f>
        <v>286.27499999999998</v>
      </c>
      <c r="M59" s="288">
        <f t="shared" ref="M59" si="57">(K59*N59)-L59</f>
        <v>-11661.275</v>
      </c>
      <c r="N59" s="286">
        <v>250</v>
      </c>
      <c r="O59" s="289" t="s">
        <v>587</v>
      </c>
      <c r="P59" s="290">
        <v>45397</v>
      </c>
      <c r="Q59" s="252"/>
      <c r="R59" s="136"/>
      <c r="S59" s="54" t="s">
        <v>863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295">
        <v>21</v>
      </c>
      <c r="B60" s="293">
        <v>45397</v>
      </c>
      <c r="C60" s="294"/>
      <c r="D60" s="294" t="s">
        <v>904</v>
      </c>
      <c r="E60" s="295" t="s">
        <v>586</v>
      </c>
      <c r="F60" s="295">
        <v>3630</v>
      </c>
      <c r="G60" s="295">
        <v>3570</v>
      </c>
      <c r="H60" s="295">
        <v>3570</v>
      </c>
      <c r="I60" s="295" t="s">
        <v>1038</v>
      </c>
      <c r="J60" s="285" t="s">
        <v>1061</v>
      </c>
      <c r="K60" s="286">
        <f t="shared" ref="K60" si="58">H60-F60</f>
        <v>-60</v>
      </c>
      <c r="L60" s="287">
        <f t="shared" ref="L60" si="59">(H60*N60)*0.03%</f>
        <v>187.42499999999998</v>
      </c>
      <c r="M60" s="288">
        <f t="shared" ref="M60" si="60">(K60*N60)-L60</f>
        <v>-10687.424999999999</v>
      </c>
      <c r="N60" s="286">
        <v>175</v>
      </c>
      <c r="O60" s="289" t="s">
        <v>587</v>
      </c>
      <c r="P60" s="290">
        <v>45400</v>
      </c>
      <c r="Q60" s="252"/>
      <c r="R60" s="136"/>
      <c r="S60" s="54" t="s">
        <v>576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295">
        <v>22</v>
      </c>
      <c r="B61" s="293">
        <v>45397</v>
      </c>
      <c r="C61" s="294"/>
      <c r="D61" s="294" t="s">
        <v>1039</v>
      </c>
      <c r="E61" s="295" t="s">
        <v>586</v>
      </c>
      <c r="F61" s="295">
        <v>1161</v>
      </c>
      <c r="G61" s="295">
        <v>1145</v>
      </c>
      <c r="H61" s="295">
        <v>1151</v>
      </c>
      <c r="I61" s="295" t="s">
        <v>1040</v>
      </c>
      <c r="J61" s="285" t="s">
        <v>1055</v>
      </c>
      <c r="K61" s="286">
        <f t="shared" ref="K61:K62" si="61">H61-F61</f>
        <v>-10</v>
      </c>
      <c r="L61" s="287">
        <f t="shared" ref="L61:L62" si="62">(H61*N61)*0.03%</f>
        <v>241.70999999999998</v>
      </c>
      <c r="M61" s="288">
        <f t="shared" ref="M61:M62" si="63">(K61*N61)-L61</f>
        <v>-7241.71</v>
      </c>
      <c r="N61" s="286">
        <v>700</v>
      </c>
      <c r="O61" s="289" t="s">
        <v>587</v>
      </c>
      <c r="P61" s="290">
        <v>45398</v>
      </c>
      <c r="Q61" s="252"/>
      <c r="R61" s="136"/>
      <c r="S61" s="54" t="s">
        <v>576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295">
        <v>23</v>
      </c>
      <c r="B62" s="293">
        <v>45397</v>
      </c>
      <c r="C62" s="294"/>
      <c r="D62" s="294" t="s">
        <v>1042</v>
      </c>
      <c r="E62" s="295" t="s">
        <v>586</v>
      </c>
      <c r="F62" s="295">
        <v>1185</v>
      </c>
      <c r="G62" s="295">
        <v>1165</v>
      </c>
      <c r="H62" s="295">
        <v>1165</v>
      </c>
      <c r="I62" s="295" t="s">
        <v>1043</v>
      </c>
      <c r="J62" s="285" t="s">
        <v>1013</v>
      </c>
      <c r="K62" s="286">
        <f t="shared" si="61"/>
        <v>-20</v>
      </c>
      <c r="L62" s="287">
        <f t="shared" si="62"/>
        <v>174.74999999999997</v>
      </c>
      <c r="M62" s="288">
        <f t="shared" si="63"/>
        <v>-10174.75</v>
      </c>
      <c r="N62" s="286">
        <v>500</v>
      </c>
      <c r="O62" s="289" t="s">
        <v>587</v>
      </c>
      <c r="P62" s="290">
        <v>45400</v>
      </c>
      <c r="Q62" s="252"/>
      <c r="R62" s="136"/>
      <c r="S62" s="54" t="s">
        <v>768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295">
        <v>24</v>
      </c>
      <c r="B63" s="293">
        <v>45400</v>
      </c>
      <c r="C63" s="294"/>
      <c r="D63" s="294" t="s">
        <v>1063</v>
      </c>
      <c r="E63" s="295" t="s">
        <v>586</v>
      </c>
      <c r="F63" s="295">
        <v>6090</v>
      </c>
      <c r="G63" s="295">
        <v>5990</v>
      </c>
      <c r="H63" s="295">
        <v>5990</v>
      </c>
      <c r="I63" s="295" t="s">
        <v>1064</v>
      </c>
      <c r="J63" s="285" t="s">
        <v>951</v>
      </c>
      <c r="K63" s="286">
        <f t="shared" ref="K63" si="64">H63-F63</f>
        <v>-100</v>
      </c>
      <c r="L63" s="287">
        <f t="shared" ref="L63:L64" si="65">(H63*N63)*0.03%</f>
        <v>179.7</v>
      </c>
      <c r="M63" s="288">
        <f t="shared" ref="M63:M64" si="66">(K63*N63)-L63</f>
        <v>-10179.700000000001</v>
      </c>
      <c r="N63" s="286">
        <v>100</v>
      </c>
      <c r="O63" s="289" t="s">
        <v>587</v>
      </c>
      <c r="P63" s="290">
        <v>45400</v>
      </c>
      <c r="Q63" s="252"/>
      <c r="R63" s="136"/>
      <c r="S63" s="54" t="s">
        <v>863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04">
        <v>25</v>
      </c>
      <c r="B64" s="301">
        <v>45401</v>
      </c>
      <c r="C64" s="303"/>
      <c r="D64" s="303" t="s">
        <v>1072</v>
      </c>
      <c r="E64" s="304" t="s">
        <v>855</v>
      </c>
      <c r="F64" s="304">
        <v>8825</v>
      </c>
      <c r="G64" s="304">
        <v>8905</v>
      </c>
      <c r="H64" s="304">
        <v>8737.5</v>
      </c>
      <c r="I64" s="305" t="s">
        <v>1073</v>
      </c>
      <c r="J64" s="322" t="s">
        <v>1074</v>
      </c>
      <c r="K64" s="323">
        <f>F64-H64</f>
        <v>87.5</v>
      </c>
      <c r="L64" s="324">
        <f t="shared" si="65"/>
        <v>327.65624999999994</v>
      </c>
      <c r="M64" s="325">
        <f t="shared" si="66"/>
        <v>10609.84375</v>
      </c>
      <c r="N64" s="323">
        <v>125</v>
      </c>
      <c r="O64" s="326" t="s">
        <v>577</v>
      </c>
      <c r="P64" s="327">
        <v>45401</v>
      </c>
      <c r="Q64" s="252"/>
      <c r="R64" s="136"/>
      <c r="S64" s="54" t="s">
        <v>768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04">
        <v>26</v>
      </c>
      <c r="B65" s="301">
        <v>45401</v>
      </c>
      <c r="C65" s="303"/>
      <c r="D65" s="303" t="s">
        <v>1078</v>
      </c>
      <c r="E65" s="304" t="s">
        <v>586</v>
      </c>
      <c r="F65" s="304">
        <v>3532.5</v>
      </c>
      <c r="G65" s="304">
        <v>3495</v>
      </c>
      <c r="H65" s="304">
        <v>3567.5</v>
      </c>
      <c r="I65" s="305" t="s">
        <v>1079</v>
      </c>
      <c r="J65" s="322" t="s">
        <v>1085</v>
      </c>
      <c r="K65" s="323">
        <f>H65-F65</f>
        <v>35</v>
      </c>
      <c r="L65" s="324">
        <f t="shared" ref="L65" si="67">(H65*N65)*0.03%</f>
        <v>321.07499999999999</v>
      </c>
      <c r="M65" s="325">
        <f t="shared" ref="M65" si="68">(K65*N65)-L65</f>
        <v>10178.924999999999</v>
      </c>
      <c r="N65" s="323">
        <v>300</v>
      </c>
      <c r="O65" s="326" t="s">
        <v>577</v>
      </c>
      <c r="P65" s="327">
        <v>45404</v>
      </c>
      <c r="Q65" s="252"/>
      <c r="R65" s="136"/>
      <c r="S65" s="54" t="s">
        <v>576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17">
        <v>27</v>
      </c>
      <c r="B66" s="321">
        <v>45401</v>
      </c>
      <c r="C66" s="316"/>
      <c r="D66" s="316" t="s">
        <v>1080</v>
      </c>
      <c r="E66" s="317" t="s">
        <v>586</v>
      </c>
      <c r="F66" s="317">
        <v>5920</v>
      </c>
      <c r="G66" s="317">
        <v>5787</v>
      </c>
      <c r="H66" s="317">
        <v>5957.5</v>
      </c>
      <c r="I66" s="318" t="s">
        <v>1081</v>
      </c>
      <c r="J66" s="345" t="s">
        <v>955</v>
      </c>
      <c r="K66" s="346">
        <f>H66-F66</f>
        <v>37.5</v>
      </c>
      <c r="L66" s="347">
        <f t="shared" ref="L66:L67" si="69">(H66*N66)*0.03%</f>
        <v>134.04374999999999</v>
      </c>
      <c r="M66" s="348">
        <f t="shared" ref="M66:M67" si="70">(K66*N66)-L66</f>
        <v>2678.4562500000002</v>
      </c>
      <c r="N66" s="346">
        <v>75</v>
      </c>
      <c r="O66" s="349" t="s">
        <v>594</v>
      </c>
      <c r="P66" s="350">
        <v>45405</v>
      </c>
      <c r="Q66" s="252"/>
      <c r="R66" s="136"/>
      <c r="S66" s="54" t="s">
        <v>863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04">
        <v>28</v>
      </c>
      <c r="B67" s="301">
        <v>45404</v>
      </c>
      <c r="C67" s="303"/>
      <c r="D67" s="303" t="s">
        <v>1088</v>
      </c>
      <c r="E67" s="304" t="s">
        <v>855</v>
      </c>
      <c r="F67" s="304">
        <v>8855</v>
      </c>
      <c r="G67" s="304">
        <v>8935</v>
      </c>
      <c r="H67" s="304">
        <v>8797.5</v>
      </c>
      <c r="I67" s="305" t="s">
        <v>1089</v>
      </c>
      <c r="J67" s="322" t="s">
        <v>1117</v>
      </c>
      <c r="K67" s="323">
        <f>F67-H67</f>
        <v>57.5</v>
      </c>
      <c r="L67" s="324">
        <f t="shared" si="69"/>
        <v>329.90624999999994</v>
      </c>
      <c r="M67" s="325">
        <f t="shared" si="70"/>
        <v>6857.59375</v>
      </c>
      <c r="N67" s="323">
        <v>125</v>
      </c>
      <c r="O67" s="326" t="s">
        <v>577</v>
      </c>
      <c r="P67" s="327">
        <v>45406</v>
      </c>
      <c r="Q67" s="252"/>
      <c r="R67" s="136"/>
      <c r="S67" s="54" t="s">
        <v>768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04">
        <v>29</v>
      </c>
      <c r="B68" s="301">
        <v>45404</v>
      </c>
      <c r="C68" s="303"/>
      <c r="D68" s="303" t="s">
        <v>1090</v>
      </c>
      <c r="E68" s="304" t="s">
        <v>586</v>
      </c>
      <c r="F68" s="304">
        <v>1970</v>
      </c>
      <c r="G68" s="304">
        <v>1940</v>
      </c>
      <c r="H68" s="304">
        <v>1994</v>
      </c>
      <c r="I68" s="305" t="s">
        <v>1091</v>
      </c>
      <c r="J68" s="322" t="s">
        <v>1116</v>
      </c>
      <c r="K68" s="323">
        <f>H68-F68</f>
        <v>24</v>
      </c>
      <c r="L68" s="324">
        <f t="shared" ref="L68" si="71">(H68*N68)*0.03%</f>
        <v>219.53939999999997</v>
      </c>
      <c r="M68" s="325">
        <f t="shared" ref="M68" si="72">(K68*N68)-L68</f>
        <v>8588.4606000000003</v>
      </c>
      <c r="N68" s="323">
        <v>367</v>
      </c>
      <c r="O68" s="326" t="s">
        <v>577</v>
      </c>
      <c r="P68" s="327">
        <v>45406</v>
      </c>
      <c r="Q68" s="252"/>
      <c r="R68" s="136"/>
      <c r="S68" s="54" t="s">
        <v>863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295">
        <v>30</v>
      </c>
      <c r="B69" s="293">
        <v>45405</v>
      </c>
      <c r="C69" s="294"/>
      <c r="D69" s="294" t="s">
        <v>1106</v>
      </c>
      <c r="E69" s="295" t="s">
        <v>586</v>
      </c>
      <c r="F69" s="295">
        <v>26000</v>
      </c>
      <c r="G69" s="295">
        <v>25700</v>
      </c>
      <c r="H69" s="295">
        <v>25700</v>
      </c>
      <c r="I69" s="296" t="s">
        <v>1107</v>
      </c>
      <c r="J69" s="285" t="s">
        <v>1115</v>
      </c>
      <c r="K69" s="286">
        <f t="shared" ref="K69" si="73">H69-F69</f>
        <v>-300</v>
      </c>
      <c r="L69" s="287">
        <f t="shared" ref="L69" si="74">(H69*N69)*0.03%</f>
        <v>308.39999999999998</v>
      </c>
      <c r="M69" s="288">
        <f t="shared" ref="M69" si="75">(K69*N69)-L69</f>
        <v>-12308.4</v>
      </c>
      <c r="N69" s="286">
        <v>40</v>
      </c>
      <c r="O69" s="289" t="s">
        <v>587</v>
      </c>
      <c r="P69" s="290">
        <v>45406</v>
      </c>
      <c r="Q69" s="252"/>
      <c r="R69" s="136"/>
      <c r="S69" s="54" t="s">
        <v>768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205">
        <v>31</v>
      </c>
      <c r="B70" s="258">
        <v>45407</v>
      </c>
      <c r="C70" s="253"/>
      <c r="D70" s="253" t="s">
        <v>1149</v>
      </c>
      <c r="E70" s="205" t="s">
        <v>586</v>
      </c>
      <c r="F70" s="205" t="s">
        <v>1150</v>
      </c>
      <c r="G70" s="205">
        <v>22570</v>
      </c>
      <c r="H70" s="205"/>
      <c r="I70" s="207" t="s">
        <v>1151</v>
      </c>
      <c r="J70" s="204" t="s">
        <v>575</v>
      </c>
      <c r="K70" s="96"/>
      <c r="L70" s="98"/>
      <c r="M70" s="255"/>
      <c r="N70" s="96"/>
      <c r="O70" s="97"/>
      <c r="P70" s="259"/>
      <c r="Q70" s="252"/>
      <c r="R70" s="136"/>
      <c r="S70" s="54" t="s">
        <v>576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205">
        <v>32</v>
      </c>
      <c r="B71" s="258">
        <v>45407</v>
      </c>
      <c r="C71" s="253"/>
      <c r="D71" s="253" t="s">
        <v>1152</v>
      </c>
      <c r="E71" s="205" t="s">
        <v>586</v>
      </c>
      <c r="F71" s="205" t="s">
        <v>1153</v>
      </c>
      <c r="G71" s="205">
        <v>1402</v>
      </c>
      <c r="H71" s="205"/>
      <c r="I71" s="207" t="s">
        <v>1154</v>
      </c>
      <c r="J71" s="204" t="s">
        <v>575</v>
      </c>
      <c r="K71" s="96"/>
      <c r="L71" s="98"/>
      <c r="M71" s="255"/>
      <c r="N71" s="96"/>
      <c r="O71" s="97"/>
      <c r="P71" s="259"/>
      <c r="Q71" s="252"/>
      <c r="R71" s="136"/>
      <c r="S71" s="54" t="s">
        <v>863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205"/>
      <c r="B72" s="258"/>
      <c r="C72" s="253"/>
      <c r="D72" s="253"/>
      <c r="E72" s="205"/>
      <c r="F72" s="205"/>
      <c r="G72" s="205"/>
      <c r="H72" s="205"/>
      <c r="I72" s="207"/>
      <c r="J72" s="204"/>
      <c r="K72" s="96"/>
      <c r="L72" s="98"/>
      <c r="M72" s="255"/>
      <c r="N72" s="96"/>
      <c r="O72" s="97"/>
      <c r="P72" s="259"/>
      <c r="Q72" s="252"/>
      <c r="R72" s="136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205"/>
      <c r="B73" s="258"/>
      <c r="C73" s="253"/>
      <c r="D73" s="253"/>
      <c r="E73" s="205"/>
      <c r="F73" s="205"/>
      <c r="G73" s="205"/>
      <c r="H73" s="205"/>
      <c r="I73" s="207"/>
      <c r="J73" s="204"/>
      <c r="K73" s="96"/>
      <c r="L73" s="98"/>
      <c r="M73" s="255"/>
      <c r="N73" s="96"/>
      <c r="O73" s="97"/>
      <c r="P73" s="259"/>
      <c r="Q73" s="252"/>
      <c r="R73" s="136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5" spans="1:39" ht="12.75" customHeight="1">
      <c r="A75" s="137"/>
      <c r="B75" s="139"/>
      <c r="C75" s="136"/>
      <c r="D75" s="136"/>
      <c r="E75" s="137"/>
      <c r="F75" s="137"/>
      <c r="G75" s="137"/>
      <c r="H75" s="140"/>
      <c r="I75" s="140"/>
      <c r="J75" s="140"/>
      <c r="K75" s="136"/>
      <c r="L75" s="137"/>
      <c r="M75" s="137"/>
      <c r="N75" s="137"/>
      <c r="O75" s="140"/>
      <c r="P75" s="140"/>
      <c r="Q75" s="140"/>
      <c r="R75" s="136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>
      <c r="A76" s="141" t="s">
        <v>592</v>
      </c>
      <c r="B76" s="141"/>
      <c r="C76" s="141"/>
      <c r="D76" s="141"/>
      <c r="E76" s="142"/>
      <c r="F76" s="104"/>
      <c r="G76" s="104"/>
      <c r="H76" s="104"/>
      <c r="I76" s="104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3" t="s">
        <v>16</v>
      </c>
      <c r="B77" s="93" t="s">
        <v>550</v>
      </c>
      <c r="C77" s="93"/>
      <c r="D77" s="94" t="s">
        <v>561</v>
      </c>
      <c r="E77" s="93" t="s">
        <v>562</v>
      </c>
      <c r="F77" s="93" t="s">
        <v>563</v>
      </c>
      <c r="G77" s="93" t="s">
        <v>584</v>
      </c>
      <c r="H77" s="93" t="s">
        <v>565</v>
      </c>
      <c r="I77" s="93" t="s">
        <v>566</v>
      </c>
      <c r="J77" s="92" t="s">
        <v>567</v>
      </c>
      <c r="K77" s="92" t="s">
        <v>593</v>
      </c>
      <c r="L77" s="95" t="s">
        <v>569</v>
      </c>
      <c r="M77" s="135" t="s">
        <v>590</v>
      </c>
      <c r="N77" s="93" t="s">
        <v>591</v>
      </c>
      <c r="O77" s="93" t="s">
        <v>571</v>
      </c>
      <c r="P77" s="94" t="s">
        <v>572</v>
      </c>
      <c r="Q77" s="256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78">
        <v>1</v>
      </c>
      <c r="B78" s="380">
        <v>45373</v>
      </c>
      <c r="C78" s="303"/>
      <c r="D78" s="303" t="s">
        <v>896</v>
      </c>
      <c r="E78" s="304" t="s">
        <v>586</v>
      </c>
      <c r="F78" s="304">
        <v>49</v>
      </c>
      <c r="G78" s="304"/>
      <c r="H78" s="304">
        <v>57.5</v>
      </c>
      <c r="I78" s="305"/>
      <c r="J78" s="382" t="s">
        <v>927</v>
      </c>
      <c r="K78" s="298">
        <f>H78-F78</f>
        <v>8.5</v>
      </c>
      <c r="L78" s="299">
        <v>50</v>
      </c>
      <c r="M78" s="392">
        <v>1400</v>
      </c>
      <c r="N78" s="298">
        <v>200</v>
      </c>
      <c r="O78" s="382" t="s">
        <v>577</v>
      </c>
      <c r="P78" s="380">
        <v>45384</v>
      </c>
      <c r="Q78" s="252"/>
      <c r="R78" s="136"/>
      <c r="S78" s="54" t="s">
        <v>576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7"/>
      <c r="AH78" s="138"/>
      <c r="AI78" s="136"/>
      <c r="AJ78" s="136"/>
      <c r="AK78" s="137"/>
      <c r="AL78" s="137"/>
      <c r="AM78" s="137"/>
    </row>
    <row r="79" spans="1:39" ht="12.75" customHeight="1">
      <c r="A79" s="379"/>
      <c r="B79" s="381"/>
      <c r="C79" s="303"/>
      <c r="D79" s="303" t="s">
        <v>897</v>
      </c>
      <c r="E79" s="304" t="s">
        <v>855</v>
      </c>
      <c r="F79" s="304">
        <v>19.5</v>
      </c>
      <c r="G79" s="304"/>
      <c r="H79" s="304">
        <v>20.5</v>
      </c>
      <c r="I79" s="305"/>
      <c r="J79" s="383"/>
      <c r="K79" s="298">
        <f>F79-H79</f>
        <v>-1</v>
      </c>
      <c r="L79" s="299">
        <v>50</v>
      </c>
      <c r="M79" s="393"/>
      <c r="N79" s="298">
        <v>200</v>
      </c>
      <c r="O79" s="383"/>
      <c r="P79" s="381"/>
      <c r="Q79" s="252"/>
      <c r="R79" s="136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7"/>
      <c r="AH79" s="138"/>
      <c r="AI79" s="136"/>
      <c r="AJ79" s="136"/>
      <c r="AK79" s="137"/>
      <c r="AL79" s="137"/>
      <c r="AM79" s="137"/>
    </row>
    <row r="80" spans="1:39" ht="12.75" customHeight="1">
      <c r="A80" s="378">
        <v>2</v>
      </c>
      <c r="B80" s="380">
        <v>45379</v>
      </c>
      <c r="C80" s="303"/>
      <c r="D80" s="303" t="s">
        <v>906</v>
      </c>
      <c r="E80" s="304" t="s">
        <v>586</v>
      </c>
      <c r="F80" s="304">
        <v>325</v>
      </c>
      <c r="G80" s="304"/>
      <c r="H80" s="304">
        <v>475</v>
      </c>
      <c r="I80" s="305"/>
      <c r="J80" s="382" t="s">
        <v>912</v>
      </c>
      <c r="K80" s="298">
        <f t="shared" ref="K80" si="76">H80-F80</f>
        <v>150</v>
      </c>
      <c r="L80" s="299">
        <v>50</v>
      </c>
      <c r="M80" s="392">
        <v>1175</v>
      </c>
      <c r="N80" s="298">
        <v>15</v>
      </c>
      <c r="O80" s="382" t="s">
        <v>577</v>
      </c>
      <c r="P80" s="380">
        <v>45383</v>
      </c>
      <c r="Q80" s="252"/>
      <c r="R80" s="136"/>
      <c r="S80" s="54" t="s">
        <v>576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7"/>
      <c r="AH80" s="138"/>
      <c r="AI80" s="136"/>
      <c r="AJ80" s="136"/>
      <c r="AK80" s="137"/>
      <c r="AL80" s="137"/>
      <c r="AM80" s="137"/>
    </row>
    <row r="81" spans="1:39" ht="12.75" customHeight="1">
      <c r="A81" s="379"/>
      <c r="B81" s="381"/>
      <c r="C81" s="303"/>
      <c r="D81" s="303" t="s">
        <v>907</v>
      </c>
      <c r="E81" s="304" t="s">
        <v>855</v>
      </c>
      <c r="F81" s="304">
        <v>130</v>
      </c>
      <c r="G81" s="304"/>
      <c r="H81" s="304">
        <v>195</v>
      </c>
      <c r="I81" s="305"/>
      <c r="J81" s="383"/>
      <c r="K81" s="298">
        <f>F81-H81</f>
        <v>-65</v>
      </c>
      <c r="L81" s="299">
        <v>50</v>
      </c>
      <c r="M81" s="393"/>
      <c r="N81" s="298">
        <v>15</v>
      </c>
      <c r="O81" s="383"/>
      <c r="P81" s="381"/>
      <c r="Q81" s="252"/>
      <c r="R81" s="136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7"/>
      <c r="AH81" s="138"/>
      <c r="AI81" s="136"/>
      <c r="AJ81" s="136"/>
      <c r="AK81" s="137"/>
      <c r="AL81" s="137"/>
      <c r="AM81" s="137"/>
    </row>
    <row r="82" spans="1:39" ht="12.75" customHeight="1">
      <c r="A82" s="384">
        <v>3</v>
      </c>
      <c r="B82" s="386">
        <v>45379</v>
      </c>
      <c r="C82" s="294"/>
      <c r="D82" s="294" t="s">
        <v>908</v>
      </c>
      <c r="E82" s="295" t="s">
        <v>855</v>
      </c>
      <c r="F82" s="295">
        <v>46</v>
      </c>
      <c r="G82" s="295"/>
      <c r="H82" s="295">
        <v>11</v>
      </c>
      <c r="I82" s="296"/>
      <c r="J82" s="388" t="s">
        <v>911</v>
      </c>
      <c r="K82" s="291">
        <f>F82-H82</f>
        <v>35</v>
      </c>
      <c r="L82" s="292">
        <v>50</v>
      </c>
      <c r="M82" s="390">
        <v>-2460</v>
      </c>
      <c r="N82" s="291">
        <v>40</v>
      </c>
      <c r="O82" s="388" t="s">
        <v>587</v>
      </c>
      <c r="P82" s="386">
        <v>45383</v>
      </c>
      <c r="Q82" s="252"/>
      <c r="R82" s="136"/>
      <c r="S82" s="54" t="s">
        <v>863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7"/>
      <c r="AH82" s="138"/>
      <c r="AI82" s="136"/>
      <c r="AJ82" s="136"/>
      <c r="AK82" s="137"/>
      <c r="AL82" s="137"/>
      <c r="AM82" s="137"/>
    </row>
    <row r="83" spans="1:39" ht="12.75" customHeight="1">
      <c r="A83" s="385"/>
      <c r="B83" s="387"/>
      <c r="C83" s="294"/>
      <c r="D83" s="294" t="s">
        <v>909</v>
      </c>
      <c r="E83" s="295" t="s">
        <v>855</v>
      </c>
      <c r="F83" s="295">
        <v>53.5</v>
      </c>
      <c r="G83" s="295"/>
      <c r="H83" s="295">
        <v>147.5</v>
      </c>
      <c r="I83" s="296"/>
      <c r="J83" s="389"/>
      <c r="K83" s="291">
        <f>F83-H83</f>
        <v>-94</v>
      </c>
      <c r="L83" s="292">
        <v>50</v>
      </c>
      <c r="M83" s="391"/>
      <c r="N83" s="291">
        <v>40</v>
      </c>
      <c r="O83" s="389"/>
      <c r="P83" s="387"/>
      <c r="Q83" s="252"/>
      <c r="R83" s="136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7"/>
      <c r="AH83" s="138"/>
      <c r="AI83" s="136"/>
      <c r="AJ83" s="136"/>
      <c r="AK83" s="137"/>
      <c r="AL83" s="137"/>
      <c r="AM83" s="137"/>
    </row>
    <row r="84" spans="1:39" ht="12.75" customHeight="1">
      <c r="A84" s="306">
        <v>4</v>
      </c>
      <c r="B84" s="302">
        <v>45383</v>
      </c>
      <c r="C84" s="303"/>
      <c r="D84" s="303" t="s">
        <v>917</v>
      </c>
      <c r="E84" s="304" t="s">
        <v>855</v>
      </c>
      <c r="F84" s="304">
        <v>124</v>
      </c>
      <c r="G84" s="304">
        <v>155</v>
      </c>
      <c r="H84" s="304">
        <v>104</v>
      </c>
      <c r="I84" s="305" t="s">
        <v>915</v>
      </c>
      <c r="J84" s="297" t="s">
        <v>916</v>
      </c>
      <c r="K84" s="298">
        <f>F84-H84</f>
        <v>20</v>
      </c>
      <c r="L84" s="299">
        <v>50</v>
      </c>
      <c r="M84" s="300">
        <f t="shared" ref="M84" si="77">(K84*N84)-L84</f>
        <v>950</v>
      </c>
      <c r="N84" s="298">
        <v>50</v>
      </c>
      <c r="O84" s="297" t="s">
        <v>577</v>
      </c>
      <c r="P84" s="301">
        <v>45383</v>
      </c>
      <c r="Q84" s="252"/>
      <c r="R84" s="136"/>
      <c r="S84" s="54" t="s">
        <v>576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7"/>
      <c r="AH84" s="138"/>
      <c r="AI84" s="136"/>
      <c r="AJ84" s="136"/>
      <c r="AK84" s="137"/>
      <c r="AL84" s="137"/>
      <c r="AM84" s="137"/>
    </row>
    <row r="85" spans="1:39" ht="12.75" customHeight="1">
      <c r="A85" s="306">
        <v>5</v>
      </c>
      <c r="B85" s="302">
        <v>45384</v>
      </c>
      <c r="C85" s="303"/>
      <c r="D85" s="303" t="s">
        <v>924</v>
      </c>
      <c r="E85" s="304" t="s">
        <v>586</v>
      </c>
      <c r="F85" s="304">
        <v>21.5</v>
      </c>
      <c r="G85" s="304">
        <v>0</v>
      </c>
      <c r="H85" s="304">
        <v>46.5</v>
      </c>
      <c r="I85" s="305" t="s">
        <v>925</v>
      </c>
      <c r="J85" s="297" t="s">
        <v>744</v>
      </c>
      <c r="K85" s="298">
        <f>H85-F85</f>
        <v>25</v>
      </c>
      <c r="L85" s="299">
        <v>50</v>
      </c>
      <c r="M85" s="300">
        <f t="shared" ref="M85" si="78">(K85*N85)-L85</f>
        <v>950</v>
      </c>
      <c r="N85" s="298">
        <v>40</v>
      </c>
      <c r="O85" s="297" t="s">
        <v>577</v>
      </c>
      <c r="P85" s="301">
        <v>45384</v>
      </c>
      <c r="Q85" s="252"/>
      <c r="R85" s="136"/>
      <c r="S85" s="54" t="s">
        <v>863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7"/>
      <c r="AH85" s="138"/>
      <c r="AI85" s="136"/>
      <c r="AJ85" s="136"/>
      <c r="AK85" s="137"/>
      <c r="AL85" s="137"/>
      <c r="AM85" s="137"/>
    </row>
    <row r="86" spans="1:39" ht="12.75" customHeight="1">
      <c r="A86" s="378">
        <v>6</v>
      </c>
      <c r="B86" s="380">
        <v>45384</v>
      </c>
      <c r="C86" s="303"/>
      <c r="D86" s="303" t="s">
        <v>928</v>
      </c>
      <c r="E86" s="304" t="s">
        <v>586</v>
      </c>
      <c r="F86" s="304">
        <v>24.5</v>
      </c>
      <c r="G86" s="304"/>
      <c r="H86" s="304">
        <v>40.5</v>
      </c>
      <c r="I86" s="305"/>
      <c r="J86" s="382" t="s">
        <v>932</v>
      </c>
      <c r="K86" s="298">
        <f>H86-F86</f>
        <v>16</v>
      </c>
      <c r="L86" s="299">
        <v>50</v>
      </c>
      <c r="M86" s="392">
        <v>4850</v>
      </c>
      <c r="N86" s="298">
        <v>900</v>
      </c>
      <c r="O86" s="382" t="s">
        <v>577</v>
      </c>
      <c r="P86" s="380">
        <v>45384</v>
      </c>
      <c r="Q86" s="252"/>
      <c r="R86" s="136"/>
      <c r="S86" s="54" t="s">
        <v>576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7"/>
      <c r="AH86" s="138"/>
      <c r="AI86" s="136"/>
      <c r="AJ86" s="136"/>
      <c r="AK86" s="137"/>
      <c r="AL86" s="137"/>
      <c r="AM86" s="137"/>
    </row>
    <row r="87" spans="1:39" ht="12.75" customHeight="1">
      <c r="A87" s="379"/>
      <c r="B87" s="381"/>
      <c r="C87" s="303"/>
      <c r="D87" s="303" t="s">
        <v>929</v>
      </c>
      <c r="E87" s="304" t="s">
        <v>855</v>
      </c>
      <c r="F87" s="304">
        <v>14</v>
      </c>
      <c r="G87" s="304"/>
      <c r="H87" s="304">
        <v>24.5</v>
      </c>
      <c r="I87" s="305"/>
      <c r="J87" s="383"/>
      <c r="K87" s="298">
        <f>F87-H87</f>
        <v>-10.5</v>
      </c>
      <c r="L87" s="299">
        <v>50</v>
      </c>
      <c r="M87" s="393"/>
      <c r="N87" s="298">
        <v>900</v>
      </c>
      <c r="O87" s="383"/>
      <c r="P87" s="381"/>
      <c r="Q87" s="252"/>
      <c r="R87" s="136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7"/>
      <c r="AH87" s="138"/>
      <c r="AI87" s="136"/>
      <c r="AJ87" s="136"/>
      <c r="AK87" s="137"/>
      <c r="AL87" s="137"/>
      <c r="AM87" s="137"/>
    </row>
    <row r="88" spans="1:39" ht="12.75" customHeight="1">
      <c r="A88" s="331">
        <v>7</v>
      </c>
      <c r="B88" s="330">
        <v>45384</v>
      </c>
      <c r="C88" s="294"/>
      <c r="D88" s="294" t="s">
        <v>924</v>
      </c>
      <c r="E88" s="295" t="s">
        <v>586</v>
      </c>
      <c r="F88" s="295">
        <v>6</v>
      </c>
      <c r="G88" s="295">
        <v>0</v>
      </c>
      <c r="H88" s="295">
        <v>0</v>
      </c>
      <c r="I88" s="296" t="s">
        <v>933</v>
      </c>
      <c r="J88" s="332" t="s">
        <v>934</v>
      </c>
      <c r="K88" s="291">
        <f>H88-F88</f>
        <v>-6</v>
      </c>
      <c r="L88" s="292">
        <v>25</v>
      </c>
      <c r="M88" s="333">
        <f t="shared" ref="M88" si="79">(K88*N88)-L88</f>
        <v>-265</v>
      </c>
      <c r="N88" s="291">
        <v>40</v>
      </c>
      <c r="O88" s="332" t="s">
        <v>587</v>
      </c>
      <c r="P88" s="293">
        <v>45384</v>
      </c>
      <c r="Q88" s="252"/>
      <c r="R88" s="136"/>
      <c r="S88" s="54" t="s">
        <v>863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7"/>
      <c r="AH88" s="138"/>
      <c r="AI88" s="136"/>
      <c r="AJ88" s="136"/>
      <c r="AK88" s="137"/>
      <c r="AL88" s="137"/>
      <c r="AM88" s="137"/>
    </row>
    <row r="89" spans="1:39" ht="12.75" customHeight="1">
      <c r="A89" s="378">
        <v>8</v>
      </c>
      <c r="B89" s="380">
        <v>45385</v>
      </c>
      <c r="C89" s="303"/>
      <c r="D89" s="303" t="s">
        <v>940</v>
      </c>
      <c r="E89" s="304" t="s">
        <v>586</v>
      </c>
      <c r="F89" s="304">
        <v>345</v>
      </c>
      <c r="G89" s="304"/>
      <c r="H89" s="304">
        <v>505</v>
      </c>
      <c r="I89" s="305"/>
      <c r="J89" s="382" t="s">
        <v>944</v>
      </c>
      <c r="K89" s="298">
        <f>H89-F89</f>
        <v>160</v>
      </c>
      <c r="L89" s="299">
        <v>50</v>
      </c>
      <c r="M89" s="392">
        <v>1025</v>
      </c>
      <c r="N89" s="298">
        <v>15</v>
      </c>
      <c r="O89" s="382" t="s">
        <v>577</v>
      </c>
      <c r="P89" s="380">
        <v>45385</v>
      </c>
      <c r="Q89" s="252"/>
      <c r="R89" s="136"/>
      <c r="S89" s="54" t="s">
        <v>576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7"/>
      <c r="AH89" s="138"/>
      <c r="AI89" s="136"/>
      <c r="AJ89" s="136"/>
      <c r="AK89" s="137"/>
      <c r="AL89" s="137"/>
      <c r="AM89" s="137"/>
    </row>
    <row r="90" spans="1:39" ht="12.75" customHeight="1">
      <c r="A90" s="379"/>
      <c r="B90" s="381"/>
      <c r="C90" s="303"/>
      <c r="D90" s="303" t="s">
        <v>941</v>
      </c>
      <c r="E90" s="304" t="s">
        <v>855</v>
      </c>
      <c r="F90" s="304">
        <v>155</v>
      </c>
      <c r="G90" s="304"/>
      <c r="H90" s="304">
        <v>240</v>
      </c>
      <c r="I90" s="305"/>
      <c r="J90" s="383"/>
      <c r="K90" s="298">
        <f>F90-H90</f>
        <v>-85</v>
      </c>
      <c r="L90" s="299">
        <v>50</v>
      </c>
      <c r="M90" s="393"/>
      <c r="N90" s="298">
        <v>15</v>
      </c>
      <c r="O90" s="383"/>
      <c r="P90" s="381"/>
      <c r="Q90" s="252"/>
      <c r="R90" s="136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7"/>
      <c r="AH90" s="138"/>
      <c r="AI90" s="136"/>
      <c r="AJ90" s="136"/>
      <c r="AK90" s="137"/>
      <c r="AL90" s="137"/>
      <c r="AM90" s="137"/>
    </row>
    <row r="91" spans="1:39" ht="12.75" customHeight="1">
      <c r="A91" s="306">
        <v>9</v>
      </c>
      <c r="B91" s="302">
        <v>45385</v>
      </c>
      <c r="C91" s="303"/>
      <c r="D91" s="303" t="s">
        <v>945</v>
      </c>
      <c r="E91" s="304" t="s">
        <v>586</v>
      </c>
      <c r="F91" s="304">
        <v>43</v>
      </c>
      <c r="G91" s="304">
        <v>17</v>
      </c>
      <c r="H91" s="304">
        <v>63</v>
      </c>
      <c r="I91" s="305" t="s">
        <v>946</v>
      </c>
      <c r="J91" s="297" t="s">
        <v>916</v>
      </c>
      <c r="K91" s="298">
        <f>H91-F91</f>
        <v>20</v>
      </c>
      <c r="L91" s="299">
        <v>50</v>
      </c>
      <c r="M91" s="300">
        <f t="shared" ref="M91" si="80">(K91*N91)-L91</f>
        <v>950</v>
      </c>
      <c r="N91" s="298">
        <v>50</v>
      </c>
      <c r="O91" s="297" t="s">
        <v>577</v>
      </c>
      <c r="P91" s="301">
        <v>45385</v>
      </c>
      <c r="Q91" s="252"/>
      <c r="R91" s="136"/>
      <c r="S91" s="54" t="s">
        <v>576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7"/>
      <c r="AH91" s="138"/>
      <c r="AI91" s="136"/>
      <c r="AJ91" s="136"/>
      <c r="AK91" s="137"/>
      <c r="AL91" s="137"/>
      <c r="AM91" s="137"/>
    </row>
    <row r="92" spans="1:39" ht="12.75" customHeight="1">
      <c r="A92" s="306">
        <v>10</v>
      </c>
      <c r="B92" s="302">
        <v>45386</v>
      </c>
      <c r="C92" s="303"/>
      <c r="D92" s="303" t="s">
        <v>953</v>
      </c>
      <c r="E92" s="304" t="s">
        <v>586</v>
      </c>
      <c r="F92" s="304">
        <v>39</v>
      </c>
      <c r="G92" s="304">
        <v>5</v>
      </c>
      <c r="H92" s="304">
        <v>76.5</v>
      </c>
      <c r="I92" s="305" t="s">
        <v>954</v>
      </c>
      <c r="J92" s="297" t="s">
        <v>955</v>
      </c>
      <c r="K92" s="298">
        <f>H92-F92</f>
        <v>37.5</v>
      </c>
      <c r="L92" s="299">
        <v>50</v>
      </c>
      <c r="M92" s="300">
        <f t="shared" ref="M92" si="81">(K92*N92)-L92</f>
        <v>1825</v>
      </c>
      <c r="N92" s="298">
        <v>50</v>
      </c>
      <c r="O92" s="297" t="s">
        <v>577</v>
      </c>
      <c r="P92" s="301">
        <v>45386</v>
      </c>
      <c r="Q92" s="252"/>
      <c r="R92" s="136"/>
      <c r="S92" s="54" t="s">
        <v>576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7"/>
      <c r="AH92" s="138"/>
      <c r="AI92" s="136"/>
      <c r="AJ92" s="136"/>
      <c r="AK92" s="137"/>
      <c r="AL92" s="137"/>
      <c r="AM92" s="137"/>
    </row>
    <row r="93" spans="1:39" ht="12.75" customHeight="1">
      <c r="A93" s="384">
        <v>11</v>
      </c>
      <c r="B93" s="386">
        <v>45386</v>
      </c>
      <c r="C93" s="294"/>
      <c r="D93" s="294" t="s">
        <v>956</v>
      </c>
      <c r="E93" s="295" t="s">
        <v>586</v>
      </c>
      <c r="F93" s="295">
        <v>23.5</v>
      </c>
      <c r="G93" s="295"/>
      <c r="H93" s="295">
        <v>15</v>
      </c>
      <c r="I93" s="296"/>
      <c r="J93" s="388" t="s">
        <v>968</v>
      </c>
      <c r="K93" s="291">
        <f>H93-F93</f>
        <v>-8.5</v>
      </c>
      <c r="L93" s="292">
        <v>50</v>
      </c>
      <c r="M93" s="390">
        <v>-4707</v>
      </c>
      <c r="N93" s="291">
        <v>950</v>
      </c>
      <c r="O93" s="388" t="s">
        <v>587</v>
      </c>
      <c r="P93" s="386">
        <v>45387</v>
      </c>
      <c r="Q93" s="252"/>
      <c r="R93" s="136"/>
      <c r="S93" s="54" t="s">
        <v>576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7"/>
      <c r="AH93" s="138"/>
      <c r="AI93" s="136"/>
      <c r="AJ93" s="136"/>
      <c r="AK93" s="137"/>
      <c r="AL93" s="137"/>
      <c r="AM93" s="137"/>
    </row>
    <row r="94" spans="1:39" ht="12.75" customHeight="1">
      <c r="A94" s="385"/>
      <c r="B94" s="387"/>
      <c r="C94" s="294"/>
      <c r="D94" s="294" t="s">
        <v>957</v>
      </c>
      <c r="E94" s="295" t="s">
        <v>855</v>
      </c>
      <c r="F94" s="328" t="s">
        <v>967</v>
      </c>
      <c r="G94" s="295"/>
      <c r="H94" s="295">
        <v>5.85</v>
      </c>
      <c r="I94" s="296"/>
      <c r="J94" s="389"/>
      <c r="K94" s="329">
        <f>F94-H94</f>
        <v>3.6500000000000004</v>
      </c>
      <c r="L94" s="292">
        <v>50</v>
      </c>
      <c r="M94" s="391"/>
      <c r="N94" s="291">
        <v>950</v>
      </c>
      <c r="O94" s="389"/>
      <c r="P94" s="387"/>
      <c r="Q94" s="252"/>
      <c r="R94" s="136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7"/>
      <c r="AH94" s="138"/>
      <c r="AI94" s="136"/>
      <c r="AJ94" s="136"/>
      <c r="AK94" s="137"/>
      <c r="AL94" s="137"/>
      <c r="AM94" s="137"/>
    </row>
    <row r="95" spans="1:39" ht="12.75" customHeight="1">
      <c r="A95" s="378">
        <v>12</v>
      </c>
      <c r="B95" s="380">
        <v>45386</v>
      </c>
      <c r="C95" s="303"/>
      <c r="D95" s="303" t="s">
        <v>929</v>
      </c>
      <c r="E95" s="304" t="s">
        <v>586</v>
      </c>
      <c r="F95" s="304">
        <v>25</v>
      </c>
      <c r="G95" s="304"/>
      <c r="H95" s="304">
        <v>30.5</v>
      </c>
      <c r="I95" s="305"/>
      <c r="J95" s="382" t="s">
        <v>973</v>
      </c>
      <c r="K95" s="298">
        <f>H95-F95</f>
        <v>5.5</v>
      </c>
      <c r="L95" s="299">
        <v>50</v>
      </c>
      <c r="M95" s="392">
        <v>2600</v>
      </c>
      <c r="N95" s="298">
        <v>900</v>
      </c>
      <c r="O95" s="382" t="s">
        <v>577</v>
      </c>
      <c r="P95" s="380">
        <v>45390</v>
      </c>
      <c r="Q95" s="252"/>
      <c r="R95" s="136"/>
      <c r="S95" s="54" t="s">
        <v>576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7"/>
      <c r="AH95" s="138"/>
      <c r="AI95" s="136"/>
      <c r="AJ95" s="136"/>
      <c r="AK95" s="137"/>
      <c r="AL95" s="137"/>
      <c r="AM95" s="137"/>
    </row>
    <row r="96" spans="1:39" ht="12.75" customHeight="1">
      <c r="A96" s="379"/>
      <c r="B96" s="381"/>
      <c r="C96" s="303"/>
      <c r="D96" s="303" t="s">
        <v>958</v>
      </c>
      <c r="E96" s="304" t="s">
        <v>855</v>
      </c>
      <c r="F96" s="304">
        <v>15</v>
      </c>
      <c r="G96" s="304"/>
      <c r="H96" s="304">
        <v>17.5</v>
      </c>
      <c r="I96" s="305"/>
      <c r="J96" s="383"/>
      <c r="K96" s="298">
        <f>F96-H96</f>
        <v>-2.5</v>
      </c>
      <c r="L96" s="299">
        <v>50</v>
      </c>
      <c r="M96" s="393"/>
      <c r="N96" s="298">
        <v>900</v>
      </c>
      <c r="O96" s="383"/>
      <c r="P96" s="381"/>
      <c r="Q96" s="252"/>
      <c r="R96" s="136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7"/>
      <c r="AH96" s="138"/>
      <c r="AI96" s="136"/>
      <c r="AJ96" s="136"/>
      <c r="AK96" s="137"/>
      <c r="AL96" s="137"/>
      <c r="AM96" s="137"/>
    </row>
    <row r="97" spans="1:39" ht="12.75" customHeight="1">
      <c r="A97" s="331">
        <v>13</v>
      </c>
      <c r="B97" s="330">
        <v>45387</v>
      </c>
      <c r="C97" s="294"/>
      <c r="D97" s="294" t="s">
        <v>964</v>
      </c>
      <c r="E97" s="295" t="s">
        <v>586</v>
      </c>
      <c r="F97" s="295">
        <v>81</v>
      </c>
      <c r="G97" s="295">
        <v>48</v>
      </c>
      <c r="H97" s="295">
        <v>48</v>
      </c>
      <c r="I97" s="296" t="s">
        <v>969</v>
      </c>
      <c r="J97" s="332" t="s">
        <v>970</v>
      </c>
      <c r="K97" s="291">
        <f>H97-F97</f>
        <v>-33</v>
      </c>
      <c r="L97" s="292">
        <v>50</v>
      </c>
      <c r="M97" s="333">
        <f t="shared" ref="M97" si="82">(K97*N97)-L97</f>
        <v>-1700</v>
      </c>
      <c r="N97" s="291">
        <v>50</v>
      </c>
      <c r="O97" s="332" t="s">
        <v>587</v>
      </c>
      <c r="P97" s="293">
        <v>45390</v>
      </c>
      <c r="Q97" s="252"/>
      <c r="R97" s="136"/>
      <c r="S97" s="54" t="s">
        <v>576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7"/>
      <c r="AH97" s="138"/>
      <c r="AI97" s="136"/>
      <c r="AJ97" s="136"/>
      <c r="AK97" s="137"/>
      <c r="AL97" s="137"/>
      <c r="AM97" s="137"/>
    </row>
    <row r="98" spans="1:39" ht="12.75" customHeight="1">
      <c r="A98" s="331">
        <v>14</v>
      </c>
      <c r="B98" s="330">
        <v>45390</v>
      </c>
      <c r="C98" s="294"/>
      <c r="D98" s="294" t="s">
        <v>982</v>
      </c>
      <c r="E98" s="295" t="s">
        <v>586</v>
      </c>
      <c r="F98" s="295">
        <v>295</v>
      </c>
      <c r="G98" s="295">
        <v>200</v>
      </c>
      <c r="H98" s="295">
        <v>200</v>
      </c>
      <c r="I98" s="296" t="s">
        <v>983</v>
      </c>
      <c r="J98" s="332" t="s">
        <v>698</v>
      </c>
      <c r="K98" s="291">
        <f>H98-F98</f>
        <v>-95</v>
      </c>
      <c r="L98" s="292">
        <v>50</v>
      </c>
      <c r="M98" s="333">
        <f t="shared" ref="M98" si="83">(K98*N98)-L98</f>
        <v>-1475</v>
      </c>
      <c r="N98" s="291">
        <v>15</v>
      </c>
      <c r="O98" s="332" t="s">
        <v>587</v>
      </c>
      <c r="P98" s="293">
        <v>45390</v>
      </c>
      <c r="Q98" s="252"/>
      <c r="R98" s="136"/>
      <c r="S98" s="54" t="s">
        <v>863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7"/>
      <c r="AH98" s="138"/>
      <c r="AI98" s="136"/>
      <c r="AJ98" s="136"/>
      <c r="AK98" s="137"/>
      <c r="AL98" s="137"/>
      <c r="AM98" s="137"/>
    </row>
    <row r="99" spans="1:39" ht="12.75" customHeight="1">
      <c r="A99" s="378">
        <v>15</v>
      </c>
      <c r="B99" s="380">
        <v>45390</v>
      </c>
      <c r="C99" s="303"/>
      <c r="D99" s="303" t="s">
        <v>985</v>
      </c>
      <c r="E99" s="304" t="s">
        <v>855</v>
      </c>
      <c r="F99" s="304">
        <v>25</v>
      </c>
      <c r="G99" s="304"/>
      <c r="H99" s="304">
        <v>26</v>
      </c>
      <c r="I99" s="305"/>
      <c r="J99" s="382" t="s">
        <v>987</v>
      </c>
      <c r="K99" s="298">
        <f>F99-H99</f>
        <v>-1</v>
      </c>
      <c r="L99" s="299">
        <v>50</v>
      </c>
      <c r="M99" s="392">
        <v>380</v>
      </c>
      <c r="N99" s="298">
        <v>40</v>
      </c>
      <c r="O99" s="382" t="s">
        <v>577</v>
      </c>
      <c r="P99" s="380">
        <v>45391</v>
      </c>
      <c r="Q99" s="252"/>
      <c r="R99" s="136"/>
      <c r="S99" s="54" t="s">
        <v>863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7"/>
      <c r="AH99" s="138"/>
      <c r="AI99" s="136"/>
      <c r="AJ99" s="136"/>
      <c r="AK99" s="137"/>
      <c r="AL99" s="137"/>
      <c r="AM99" s="137"/>
    </row>
    <row r="100" spans="1:39" ht="12.75" customHeight="1">
      <c r="A100" s="379"/>
      <c r="B100" s="381"/>
      <c r="C100" s="303"/>
      <c r="D100" s="303" t="s">
        <v>986</v>
      </c>
      <c r="E100" s="304" t="s">
        <v>855</v>
      </c>
      <c r="F100" s="304">
        <v>24</v>
      </c>
      <c r="G100" s="304"/>
      <c r="H100" s="304">
        <v>11</v>
      </c>
      <c r="I100" s="305"/>
      <c r="J100" s="383"/>
      <c r="K100" s="298">
        <f>F100-H100</f>
        <v>13</v>
      </c>
      <c r="L100" s="299">
        <v>50</v>
      </c>
      <c r="M100" s="393"/>
      <c r="N100" s="298">
        <v>40</v>
      </c>
      <c r="O100" s="383"/>
      <c r="P100" s="381"/>
      <c r="Q100" s="252"/>
      <c r="R100" s="136"/>
      <c r="S100" s="5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7"/>
      <c r="AH100" s="138"/>
      <c r="AI100" s="136"/>
      <c r="AJ100" s="136"/>
      <c r="AK100" s="137"/>
      <c r="AL100" s="137"/>
      <c r="AM100" s="137"/>
    </row>
    <row r="101" spans="1:39" ht="12.75" customHeight="1">
      <c r="A101" s="306">
        <v>16</v>
      </c>
      <c r="B101" s="302">
        <v>45513</v>
      </c>
      <c r="C101" s="303"/>
      <c r="D101" s="303" t="s">
        <v>993</v>
      </c>
      <c r="E101" s="304" t="s">
        <v>586</v>
      </c>
      <c r="F101" s="304">
        <v>20</v>
      </c>
      <c r="G101" s="304">
        <v>0</v>
      </c>
      <c r="H101" s="304">
        <v>30</v>
      </c>
      <c r="I101" s="305" t="s">
        <v>994</v>
      </c>
      <c r="J101" s="297" t="s">
        <v>995</v>
      </c>
      <c r="K101" s="298">
        <f>H101-F101</f>
        <v>10</v>
      </c>
      <c r="L101" s="299">
        <v>50</v>
      </c>
      <c r="M101" s="300">
        <f t="shared" ref="M101:M102" si="84">(K101*N101)-L101</f>
        <v>350</v>
      </c>
      <c r="N101" s="298">
        <v>40</v>
      </c>
      <c r="O101" s="297" t="s">
        <v>577</v>
      </c>
      <c r="P101" s="301">
        <v>45391</v>
      </c>
      <c r="Q101" s="252"/>
      <c r="R101" s="136"/>
      <c r="S101" s="54" t="s">
        <v>863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7"/>
      <c r="AH101" s="138"/>
      <c r="AI101" s="136"/>
      <c r="AJ101" s="136"/>
      <c r="AK101" s="137"/>
      <c r="AL101" s="137"/>
      <c r="AM101" s="137"/>
    </row>
    <row r="102" spans="1:39" ht="12.75" customHeight="1">
      <c r="A102" s="331">
        <v>17</v>
      </c>
      <c r="B102" s="330">
        <v>45391</v>
      </c>
      <c r="C102" s="294"/>
      <c r="D102" s="294" t="s">
        <v>985</v>
      </c>
      <c r="E102" s="295" t="s">
        <v>586</v>
      </c>
      <c r="F102" s="295">
        <v>15</v>
      </c>
      <c r="G102" s="295">
        <v>0</v>
      </c>
      <c r="H102" s="295">
        <v>0</v>
      </c>
      <c r="I102" s="296" t="s">
        <v>996</v>
      </c>
      <c r="J102" s="332" t="s">
        <v>997</v>
      </c>
      <c r="K102" s="291">
        <f>H102-F102</f>
        <v>-15</v>
      </c>
      <c r="L102" s="292">
        <v>25</v>
      </c>
      <c r="M102" s="333">
        <f t="shared" si="84"/>
        <v>-625</v>
      </c>
      <c r="N102" s="291">
        <v>40</v>
      </c>
      <c r="O102" s="332" t="s">
        <v>587</v>
      </c>
      <c r="P102" s="293">
        <v>45391</v>
      </c>
      <c r="Q102" s="252"/>
      <c r="R102" s="136"/>
      <c r="S102" s="54" t="s">
        <v>863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7"/>
      <c r="AH102" s="138"/>
      <c r="AI102" s="136"/>
      <c r="AJ102" s="136"/>
      <c r="AK102" s="137"/>
      <c r="AL102" s="137"/>
      <c r="AM102" s="137"/>
    </row>
    <row r="103" spans="1:39" ht="12.75" customHeight="1">
      <c r="A103" s="378">
        <v>18</v>
      </c>
      <c r="B103" s="380">
        <v>45392</v>
      </c>
      <c r="C103" s="303"/>
      <c r="D103" s="303" t="s">
        <v>1002</v>
      </c>
      <c r="E103" s="304" t="s">
        <v>855</v>
      </c>
      <c r="F103" s="304">
        <v>392</v>
      </c>
      <c r="G103" s="304"/>
      <c r="H103" s="304">
        <v>279</v>
      </c>
      <c r="I103" s="305"/>
      <c r="J103" s="382" t="s">
        <v>1021</v>
      </c>
      <c r="K103" s="298">
        <f>F103-H103</f>
        <v>113</v>
      </c>
      <c r="L103" s="299">
        <v>50</v>
      </c>
      <c r="M103" s="392">
        <v>1300</v>
      </c>
      <c r="N103" s="298">
        <v>50</v>
      </c>
      <c r="O103" s="382" t="s">
        <v>577</v>
      </c>
      <c r="P103" s="380">
        <v>45394</v>
      </c>
      <c r="Q103" s="252"/>
      <c r="R103" s="136"/>
      <c r="S103" s="54" t="s">
        <v>576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7"/>
      <c r="AH103" s="138"/>
      <c r="AI103" s="136"/>
      <c r="AJ103" s="136"/>
      <c r="AK103" s="137"/>
      <c r="AL103" s="137"/>
      <c r="AM103" s="137"/>
    </row>
    <row r="104" spans="1:39" ht="12.75" customHeight="1">
      <c r="A104" s="379"/>
      <c r="B104" s="381"/>
      <c r="C104" s="303"/>
      <c r="D104" s="303" t="s">
        <v>1003</v>
      </c>
      <c r="E104" s="304" t="s">
        <v>855</v>
      </c>
      <c r="F104" s="304">
        <v>290</v>
      </c>
      <c r="G104" s="304"/>
      <c r="H104" s="304">
        <v>375</v>
      </c>
      <c r="I104" s="305"/>
      <c r="J104" s="383"/>
      <c r="K104" s="298">
        <f>F104-H104</f>
        <v>-85</v>
      </c>
      <c r="L104" s="299">
        <v>50</v>
      </c>
      <c r="M104" s="393"/>
      <c r="N104" s="298">
        <v>50</v>
      </c>
      <c r="O104" s="383"/>
      <c r="P104" s="381"/>
      <c r="Q104" s="252"/>
      <c r="R104" s="136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7"/>
      <c r="AH104" s="138"/>
      <c r="AI104" s="136"/>
      <c r="AJ104" s="136"/>
      <c r="AK104" s="137"/>
      <c r="AL104" s="137"/>
      <c r="AM104" s="137"/>
    </row>
    <row r="105" spans="1:39" ht="12.75" customHeight="1">
      <c r="A105" s="384">
        <v>19</v>
      </c>
      <c r="B105" s="386">
        <v>45392</v>
      </c>
      <c r="C105" s="294"/>
      <c r="D105" s="294" t="s">
        <v>1004</v>
      </c>
      <c r="E105" s="295" t="s">
        <v>586</v>
      </c>
      <c r="F105" s="295">
        <v>11</v>
      </c>
      <c r="G105" s="295"/>
      <c r="H105" s="295">
        <v>4</v>
      </c>
      <c r="I105" s="296"/>
      <c r="J105" s="388" t="s">
        <v>1158</v>
      </c>
      <c r="K105" s="291">
        <f>H105-F105</f>
        <v>-7</v>
      </c>
      <c r="L105" s="292">
        <v>50</v>
      </c>
      <c r="M105" s="390">
        <v>-5350</v>
      </c>
      <c r="N105" s="291">
        <v>1400</v>
      </c>
      <c r="O105" s="388" t="s">
        <v>587</v>
      </c>
      <c r="P105" s="386">
        <v>45397</v>
      </c>
      <c r="Q105" s="252"/>
      <c r="R105" s="136"/>
      <c r="S105" s="54" t="s">
        <v>576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7"/>
      <c r="AH105" s="138"/>
      <c r="AI105" s="136"/>
      <c r="AJ105" s="136"/>
      <c r="AK105" s="137"/>
      <c r="AL105" s="137"/>
      <c r="AM105" s="137"/>
    </row>
    <row r="106" spans="1:39" ht="12.75" customHeight="1">
      <c r="A106" s="385"/>
      <c r="B106" s="387"/>
      <c r="C106" s="294"/>
      <c r="D106" s="294" t="s">
        <v>1005</v>
      </c>
      <c r="E106" s="295" t="s">
        <v>855</v>
      </c>
      <c r="F106" s="295">
        <v>5</v>
      </c>
      <c r="G106" s="295"/>
      <c r="H106" s="295">
        <v>1.75</v>
      </c>
      <c r="I106" s="296"/>
      <c r="J106" s="389"/>
      <c r="K106" s="291">
        <f>F106-H106</f>
        <v>3.25</v>
      </c>
      <c r="L106" s="292">
        <v>50</v>
      </c>
      <c r="M106" s="391"/>
      <c r="N106" s="291">
        <v>1400</v>
      </c>
      <c r="O106" s="389"/>
      <c r="P106" s="387"/>
      <c r="Q106" s="252"/>
      <c r="R106" s="136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7"/>
      <c r="AH106" s="138"/>
      <c r="AI106" s="136"/>
      <c r="AJ106" s="136"/>
      <c r="AK106" s="137"/>
      <c r="AL106" s="137"/>
      <c r="AM106" s="137"/>
    </row>
    <row r="107" spans="1:39" ht="12.75" customHeight="1">
      <c r="A107" s="306">
        <v>20</v>
      </c>
      <c r="B107" s="302">
        <v>45392</v>
      </c>
      <c r="C107" s="303"/>
      <c r="D107" s="303" t="s">
        <v>1006</v>
      </c>
      <c r="E107" s="304" t="s">
        <v>586</v>
      </c>
      <c r="F107" s="304">
        <v>95</v>
      </c>
      <c r="G107" s="304">
        <v>0</v>
      </c>
      <c r="H107" s="304">
        <v>150</v>
      </c>
      <c r="I107" s="305" t="s">
        <v>1007</v>
      </c>
      <c r="J107" s="297" t="s">
        <v>712</v>
      </c>
      <c r="K107" s="298">
        <f>H107-F107</f>
        <v>55</v>
      </c>
      <c r="L107" s="299">
        <v>50</v>
      </c>
      <c r="M107" s="300">
        <f t="shared" ref="M107" si="85">(K107*N107)-L107</f>
        <v>775</v>
      </c>
      <c r="N107" s="298">
        <v>15</v>
      </c>
      <c r="O107" s="297" t="s">
        <v>577</v>
      </c>
      <c r="P107" s="301">
        <v>45392</v>
      </c>
      <c r="Q107" s="252"/>
      <c r="R107" s="136"/>
      <c r="S107" s="54" t="s">
        <v>768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7"/>
      <c r="AH107" s="138"/>
      <c r="AI107" s="136"/>
      <c r="AJ107" s="136"/>
      <c r="AK107" s="137"/>
      <c r="AL107" s="137"/>
      <c r="AM107" s="137"/>
    </row>
    <row r="108" spans="1:39" ht="12.75" customHeight="1">
      <c r="A108" s="378">
        <v>21</v>
      </c>
      <c r="B108" s="380">
        <v>45392</v>
      </c>
      <c r="C108" s="303"/>
      <c r="D108" s="303" t="s">
        <v>1011</v>
      </c>
      <c r="E108" s="304" t="s">
        <v>855</v>
      </c>
      <c r="F108" s="304">
        <v>358</v>
      </c>
      <c r="G108" s="304"/>
      <c r="H108" s="304">
        <v>220</v>
      </c>
      <c r="I108" s="305"/>
      <c r="J108" s="382" t="s">
        <v>916</v>
      </c>
      <c r="K108" s="298">
        <f>F108-H108</f>
        <v>138</v>
      </c>
      <c r="L108" s="299">
        <v>50</v>
      </c>
      <c r="M108" s="392">
        <v>700</v>
      </c>
      <c r="N108" s="298">
        <v>40</v>
      </c>
      <c r="O108" s="382" t="s">
        <v>577</v>
      </c>
      <c r="P108" s="380">
        <v>45394</v>
      </c>
      <c r="Q108" s="252"/>
      <c r="R108" s="136"/>
      <c r="S108" s="54" t="s">
        <v>863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7"/>
      <c r="AH108" s="138"/>
      <c r="AI108" s="136"/>
      <c r="AJ108" s="136"/>
      <c r="AK108" s="137"/>
      <c r="AL108" s="137"/>
      <c r="AM108" s="137"/>
    </row>
    <row r="109" spans="1:39" ht="12.75" customHeight="1">
      <c r="A109" s="379"/>
      <c r="B109" s="381"/>
      <c r="C109" s="303"/>
      <c r="D109" s="303" t="s">
        <v>1012</v>
      </c>
      <c r="E109" s="304" t="s">
        <v>855</v>
      </c>
      <c r="F109" s="304">
        <v>302</v>
      </c>
      <c r="G109" s="304"/>
      <c r="H109" s="304">
        <v>420</v>
      </c>
      <c r="I109" s="305"/>
      <c r="J109" s="383"/>
      <c r="K109" s="298">
        <f>F109-H109</f>
        <v>-118</v>
      </c>
      <c r="L109" s="299">
        <v>50</v>
      </c>
      <c r="M109" s="393"/>
      <c r="N109" s="298">
        <v>40</v>
      </c>
      <c r="O109" s="383"/>
      <c r="P109" s="381"/>
      <c r="Q109" s="252"/>
      <c r="R109" s="136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7"/>
      <c r="AH109" s="138"/>
      <c r="AI109" s="136"/>
      <c r="AJ109" s="136"/>
      <c r="AK109" s="137"/>
      <c r="AL109" s="137"/>
      <c r="AM109" s="137"/>
    </row>
    <row r="110" spans="1:39" ht="12.75" customHeight="1">
      <c r="A110" s="378">
        <v>22</v>
      </c>
      <c r="B110" s="380">
        <v>45394</v>
      </c>
      <c r="C110" s="303"/>
      <c r="D110" s="303" t="s">
        <v>1026</v>
      </c>
      <c r="E110" s="304" t="s">
        <v>855</v>
      </c>
      <c r="F110" s="304">
        <v>442.5</v>
      </c>
      <c r="G110" s="304"/>
      <c r="H110" s="304">
        <v>212</v>
      </c>
      <c r="I110" s="305"/>
      <c r="J110" s="382" t="s">
        <v>1035</v>
      </c>
      <c r="K110" s="298">
        <f>F110-H110</f>
        <v>230.5</v>
      </c>
      <c r="L110" s="299">
        <v>50</v>
      </c>
      <c r="M110" s="392">
        <v>2425</v>
      </c>
      <c r="N110" s="298">
        <v>50</v>
      </c>
      <c r="O110" s="382" t="s">
        <v>577</v>
      </c>
      <c r="P110" s="380">
        <v>45397</v>
      </c>
      <c r="Q110" s="252"/>
      <c r="R110" s="136"/>
      <c r="S110" s="54" t="s">
        <v>863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7"/>
      <c r="AH110" s="138"/>
      <c r="AI110" s="136"/>
      <c r="AJ110" s="136"/>
      <c r="AK110" s="137"/>
      <c r="AL110" s="137"/>
      <c r="AM110" s="137"/>
    </row>
    <row r="111" spans="1:39" ht="12.75" customHeight="1">
      <c r="A111" s="379"/>
      <c r="B111" s="381"/>
      <c r="C111" s="303"/>
      <c r="D111" s="303" t="s">
        <v>1027</v>
      </c>
      <c r="E111" s="304" t="s">
        <v>855</v>
      </c>
      <c r="F111" s="304">
        <v>427.5</v>
      </c>
      <c r="G111" s="304"/>
      <c r="H111" s="304">
        <v>607.5</v>
      </c>
      <c r="I111" s="305"/>
      <c r="J111" s="383"/>
      <c r="K111" s="298">
        <f>F111-H111</f>
        <v>-180</v>
      </c>
      <c r="L111" s="299">
        <v>50</v>
      </c>
      <c r="M111" s="393"/>
      <c r="N111" s="298">
        <v>50</v>
      </c>
      <c r="O111" s="383"/>
      <c r="P111" s="381"/>
      <c r="Q111" s="252"/>
      <c r="R111" s="136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7"/>
      <c r="AH111" s="138"/>
      <c r="AI111" s="136"/>
      <c r="AJ111" s="136"/>
      <c r="AK111" s="137"/>
      <c r="AL111" s="137"/>
      <c r="AM111" s="137"/>
    </row>
    <row r="112" spans="1:39" ht="12.75" customHeight="1">
      <c r="A112" s="378">
        <v>23</v>
      </c>
      <c r="B112" s="380">
        <v>45394</v>
      </c>
      <c r="C112" s="303"/>
      <c r="D112" s="303" t="s">
        <v>1028</v>
      </c>
      <c r="E112" s="304" t="s">
        <v>586</v>
      </c>
      <c r="F112" s="304">
        <v>55</v>
      </c>
      <c r="G112" s="304"/>
      <c r="H112" s="304">
        <v>17.5</v>
      </c>
      <c r="I112" s="305"/>
      <c r="J112" s="382" t="s">
        <v>1033</v>
      </c>
      <c r="K112" s="298">
        <f t="shared" ref="K112:K118" si="86">H112-F112</f>
        <v>-37.5</v>
      </c>
      <c r="L112" s="299">
        <v>50</v>
      </c>
      <c r="M112" s="392">
        <v>2040</v>
      </c>
      <c r="N112" s="298">
        <v>40</v>
      </c>
      <c r="O112" s="382" t="s">
        <v>577</v>
      </c>
      <c r="P112" s="380">
        <v>45397</v>
      </c>
      <c r="Q112" s="252"/>
      <c r="R112" s="136"/>
      <c r="S112" s="54" t="s">
        <v>863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7"/>
      <c r="AH112" s="138"/>
      <c r="AI112" s="136"/>
      <c r="AJ112" s="136"/>
      <c r="AK112" s="137"/>
      <c r="AL112" s="137"/>
      <c r="AM112" s="137"/>
    </row>
    <row r="113" spans="1:39" ht="12.75" customHeight="1">
      <c r="A113" s="379"/>
      <c r="B113" s="381"/>
      <c r="C113" s="303"/>
      <c r="D113" s="303" t="s">
        <v>1029</v>
      </c>
      <c r="E113" s="304" t="s">
        <v>586</v>
      </c>
      <c r="F113" s="304">
        <v>49</v>
      </c>
      <c r="G113" s="304"/>
      <c r="H113" s="304">
        <v>140</v>
      </c>
      <c r="I113" s="305"/>
      <c r="J113" s="383"/>
      <c r="K113" s="298">
        <f t="shared" si="86"/>
        <v>91</v>
      </c>
      <c r="L113" s="299">
        <v>50</v>
      </c>
      <c r="M113" s="393"/>
      <c r="N113" s="298">
        <v>40</v>
      </c>
      <c r="O113" s="383"/>
      <c r="P113" s="381"/>
      <c r="Q113" s="252"/>
      <c r="R113" s="136"/>
      <c r="S113" s="5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7"/>
      <c r="AH113" s="138"/>
      <c r="AI113" s="136"/>
      <c r="AJ113" s="136"/>
      <c r="AK113" s="137"/>
      <c r="AL113" s="137"/>
      <c r="AM113" s="137"/>
    </row>
    <row r="114" spans="1:39" ht="12.75" customHeight="1">
      <c r="A114" s="306">
        <v>24</v>
      </c>
      <c r="B114" s="302">
        <v>45397</v>
      </c>
      <c r="C114" s="303"/>
      <c r="D114" s="303" t="s">
        <v>1041</v>
      </c>
      <c r="E114" s="304" t="s">
        <v>586</v>
      </c>
      <c r="F114" s="304">
        <v>72</v>
      </c>
      <c r="G114" s="304">
        <v>30</v>
      </c>
      <c r="H114" s="304">
        <v>92</v>
      </c>
      <c r="I114" s="305" t="s">
        <v>969</v>
      </c>
      <c r="J114" s="297" t="s">
        <v>916</v>
      </c>
      <c r="K114" s="298">
        <f t="shared" si="86"/>
        <v>20</v>
      </c>
      <c r="L114" s="299">
        <v>50</v>
      </c>
      <c r="M114" s="300">
        <f t="shared" ref="M114:M115" si="87">(K114*N114)-L114</f>
        <v>750</v>
      </c>
      <c r="N114" s="298">
        <v>40</v>
      </c>
      <c r="O114" s="297" t="s">
        <v>577</v>
      </c>
      <c r="P114" s="301">
        <v>45397</v>
      </c>
      <c r="Q114" s="252"/>
      <c r="R114" s="136"/>
      <c r="S114" s="54" t="s">
        <v>863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7"/>
      <c r="AH114" s="138"/>
      <c r="AI114" s="136"/>
      <c r="AJ114" s="136"/>
      <c r="AK114" s="137"/>
      <c r="AL114" s="137"/>
      <c r="AM114" s="137"/>
    </row>
    <row r="115" spans="1:39" ht="12.75" customHeight="1">
      <c r="A115" s="331">
        <v>25</v>
      </c>
      <c r="B115" s="330">
        <v>45397</v>
      </c>
      <c r="C115" s="294"/>
      <c r="D115" s="294" t="s">
        <v>1045</v>
      </c>
      <c r="E115" s="295" t="s">
        <v>586</v>
      </c>
      <c r="F115" s="295">
        <v>14</v>
      </c>
      <c r="G115" s="295">
        <v>0</v>
      </c>
      <c r="H115" s="295">
        <v>0</v>
      </c>
      <c r="I115" s="296" t="s">
        <v>1046</v>
      </c>
      <c r="J115" s="332" t="s">
        <v>1047</v>
      </c>
      <c r="K115" s="291">
        <f t="shared" si="86"/>
        <v>-14</v>
      </c>
      <c r="L115" s="292">
        <v>25</v>
      </c>
      <c r="M115" s="333">
        <f t="shared" si="87"/>
        <v>-1075</v>
      </c>
      <c r="N115" s="291">
        <v>75</v>
      </c>
      <c r="O115" s="332" t="s">
        <v>587</v>
      </c>
      <c r="P115" s="293">
        <v>45397</v>
      </c>
      <c r="Q115" s="252"/>
      <c r="R115" s="136"/>
      <c r="S115" s="54" t="s">
        <v>863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7"/>
      <c r="AH115" s="138"/>
      <c r="AI115" s="136"/>
      <c r="AJ115" s="136"/>
      <c r="AK115" s="137"/>
      <c r="AL115" s="137"/>
      <c r="AM115" s="137"/>
    </row>
    <row r="116" spans="1:39" ht="12.75" customHeight="1">
      <c r="A116" s="331">
        <v>26</v>
      </c>
      <c r="B116" s="330">
        <v>45397</v>
      </c>
      <c r="C116" s="294"/>
      <c r="D116" s="294" t="s">
        <v>1049</v>
      </c>
      <c r="E116" s="295" t="s">
        <v>586</v>
      </c>
      <c r="F116" s="295">
        <v>74</v>
      </c>
      <c r="G116" s="295">
        <v>30</v>
      </c>
      <c r="H116" s="295">
        <v>39</v>
      </c>
      <c r="I116" s="296" t="s">
        <v>1050</v>
      </c>
      <c r="J116" s="332" t="s">
        <v>1051</v>
      </c>
      <c r="K116" s="291">
        <f t="shared" si="86"/>
        <v>-35</v>
      </c>
      <c r="L116" s="292">
        <v>50</v>
      </c>
      <c r="M116" s="333">
        <f t="shared" ref="M116" si="88">(K116*N116)-L116</f>
        <v>-1450</v>
      </c>
      <c r="N116" s="291">
        <v>40</v>
      </c>
      <c r="O116" s="332" t="s">
        <v>587</v>
      </c>
      <c r="P116" s="293">
        <v>45397</v>
      </c>
      <c r="Q116" s="252"/>
      <c r="R116" s="136"/>
      <c r="S116" s="54" t="s">
        <v>863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7"/>
      <c r="AH116" s="138"/>
      <c r="AI116" s="136"/>
      <c r="AJ116" s="136"/>
      <c r="AK116" s="137"/>
      <c r="AL116" s="137"/>
      <c r="AM116" s="137"/>
    </row>
    <row r="117" spans="1:39" ht="12.75" customHeight="1">
      <c r="A117" s="378">
        <v>27</v>
      </c>
      <c r="B117" s="380">
        <v>45397</v>
      </c>
      <c r="C117" s="303"/>
      <c r="D117" s="303" t="s">
        <v>1052</v>
      </c>
      <c r="E117" s="304" t="s">
        <v>586</v>
      </c>
      <c r="F117" s="304">
        <v>117.5</v>
      </c>
      <c r="G117" s="304"/>
      <c r="H117" s="304">
        <v>30</v>
      </c>
      <c r="I117" s="305"/>
      <c r="J117" s="382" t="s">
        <v>1054</v>
      </c>
      <c r="K117" s="298">
        <f t="shared" si="86"/>
        <v>-87.5</v>
      </c>
      <c r="L117" s="299">
        <v>50</v>
      </c>
      <c r="M117" s="392">
        <v>650</v>
      </c>
      <c r="N117" s="298">
        <v>15</v>
      </c>
      <c r="O117" s="382" t="s">
        <v>577</v>
      </c>
      <c r="P117" s="380">
        <v>45398</v>
      </c>
      <c r="Q117" s="252"/>
      <c r="R117" s="136"/>
      <c r="S117" s="54" t="s">
        <v>576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7"/>
      <c r="AH117" s="138"/>
      <c r="AI117" s="136"/>
      <c r="AJ117" s="136"/>
      <c r="AK117" s="137"/>
      <c r="AL117" s="137"/>
      <c r="AM117" s="137"/>
    </row>
    <row r="118" spans="1:39" ht="12.75" customHeight="1">
      <c r="A118" s="379"/>
      <c r="B118" s="381"/>
      <c r="C118" s="303"/>
      <c r="D118" s="303" t="s">
        <v>1053</v>
      </c>
      <c r="E118" s="304" t="s">
        <v>586</v>
      </c>
      <c r="F118" s="304">
        <v>132.5</v>
      </c>
      <c r="G118" s="304"/>
      <c r="H118" s="304">
        <v>270</v>
      </c>
      <c r="I118" s="305"/>
      <c r="J118" s="383"/>
      <c r="K118" s="298">
        <f t="shared" si="86"/>
        <v>137.5</v>
      </c>
      <c r="L118" s="299">
        <v>50</v>
      </c>
      <c r="M118" s="393"/>
      <c r="N118" s="298">
        <v>15</v>
      </c>
      <c r="O118" s="383"/>
      <c r="P118" s="381"/>
      <c r="Q118" s="252"/>
      <c r="R118" s="136"/>
      <c r="S118" s="5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7"/>
      <c r="AH118" s="138"/>
      <c r="AI118" s="136"/>
      <c r="AJ118" s="136"/>
      <c r="AK118" s="137"/>
      <c r="AL118" s="137"/>
      <c r="AM118" s="137"/>
    </row>
    <row r="119" spans="1:39" ht="12.75" customHeight="1">
      <c r="A119" s="378">
        <v>28</v>
      </c>
      <c r="B119" s="380">
        <v>45398</v>
      </c>
      <c r="C119" s="303"/>
      <c r="D119" s="303" t="s">
        <v>1056</v>
      </c>
      <c r="E119" s="304" t="s">
        <v>586</v>
      </c>
      <c r="F119" s="304">
        <v>132.5</v>
      </c>
      <c r="G119" s="304"/>
      <c r="H119" s="304">
        <v>133</v>
      </c>
      <c r="I119" s="305"/>
      <c r="J119" s="382" t="s">
        <v>1087</v>
      </c>
      <c r="K119" s="298">
        <f t="shared" ref="K119" si="89">H119-F119</f>
        <v>0.5</v>
      </c>
      <c r="L119" s="299">
        <v>50</v>
      </c>
      <c r="M119" s="392">
        <v>1500</v>
      </c>
      <c r="N119" s="298">
        <v>100</v>
      </c>
      <c r="O119" s="382" t="s">
        <v>577</v>
      </c>
      <c r="P119" s="380">
        <v>45404</v>
      </c>
      <c r="Q119" s="252"/>
      <c r="R119" s="136"/>
      <c r="S119" s="54" t="s">
        <v>576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7"/>
      <c r="AH119" s="138"/>
      <c r="AI119" s="136"/>
      <c r="AJ119" s="136"/>
      <c r="AK119" s="137"/>
      <c r="AL119" s="137"/>
      <c r="AM119" s="137"/>
    </row>
    <row r="120" spans="1:39" ht="12.75" customHeight="1">
      <c r="A120" s="379"/>
      <c r="B120" s="381"/>
      <c r="C120" s="303"/>
      <c r="D120" s="303" t="s">
        <v>1057</v>
      </c>
      <c r="E120" s="304" t="s">
        <v>855</v>
      </c>
      <c r="F120" s="304">
        <v>56.5</v>
      </c>
      <c r="G120" s="304"/>
      <c r="H120" s="304">
        <v>41</v>
      </c>
      <c r="I120" s="305"/>
      <c r="J120" s="383"/>
      <c r="K120" s="298">
        <f>F120-H120</f>
        <v>15.5</v>
      </c>
      <c r="L120" s="299">
        <v>50</v>
      </c>
      <c r="M120" s="393"/>
      <c r="N120" s="298">
        <v>100</v>
      </c>
      <c r="O120" s="383"/>
      <c r="P120" s="381"/>
      <c r="Q120" s="252"/>
      <c r="R120" s="136"/>
      <c r="S120" s="5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7"/>
      <c r="AH120" s="138"/>
      <c r="AI120" s="136"/>
      <c r="AJ120" s="136"/>
      <c r="AK120" s="137"/>
      <c r="AL120" s="137"/>
      <c r="AM120" s="137"/>
    </row>
    <row r="121" spans="1:39" ht="12.75" customHeight="1">
      <c r="A121" s="394">
        <v>29</v>
      </c>
      <c r="B121" s="396">
        <v>45398</v>
      </c>
      <c r="C121" s="316"/>
      <c r="D121" s="316" t="s">
        <v>1059</v>
      </c>
      <c r="E121" s="317" t="s">
        <v>586</v>
      </c>
      <c r="F121" s="317">
        <v>66.5</v>
      </c>
      <c r="G121" s="317"/>
      <c r="H121" s="317">
        <v>122.5</v>
      </c>
      <c r="I121" s="318"/>
      <c r="J121" s="398" t="s">
        <v>1062</v>
      </c>
      <c r="K121" s="319">
        <f t="shared" ref="K121:K124" si="90">H121-F121</f>
        <v>56</v>
      </c>
      <c r="L121" s="320">
        <v>50</v>
      </c>
      <c r="M121" s="400">
        <v>-175</v>
      </c>
      <c r="N121" s="319">
        <v>50</v>
      </c>
      <c r="O121" s="398" t="s">
        <v>594</v>
      </c>
      <c r="P121" s="396">
        <v>45400</v>
      </c>
      <c r="Q121" s="252"/>
      <c r="R121" s="136"/>
      <c r="S121" s="54" t="s">
        <v>576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7"/>
      <c r="AH121" s="138"/>
      <c r="AI121" s="136"/>
      <c r="AJ121" s="136"/>
      <c r="AK121" s="137"/>
      <c r="AL121" s="137"/>
      <c r="AM121" s="137"/>
    </row>
    <row r="122" spans="1:39" ht="12.75" customHeight="1">
      <c r="A122" s="395"/>
      <c r="B122" s="397"/>
      <c r="C122" s="316"/>
      <c r="D122" s="316" t="s">
        <v>1060</v>
      </c>
      <c r="E122" s="317" t="s">
        <v>586</v>
      </c>
      <c r="F122" s="317">
        <v>66.5</v>
      </c>
      <c r="G122" s="317"/>
      <c r="H122" s="317">
        <v>9</v>
      </c>
      <c r="I122" s="318"/>
      <c r="J122" s="399"/>
      <c r="K122" s="319">
        <f t="shared" si="90"/>
        <v>-57.5</v>
      </c>
      <c r="L122" s="320">
        <v>50</v>
      </c>
      <c r="M122" s="401"/>
      <c r="N122" s="319">
        <v>50</v>
      </c>
      <c r="O122" s="399"/>
      <c r="P122" s="397"/>
      <c r="Q122" s="252"/>
      <c r="R122" s="136"/>
      <c r="S122" s="5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7"/>
      <c r="AH122" s="138"/>
      <c r="AI122" s="136"/>
      <c r="AJ122" s="136"/>
      <c r="AK122" s="137"/>
      <c r="AL122" s="137"/>
      <c r="AM122" s="137"/>
    </row>
    <row r="123" spans="1:39" ht="12.75" customHeight="1">
      <c r="A123" s="306">
        <v>30</v>
      </c>
      <c r="B123" s="302">
        <v>45400</v>
      </c>
      <c r="C123" s="303"/>
      <c r="D123" s="303" t="s">
        <v>1065</v>
      </c>
      <c r="E123" s="304" t="s">
        <v>586</v>
      </c>
      <c r="F123" s="304">
        <v>31</v>
      </c>
      <c r="G123" s="304"/>
      <c r="H123" s="304">
        <v>200</v>
      </c>
      <c r="I123" s="305" t="s">
        <v>1066</v>
      </c>
      <c r="J123" s="297" t="s">
        <v>1067</v>
      </c>
      <c r="K123" s="298">
        <f t="shared" si="90"/>
        <v>169</v>
      </c>
      <c r="L123" s="299">
        <v>50</v>
      </c>
      <c r="M123" s="300">
        <f t="shared" ref="M123:M124" si="91">(K123*N123)-L123</f>
        <v>8400</v>
      </c>
      <c r="N123" s="298">
        <v>50</v>
      </c>
      <c r="O123" s="297" t="s">
        <v>577</v>
      </c>
      <c r="P123" s="301">
        <v>45400</v>
      </c>
      <c r="Q123" s="252"/>
      <c r="R123" s="136"/>
      <c r="S123" s="54" t="s">
        <v>863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7"/>
      <c r="AH123" s="138"/>
      <c r="AI123" s="136"/>
      <c r="AJ123" s="136"/>
      <c r="AK123" s="137"/>
      <c r="AL123" s="137"/>
      <c r="AM123" s="137"/>
    </row>
    <row r="124" spans="1:39" ht="12.75" customHeight="1">
      <c r="A124" s="331">
        <v>31</v>
      </c>
      <c r="B124" s="330">
        <v>45400</v>
      </c>
      <c r="C124" s="294"/>
      <c r="D124" s="294" t="s">
        <v>1068</v>
      </c>
      <c r="E124" s="295" t="s">
        <v>586</v>
      </c>
      <c r="F124" s="295">
        <v>265</v>
      </c>
      <c r="G124" s="295">
        <v>90</v>
      </c>
      <c r="H124" s="295">
        <v>50</v>
      </c>
      <c r="I124" s="296" t="s">
        <v>1069</v>
      </c>
      <c r="J124" s="332" t="s">
        <v>745</v>
      </c>
      <c r="K124" s="291">
        <f t="shared" si="90"/>
        <v>-215</v>
      </c>
      <c r="L124" s="292">
        <v>50</v>
      </c>
      <c r="M124" s="333">
        <f t="shared" si="91"/>
        <v>-2200</v>
      </c>
      <c r="N124" s="291">
        <v>10</v>
      </c>
      <c r="O124" s="332" t="s">
        <v>587</v>
      </c>
      <c r="P124" s="293">
        <v>45401</v>
      </c>
      <c r="Q124" s="252"/>
      <c r="R124" s="136"/>
      <c r="S124" s="54" t="s">
        <v>863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7"/>
      <c r="AH124" s="138"/>
      <c r="AI124" s="136"/>
      <c r="AJ124" s="136"/>
      <c r="AK124" s="137"/>
      <c r="AL124" s="137"/>
      <c r="AM124" s="137"/>
    </row>
    <row r="125" spans="1:39" ht="12.75" customHeight="1">
      <c r="A125" s="378">
        <v>32</v>
      </c>
      <c r="B125" s="380">
        <v>45400</v>
      </c>
      <c r="C125" s="303"/>
      <c r="D125" s="303" t="s">
        <v>1070</v>
      </c>
      <c r="E125" s="304" t="s">
        <v>586</v>
      </c>
      <c r="F125" s="304">
        <v>142.5</v>
      </c>
      <c r="G125" s="304"/>
      <c r="H125" s="304">
        <v>224</v>
      </c>
      <c r="I125" s="305"/>
      <c r="J125" s="382" t="s">
        <v>1086</v>
      </c>
      <c r="K125" s="298">
        <f t="shared" ref="K125" si="92">H125-F125</f>
        <v>81.5</v>
      </c>
      <c r="L125" s="299">
        <v>50</v>
      </c>
      <c r="M125" s="392">
        <v>2125</v>
      </c>
      <c r="N125" s="298">
        <v>50</v>
      </c>
      <c r="O125" s="382" t="s">
        <v>577</v>
      </c>
      <c r="P125" s="380">
        <v>45404</v>
      </c>
      <c r="Q125" s="252"/>
      <c r="R125" s="136"/>
      <c r="S125" s="54" t="s">
        <v>576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37"/>
      <c r="AH125" s="138"/>
      <c r="AI125" s="136"/>
      <c r="AJ125" s="136"/>
      <c r="AK125" s="137"/>
      <c r="AL125" s="137"/>
      <c r="AM125" s="137"/>
    </row>
    <row r="126" spans="1:39" ht="12.75" customHeight="1">
      <c r="A126" s="379"/>
      <c r="B126" s="381"/>
      <c r="C126" s="303"/>
      <c r="D126" s="303" t="s">
        <v>1071</v>
      </c>
      <c r="E126" s="304" t="s">
        <v>855</v>
      </c>
      <c r="F126" s="304">
        <v>65</v>
      </c>
      <c r="G126" s="304"/>
      <c r="H126" s="304">
        <v>102</v>
      </c>
      <c r="I126" s="305"/>
      <c r="J126" s="383"/>
      <c r="K126" s="298">
        <f>F126-H126</f>
        <v>-37</v>
      </c>
      <c r="L126" s="299">
        <v>50</v>
      </c>
      <c r="M126" s="393"/>
      <c r="N126" s="298">
        <v>50</v>
      </c>
      <c r="O126" s="383"/>
      <c r="P126" s="381"/>
      <c r="Q126" s="252"/>
      <c r="R126" s="136"/>
      <c r="S126" s="5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37"/>
      <c r="AH126" s="138"/>
      <c r="AI126" s="136"/>
      <c r="AJ126" s="136"/>
      <c r="AK126" s="137"/>
      <c r="AL126" s="137"/>
      <c r="AM126" s="137"/>
    </row>
    <row r="127" spans="1:39" ht="12.75" customHeight="1">
      <c r="A127" s="331">
        <v>33</v>
      </c>
      <c r="B127" s="330">
        <v>45401</v>
      </c>
      <c r="C127" s="294"/>
      <c r="D127" s="294" t="s">
        <v>1075</v>
      </c>
      <c r="E127" s="295" t="s">
        <v>586</v>
      </c>
      <c r="F127" s="295">
        <v>128</v>
      </c>
      <c r="G127" s="295">
        <v>95</v>
      </c>
      <c r="H127" s="295">
        <v>110</v>
      </c>
      <c r="I127" s="296" t="s">
        <v>1076</v>
      </c>
      <c r="J127" s="332" t="s">
        <v>1077</v>
      </c>
      <c r="K127" s="291">
        <f t="shared" ref="K127:K128" si="93">H127-F127</f>
        <v>-18</v>
      </c>
      <c r="L127" s="292">
        <v>50</v>
      </c>
      <c r="M127" s="333">
        <f t="shared" ref="M127:M128" si="94">(K127*N127)-L127</f>
        <v>-770</v>
      </c>
      <c r="N127" s="291">
        <v>40</v>
      </c>
      <c r="O127" s="332" t="s">
        <v>587</v>
      </c>
      <c r="P127" s="293">
        <v>45401</v>
      </c>
      <c r="Q127" s="252"/>
      <c r="R127" s="136"/>
      <c r="S127" s="54" t="s">
        <v>863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37"/>
      <c r="AH127" s="138"/>
      <c r="AI127" s="136"/>
      <c r="AJ127" s="136"/>
      <c r="AK127" s="137"/>
      <c r="AL127" s="137"/>
      <c r="AM127" s="137"/>
    </row>
    <row r="128" spans="1:39" ht="12.75" customHeight="1">
      <c r="A128" s="306">
        <v>34</v>
      </c>
      <c r="B128" s="302">
        <v>45404</v>
      </c>
      <c r="C128" s="303"/>
      <c r="D128" s="303" t="s">
        <v>1092</v>
      </c>
      <c r="E128" s="304" t="s">
        <v>586</v>
      </c>
      <c r="F128" s="304">
        <v>245</v>
      </c>
      <c r="G128" s="304">
        <v>140</v>
      </c>
      <c r="H128" s="304">
        <v>295</v>
      </c>
      <c r="I128" s="305" t="s">
        <v>1093</v>
      </c>
      <c r="J128" s="297" t="s">
        <v>1054</v>
      </c>
      <c r="K128" s="298">
        <f t="shared" si="93"/>
        <v>50</v>
      </c>
      <c r="L128" s="299">
        <v>50</v>
      </c>
      <c r="M128" s="300">
        <f t="shared" si="94"/>
        <v>700</v>
      </c>
      <c r="N128" s="298">
        <v>15</v>
      </c>
      <c r="O128" s="297" t="s">
        <v>577</v>
      </c>
      <c r="P128" s="301">
        <v>45404</v>
      </c>
      <c r="Q128" s="252"/>
      <c r="R128" s="136"/>
      <c r="S128" s="54" t="s">
        <v>863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37"/>
      <c r="AH128" s="138"/>
      <c r="AI128" s="136"/>
      <c r="AJ128" s="136"/>
      <c r="AK128" s="137"/>
      <c r="AL128" s="137"/>
      <c r="AM128" s="137"/>
    </row>
    <row r="129" spans="1:39" ht="12.75" customHeight="1">
      <c r="A129" s="306">
        <v>35</v>
      </c>
      <c r="B129" s="302">
        <v>45404</v>
      </c>
      <c r="C129" s="303"/>
      <c r="D129" s="303" t="s">
        <v>1094</v>
      </c>
      <c r="E129" s="304" t="s">
        <v>586</v>
      </c>
      <c r="F129" s="304">
        <v>65</v>
      </c>
      <c r="G129" s="304">
        <v>35</v>
      </c>
      <c r="H129" s="304">
        <v>100</v>
      </c>
      <c r="I129" s="305" t="s">
        <v>1095</v>
      </c>
      <c r="J129" s="297" t="s">
        <v>1085</v>
      </c>
      <c r="K129" s="298">
        <f t="shared" ref="K129:K130" si="95">H129-F129</f>
        <v>35</v>
      </c>
      <c r="L129" s="299">
        <v>50</v>
      </c>
      <c r="M129" s="300">
        <f t="shared" ref="M129:M130" si="96">(K129*N129)-L129</f>
        <v>1350</v>
      </c>
      <c r="N129" s="298">
        <v>40</v>
      </c>
      <c r="O129" s="297" t="s">
        <v>577</v>
      </c>
      <c r="P129" s="301">
        <v>45405</v>
      </c>
      <c r="Q129" s="252"/>
      <c r="R129" s="136"/>
      <c r="S129" s="54" t="s">
        <v>863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37"/>
      <c r="AH129" s="138"/>
      <c r="AI129" s="136"/>
      <c r="AJ129" s="136"/>
      <c r="AK129" s="137"/>
      <c r="AL129" s="137"/>
      <c r="AM129" s="137"/>
    </row>
    <row r="130" spans="1:39" ht="12.75" customHeight="1">
      <c r="A130" s="362">
        <v>36</v>
      </c>
      <c r="B130" s="363">
        <v>45405</v>
      </c>
      <c r="C130" s="316"/>
      <c r="D130" s="316" t="s">
        <v>1102</v>
      </c>
      <c r="E130" s="317" t="s">
        <v>586</v>
      </c>
      <c r="F130" s="317">
        <v>125</v>
      </c>
      <c r="G130" s="317">
        <v>0</v>
      </c>
      <c r="H130" s="317">
        <v>120</v>
      </c>
      <c r="I130" s="317" t="s">
        <v>1103</v>
      </c>
      <c r="J130" s="319" t="s">
        <v>1114</v>
      </c>
      <c r="K130" s="319">
        <f t="shared" si="95"/>
        <v>-5</v>
      </c>
      <c r="L130" s="364">
        <v>50</v>
      </c>
      <c r="M130" s="365">
        <f t="shared" si="96"/>
        <v>-125</v>
      </c>
      <c r="N130" s="319">
        <v>15</v>
      </c>
      <c r="O130" s="319" t="s">
        <v>594</v>
      </c>
      <c r="P130" s="321">
        <v>45406</v>
      </c>
      <c r="Q130" s="252"/>
      <c r="R130" s="136"/>
      <c r="S130" s="54" t="s">
        <v>863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37"/>
      <c r="AH130" s="138"/>
      <c r="AI130" s="136"/>
      <c r="AJ130" s="136"/>
      <c r="AK130" s="137"/>
      <c r="AL130" s="137"/>
      <c r="AM130" s="137"/>
    </row>
    <row r="131" spans="1:39" ht="12.75" customHeight="1">
      <c r="A131" s="331">
        <v>37</v>
      </c>
      <c r="B131" s="330">
        <v>45405</v>
      </c>
      <c r="C131" s="294"/>
      <c r="D131" s="294" t="s">
        <v>1104</v>
      </c>
      <c r="E131" s="295" t="s">
        <v>586</v>
      </c>
      <c r="F131" s="295">
        <v>25</v>
      </c>
      <c r="G131" s="295">
        <v>0</v>
      </c>
      <c r="H131" s="295">
        <v>0</v>
      </c>
      <c r="I131" s="296" t="s">
        <v>946</v>
      </c>
      <c r="J131" s="332" t="s">
        <v>1105</v>
      </c>
      <c r="K131" s="291">
        <f t="shared" ref="K131:K132" si="97">H131-F131</f>
        <v>-25</v>
      </c>
      <c r="L131" s="292">
        <v>25</v>
      </c>
      <c r="M131" s="333">
        <f t="shared" ref="M131:M132" si="98">(K131*N131)-L131</f>
        <v>-1025</v>
      </c>
      <c r="N131" s="291">
        <v>40</v>
      </c>
      <c r="O131" s="332" t="s">
        <v>587</v>
      </c>
      <c r="P131" s="293">
        <v>45405</v>
      </c>
      <c r="Q131" s="252"/>
      <c r="R131" s="136"/>
      <c r="S131" s="54" t="s">
        <v>863</v>
      </c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37"/>
      <c r="AH131" s="138"/>
      <c r="AI131" s="136"/>
      <c r="AJ131" s="136"/>
      <c r="AK131" s="137"/>
      <c r="AL131" s="137"/>
      <c r="AM131" s="137"/>
    </row>
    <row r="132" spans="1:39" ht="12.75" customHeight="1">
      <c r="A132" s="306">
        <v>38</v>
      </c>
      <c r="B132" s="302">
        <v>45406</v>
      </c>
      <c r="C132" s="303"/>
      <c r="D132" s="303" t="s">
        <v>1102</v>
      </c>
      <c r="E132" s="304" t="s">
        <v>586</v>
      </c>
      <c r="F132" s="304">
        <v>105</v>
      </c>
      <c r="G132" s="304">
        <v>20</v>
      </c>
      <c r="H132" s="304">
        <v>135</v>
      </c>
      <c r="I132" s="305" t="s">
        <v>1118</v>
      </c>
      <c r="J132" s="297" t="s">
        <v>797</v>
      </c>
      <c r="K132" s="298">
        <f t="shared" si="97"/>
        <v>30</v>
      </c>
      <c r="L132" s="299">
        <v>50</v>
      </c>
      <c r="M132" s="300">
        <f t="shared" si="98"/>
        <v>400</v>
      </c>
      <c r="N132" s="298">
        <v>15</v>
      </c>
      <c r="O132" s="297" t="s">
        <v>577</v>
      </c>
      <c r="P132" s="301">
        <v>45406</v>
      </c>
      <c r="Q132" s="252"/>
      <c r="R132" s="136"/>
      <c r="S132" s="54" t="s">
        <v>863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37"/>
      <c r="AH132" s="138"/>
      <c r="AI132" s="136"/>
      <c r="AJ132" s="136"/>
      <c r="AK132" s="137"/>
      <c r="AL132" s="137"/>
      <c r="AM132" s="137"/>
    </row>
    <row r="133" spans="1:39" ht="12.75" customHeight="1">
      <c r="A133" s="306">
        <v>39</v>
      </c>
      <c r="B133" s="302">
        <v>45407</v>
      </c>
      <c r="C133" s="303"/>
      <c r="D133" s="303" t="s">
        <v>1146</v>
      </c>
      <c r="E133" s="304" t="s">
        <v>586</v>
      </c>
      <c r="F133" s="304">
        <v>42</v>
      </c>
      <c r="G133" s="304">
        <v>14</v>
      </c>
      <c r="H133" s="304">
        <v>100</v>
      </c>
      <c r="I133" s="305" t="s">
        <v>954</v>
      </c>
      <c r="J133" s="297" t="s">
        <v>1147</v>
      </c>
      <c r="K133" s="298">
        <f t="shared" ref="K133:K134" si="99">H133-F133</f>
        <v>58</v>
      </c>
      <c r="L133" s="299">
        <v>50</v>
      </c>
      <c r="M133" s="300">
        <f t="shared" ref="M133:M134" si="100">(K133*N133)-L133</f>
        <v>2850</v>
      </c>
      <c r="N133" s="298">
        <v>50</v>
      </c>
      <c r="O133" s="297" t="s">
        <v>577</v>
      </c>
      <c r="P133" s="301">
        <v>45407</v>
      </c>
      <c r="Q133" s="252"/>
      <c r="R133" s="136"/>
      <c r="S133" s="54" t="s">
        <v>576</v>
      </c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37"/>
      <c r="AH133" s="138"/>
      <c r="AI133" s="136"/>
      <c r="AJ133" s="136"/>
      <c r="AK133" s="137"/>
      <c r="AL133" s="137"/>
      <c r="AM133" s="137"/>
    </row>
    <row r="134" spans="1:39" ht="12.75" customHeight="1">
      <c r="A134" s="331">
        <v>40</v>
      </c>
      <c r="B134" s="330">
        <v>45407</v>
      </c>
      <c r="C134" s="294"/>
      <c r="D134" s="294" t="s">
        <v>1146</v>
      </c>
      <c r="E134" s="295" t="s">
        <v>586</v>
      </c>
      <c r="F134" s="295">
        <v>50</v>
      </c>
      <c r="G134" s="295">
        <v>14</v>
      </c>
      <c r="H134" s="295">
        <v>29</v>
      </c>
      <c r="I134" s="296" t="s">
        <v>1148</v>
      </c>
      <c r="J134" s="332" t="s">
        <v>981</v>
      </c>
      <c r="K134" s="291">
        <f t="shared" si="99"/>
        <v>-21</v>
      </c>
      <c r="L134" s="292">
        <v>50</v>
      </c>
      <c r="M134" s="333">
        <f t="shared" si="100"/>
        <v>-1100</v>
      </c>
      <c r="N134" s="291">
        <v>50</v>
      </c>
      <c r="O134" s="332" t="s">
        <v>587</v>
      </c>
      <c r="P134" s="293">
        <v>45407</v>
      </c>
      <c r="Q134" s="252"/>
      <c r="R134" s="136"/>
      <c r="S134" s="54" t="s">
        <v>863</v>
      </c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37"/>
      <c r="AH134" s="138"/>
      <c r="AI134" s="136"/>
      <c r="AJ134" s="136"/>
      <c r="AK134" s="137"/>
      <c r="AL134" s="137"/>
      <c r="AM134" s="137"/>
    </row>
    <row r="135" spans="1:39" ht="12.75" customHeight="1">
      <c r="A135" s="352">
        <v>41</v>
      </c>
      <c r="B135" s="351">
        <v>45407</v>
      </c>
      <c r="C135" s="253"/>
      <c r="D135" s="253" t="s">
        <v>1155</v>
      </c>
      <c r="E135" s="205" t="s">
        <v>586</v>
      </c>
      <c r="F135" s="205" t="s">
        <v>1156</v>
      </c>
      <c r="G135" s="205">
        <v>180</v>
      </c>
      <c r="H135" s="205"/>
      <c r="I135" s="207" t="s">
        <v>1157</v>
      </c>
      <c r="J135" s="334" t="s">
        <v>575</v>
      </c>
      <c r="K135" s="205"/>
      <c r="L135" s="208"/>
      <c r="M135" s="284"/>
      <c r="N135" s="205"/>
      <c r="O135" s="334"/>
      <c r="P135" s="351"/>
      <c r="Q135" s="252"/>
      <c r="R135" s="136"/>
      <c r="S135" s="54" t="s">
        <v>576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37"/>
      <c r="AH135" s="138"/>
      <c r="AI135" s="136"/>
      <c r="AJ135" s="136"/>
      <c r="AK135" s="137"/>
      <c r="AL135" s="137"/>
      <c r="AM135" s="137"/>
    </row>
    <row r="136" spans="1:39" ht="12.75" customHeight="1">
      <c r="A136" s="352"/>
      <c r="B136" s="351"/>
      <c r="C136" s="253"/>
      <c r="D136" s="253"/>
      <c r="E136" s="205"/>
      <c r="F136" s="205"/>
      <c r="G136" s="205"/>
      <c r="H136" s="205"/>
      <c r="I136" s="207"/>
      <c r="J136" s="334"/>
      <c r="K136" s="205"/>
      <c r="L136" s="208"/>
      <c r="M136" s="284"/>
      <c r="N136" s="205"/>
      <c r="O136" s="334"/>
      <c r="P136" s="351"/>
      <c r="Q136" s="252"/>
      <c r="R136" s="136"/>
      <c r="S136" s="5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137"/>
      <c r="AH136" s="138"/>
      <c r="AI136" s="136"/>
      <c r="AJ136" s="136"/>
      <c r="AK136" s="137"/>
      <c r="AL136" s="137"/>
      <c r="AM136" s="137"/>
    </row>
    <row r="137" spans="1:39" s="277" customFormat="1" ht="12.75" customHeight="1">
      <c r="A137" s="267"/>
      <c r="B137" s="268"/>
      <c r="C137" s="269"/>
      <c r="D137" s="269"/>
      <c r="E137" s="267"/>
      <c r="F137" s="267"/>
      <c r="G137" s="267"/>
      <c r="H137" s="267"/>
      <c r="I137" s="270"/>
      <c r="J137" s="270"/>
      <c r="K137" s="267"/>
      <c r="L137" s="279"/>
      <c r="M137" s="278"/>
      <c r="N137" s="267"/>
      <c r="O137" s="270"/>
      <c r="P137" s="268"/>
      <c r="Q137" s="271"/>
      <c r="R137" s="272"/>
      <c r="S137" s="273"/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5"/>
      <c r="AH137" s="276"/>
      <c r="AI137" s="272"/>
      <c r="AJ137" s="272"/>
      <c r="AK137" s="275"/>
      <c r="AL137" s="275"/>
      <c r="AM137" s="275"/>
    </row>
    <row r="138" spans="1:39" ht="38.25" customHeight="1">
      <c r="A138" s="91" t="s">
        <v>598</v>
      </c>
      <c r="B138" s="143"/>
      <c r="C138" s="143"/>
      <c r="D138" s="144"/>
      <c r="E138" s="125"/>
      <c r="F138" s="6"/>
      <c r="G138" s="6"/>
      <c r="H138" s="126"/>
      <c r="I138" s="145"/>
      <c r="J138" s="1"/>
      <c r="K138" s="6"/>
      <c r="L138" s="6"/>
      <c r="M138" s="6"/>
      <c r="N138" s="1"/>
      <c r="O138" s="1"/>
      <c r="R138" s="1"/>
      <c r="S138" s="6"/>
      <c r="T138" s="1"/>
      <c r="U138" s="1"/>
      <c r="V138" s="1"/>
      <c r="W138" s="1"/>
      <c r="X138" s="1"/>
      <c r="Y138" s="6"/>
      <c r="Z138" s="1"/>
      <c r="AA138" s="1"/>
      <c r="AB138" s="1"/>
      <c r="AC138" s="1"/>
      <c r="AD138" s="1"/>
      <c r="AE138" s="6"/>
      <c r="AF138" s="1"/>
      <c r="AG138" s="1"/>
      <c r="AH138" s="1"/>
      <c r="AI138" s="1"/>
      <c r="AJ138" s="1"/>
      <c r="AK138" s="6"/>
      <c r="AL138" s="1"/>
    </row>
    <row r="139" spans="1:39" ht="38.25">
      <c r="A139" s="92" t="s">
        <v>16</v>
      </c>
      <c r="B139" s="93" t="s">
        <v>550</v>
      </c>
      <c r="C139" s="93"/>
      <c r="D139" s="94" t="s">
        <v>561</v>
      </c>
      <c r="E139" s="93" t="s">
        <v>562</v>
      </c>
      <c r="F139" s="93" t="s">
        <v>563</v>
      </c>
      <c r="G139" s="93" t="s">
        <v>564</v>
      </c>
      <c r="H139" s="93" t="s">
        <v>565</v>
      </c>
      <c r="I139" s="93" t="s">
        <v>566</v>
      </c>
      <c r="J139" s="92" t="s">
        <v>567</v>
      </c>
      <c r="K139" s="129" t="s">
        <v>585</v>
      </c>
      <c r="L139" s="130" t="s">
        <v>569</v>
      </c>
      <c r="M139" s="95" t="s">
        <v>570</v>
      </c>
      <c r="N139" s="93" t="s">
        <v>571</v>
      </c>
      <c r="O139" s="94" t="s">
        <v>572</v>
      </c>
      <c r="P139" s="215" t="s">
        <v>573</v>
      </c>
      <c r="Q139" s="217" t="s">
        <v>848</v>
      </c>
      <c r="R139" s="37"/>
      <c r="S139" s="6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</row>
    <row r="140" spans="1:39" ht="12.75" customHeight="1">
      <c r="A140" s="205">
        <v>1</v>
      </c>
      <c r="B140" s="206">
        <v>45356</v>
      </c>
      <c r="C140" s="253"/>
      <c r="D140" s="253" t="s">
        <v>297</v>
      </c>
      <c r="E140" s="205" t="s">
        <v>574</v>
      </c>
      <c r="F140" s="205" t="s">
        <v>885</v>
      </c>
      <c r="G140" s="205">
        <v>35</v>
      </c>
      <c r="H140" s="205"/>
      <c r="I140" s="205" t="s">
        <v>883</v>
      </c>
      <c r="J140" s="205" t="s">
        <v>575</v>
      </c>
      <c r="K140" s="205"/>
      <c r="L140" s="282"/>
      <c r="M140" s="283"/>
      <c r="N140" s="205"/>
      <c r="O140" s="258"/>
      <c r="P140" s="208">
        <f>VLOOKUP(D140,'MidCap Intra'!$B$11:$C$568,2,0)</f>
        <v>40.1</v>
      </c>
      <c r="Q140" s="280"/>
      <c r="S140" s="281" t="s">
        <v>576</v>
      </c>
      <c r="T140" s="233"/>
      <c r="U140" s="233"/>
      <c r="V140" s="233"/>
      <c r="W140" s="233"/>
      <c r="X140" s="233"/>
      <c r="Y140" s="233"/>
      <c r="Z140" s="233"/>
    </row>
    <row r="141" spans="1:39" ht="12.75" customHeight="1">
      <c r="A141" s="205">
        <v>2</v>
      </c>
      <c r="B141" s="206">
        <v>45390</v>
      </c>
      <c r="C141" s="253"/>
      <c r="D141" s="253" t="s">
        <v>978</v>
      </c>
      <c r="E141" s="205" t="s">
        <v>574</v>
      </c>
      <c r="F141" s="205" t="s">
        <v>979</v>
      </c>
      <c r="G141" s="205">
        <v>1770</v>
      </c>
      <c r="H141" s="205"/>
      <c r="I141" s="205" t="s">
        <v>895</v>
      </c>
      <c r="J141" s="205" t="s">
        <v>575</v>
      </c>
      <c r="K141" s="205"/>
      <c r="L141" s="282"/>
      <c r="M141" s="283"/>
      <c r="N141" s="205"/>
      <c r="O141" s="258"/>
      <c r="P141" s="208"/>
      <c r="Q141" s="280"/>
      <c r="S141" s="281" t="s">
        <v>576</v>
      </c>
      <c r="T141" s="233"/>
      <c r="U141" s="233"/>
      <c r="V141" s="233"/>
      <c r="W141" s="233"/>
      <c r="X141" s="233"/>
      <c r="Y141" s="233"/>
      <c r="Z141" s="233"/>
    </row>
    <row r="142" spans="1:39" ht="12.75" customHeight="1">
      <c r="A142" s="205"/>
      <c r="B142" s="206"/>
      <c r="C142" s="253"/>
      <c r="D142" s="253"/>
      <c r="E142" s="205"/>
      <c r="F142" s="205"/>
      <c r="G142" s="205"/>
      <c r="H142" s="205"/>
      <c r="I142" s="205"/>
      <c r="J142" s="205"/>
      <c r="K142" s="205"/>
      <c r="L142" s="282"/>
      <c r="M142" s="283"/>
      <c r="N142" s="205"/>
      <c r="O142" s="258"/>
      <c r="P142" s="206"/>
      <c r="Q142" s="280"/>
      <c r="S142" s="281"/>
      <c r="T142" s="233"/>
      <c r="U142" s="233"/>
      <c r="V142" s="233"/>
      <c r="W142" s="233"/>
      <c r="X142" s="233"/>
      <c r="Y142" s="233"/>
      <c r="Z142" s="233"/>
    </row>
    <row r="143" spans="1:39" ht="12.75" customHeight="1">
      <c r="A143" s="111" t="s">
        <v>578</v>
      </c>
      <c r="B143" s="111"/>
      <c r="C143" s="111"/>
      <c r="D143" s="111"/>
      <c r="E143" s="37"/>
      <c r="F143" s="118" t="s">
        <v>580</v>
      </c>
      <c r="G143" s="54"/>
      <c r="H143" s="54"/>
      <c r="I143" s="54"/>
      <c r="J143" s="6"/>
      <c r="K143" s="131"/>
      <c r="L143" s="132"/>
      <c r="M143" s="6"/>
      <c r="N143" s="101"/>
      <c r="O143" s="146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17" t="s">
        <v>579</v>
      </c>
      <c r="B144" s="111"/>
      <c r="C144" s="111"/>
      <c r="D144" s="111"/>
      <c r="E144" s="6"/>
      <c r="F144" s="118" t="s">
        <v>583</v>
      </c>
      <c r="G144" s="6"/>
      <c r="H144" s="6" t="s">
        <v>600</v>
      </c>
      <c r="I144" s="6"/>
      <c r="J144" s="1"/>
      <c r="K144" s="6"/>
      <c r="L144" s="6"/>
      <c r="M144" s="6"/>
      <c r="N144" s="1"/>
      <c r="O144" s="1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17"/>
      <c r="B145" s="111"/>
      <c r="C145" s="111"/>
      <c r="D145" s="111"/>
      <c r="E145" s="6"/>
      <c r="F145" s="118"/>
      <c r="G145" s="6"/>
      <c r="H145" s="6"/>
      <c r="I145" s="6"/>
      <c r="J145" s="1"/>
      <c r="K145" s="6"/>
      <c r="L145" s="6"/>
      <c r="M145" s="6"/>
      <c r="N145" s="1"/>
      <c r="O145" s="1"/>
      <c r="R145" s="1"/>
      <c r="S145" s="54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17"/>
      <c r="B146" s="111"/>
      <c r="C146" s="111"/>
      <c r="D146" s="111"/>
      <c r="E146" s="6"/>
      <c r="F146" s="118"/>
      <c r="G146" s="54"/>
      <c r="H146" s="37"/>
      <c r="I146" s="54"/>
      <c r="J146" s="6"/>
      <c r="K146" s="131"/>
      <c r="L146" s="132"/>
      <c r="M146" s="6"/>
      <c r="N146" s="101"/>
      <c r="O146" s="133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17"/>
      <c r="B147" s="111"/>
      <c r="C147" s="111"/>
      <c r="D147" s="111"/>
      <c r="E147" s="6"/>
      <c r="F147" s="118"/>
      <c r="G147" s="54"/>
      <c r="H147" s="37"/>
      <c r="I147" s="54"/>
      <c r="J147" s="6"/>
      <c r="K147" s="131"/>
      <c r="L147" s="132"/>
      <c r="M147" s="6"/>
      <c r="N147" s="101"/>
      <c r="O147" s="133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17"/>
      <c r="B148" s="111"/>
      <c r="C148" s="111"/>
      <c r="D148" s="111"/>
      <c r="E148" s="6"/>
      <c r="F148" s="118"/>
      <c r="G148" s="54"/>
      <c r="H148" s="37"/>
      <c r="I148" s="54"/>
      <c r="J148" s="6"/>
      <c r="K148" s="131"/>
      <c r="L148" s="132"/>
      <c r="M148" s="6"/>
      <c r="N148" s="101"/>
      <c r="O148" s="133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7"/>
      <c r="B149" s="111"/>
      <c r="C149" s="111"/>
      <c r="D149" s="111"/>
      <c r="E149" s="6"/>
      <c r="F149" s="118"/>
      <c r="G149" s="54"/>
      <c r="H149" s="37"/>
      <c r="I149" s="54"/>
      <c r="J149" s="6"/>
      <c r="K149" s="131"/>
      <c r="L149" s="132"/>
      <c r="M149" s="6"/>
      <c r="N149" s="101"/>
      <c r="O149" s="133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7"/>
      <c r="B150" s="111"/>
      <c r="C150" s="111"/>
      <c r="D150" s="111"/>
      <c r="E150" s="6"/>
      <c r="F150" s="118"/>
      <c r="G150" s="54"/>
      <c r="H150" s="37"/>
      <c r="I150" s="54"/>
      <c r="J150" s="6"/>
      <c r="K150" s="131"/>
      <c r="L150" s="132"/>
      <c r="M150" s="6"/>
      <c r="N150" s="101"/>
      <c r="O150" s="133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17"/>
      <c r="B151" s="111"/>
      <c r="C151" s="111"/>
      <c r="D151" s="111"/>
      <c r="E151" s="6"/>
      <c r="F151" s="118"/>
      <c r="G151" s="54"/>
      <c r="H151" s="37"/>
      <c r="I151" s="54"/>
      <c r="J151" s="6"/>
      <c r="K151" s="131"/>
      <c r="L151" s="132"/>
      <c r="M151" s="6"/>
      <c r="N151" s="101"/>
      <c r="O151" s="133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54"/>
      <c r="B152" s="100"/>
      <c r="C152" s="100"/>
      <c r="D152" s="37"/>
      <c r="E152" s="54"/>
      <c r="F152" s="54"/>
      <c r="G152" s="54"/>
      <c r="H152" s="37"/>
      <c r="I152" s="54"/>
      <c r="J152" s="6"/>
      <c r="K152" s="131"/>
      <c r="L152" s="132"/>
      <c r="M152" s="6"/>
      <c r="N152" s="101"/>
      <c r="O152" s="133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38.25" customHeight="1">
      <c r="A153" s="37"/>
      <c r="B153" s="147" t="s">
        <v>601</v>
      </c>
      <c r="C153" s="147"/>
      <c r="D153" s="147"/>
      <c r="E153" s="147"/>
      <c r="F153" s="6"/>
      <c r="G153" s="6"/>
      <c r="H153" s="127"/>
      <c r="I153" s="6"/>
      <c r="J153" s="127"/>
      <c r="K153" s="128"/>
      <c r="L153" s="6"/>
      <c r="M153" s="6"/>
      <c r="N153" s="1"/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92" t="s">
        <v>16</v>
      </c>
      <c r="B154" s="93" t="s">
        <v>550</v>
      </c>
      <c r="C154" s="93"/>
      <c r="D154" s="94" t="s">
        <v>561</v>
      </c>
      <c r="E154" s="93" t="s">
        <v>562</v>
      </c>
      <c r="F154" s="93" t="s">
        <v>563</v>
      </c>
      <c r="G154" s="93" t="s">
        <v>602</v>
      </c>
      <c r="H154" s="93" t="s">
        <v>603</v>
      </c>
      <c r="I154" s="93" t="s">
        <v>566</v>
      </c>
      <c r="J154" s="148" t="s">
        <v>567</v>
      </c>
      <c r="K154" s="93" t="s">
        <v>568</v>
      </c>
      <c r="L154" s="93" t="s">
        <v>604</v>
      </c>
      <c r="M154" s="93" t="s">
        <v>571</v>
      </c>
      <c r="N154" s="94" t="s">
        <v>572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1</v>
      </c>
      <c r="B155" s="150">
        <v>41579</v>
      </c>
      <c r="C155" s="150"/>
      <c r="D155" s="151" t="s">
        <v>605</v>
      </c>
      <c r="E155" s="152" t="s">
        <v>574</v>
      </c>
      <c r="F155" s="153">
        <v>82</v>
      </c>
      <c r="G155" s="152" t="s">
        <v>606</v>
      </c>
      <c r="H155" s="152">
        <v>100</v>
      </c>
      <c r="I155" s="154">
        <v>100</v>
      </c>
      <c r="J155" s="155" t="s">
        <v>607</v>
      </c>
      <c r="K155" s="156">
        <f t="shared" ref="K155:K186" si="101">H155-F155</f>
        <v>18</v>
      </c>
      <c r="L155" s="157">
        <f t="shared" ref="L155:L186" si="102">K155/F155</f>
        <v>0.21951219512195122</v>
      </c>
      <c r="M155" s="152" t="s">
        <v>577</v>
      </c>
      <c r="N155" s="158">
        <v>42657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2</v>
      </c>
      <c r="B156" s="150">
        <v>41794</v>
      </c>
      <c r="C156" s="150"/>
      <c r="D156" s="151" t="s">
        <v>608</v>
      </c>
      <c r="E156" s="152" t="s">
        <v>586</v>
      </c>
      <c r="F156" s="153">
        <v>257</v>
      </c>
      <c r="G156" s="152" t="s">
        <v>606</v>
      </c>
      <c r="H156" s="152">
        <v>300</v>
      </c>
      <c r="I156" s="154">
        <v>300</v>
      </c>
      <c r="J156" s="155" t="s">
        <v>607</v>
      </c>
      <c r="K156" s="156">
        <f t="shared" si="101"/>
        <v>43</v>
      </c>
      <c r="L156" s="157">
        <f t="shared" si="102"/>
        <v>0.16731517509727625</v>
      </c>
      <c r="M156" s="152" t="s">
        <v>577</v>
      </c>
      <c r="N156" s="158">
        <v>41822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3</v>
      </c>
      <c r="B157" s="150">
        <v>41828</v>
      </c>
      <c r="C157" s="150"/>
      <c r="D157" s="151" t="s">
        <v>609</v>
      </c>
      <c r="E157" s="152" t="s">
        <v>586</v>
      </c>
      <c r="F157" s="153">
        <v>393</v>
      </c>
      <c r="G157" s="152" t="s">
        <v>606</v>
      </c>
      <c r="H157" s="152">
        <v>468</v>
      </c>
      <c r="I157" s="154">
        <v>468</v>
      </c>
      <c r="J157" s="155" t="s">
        <v>607</v>
      </c>
      <c r="K157" s="156">
        <f t="shared" si="101"/>
        <v>75</v>
      </c>
      <c r="L157" s="157">
        <f t="shared" si="102"/>
        <v>0.19083969465648856</v>
      </c>
      <c r="M157" s="152" t="s">
        <v>577</v>
      </c>
      <c r="N157" s="158">
        <v>41863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4</v>
      </c>
      <c r="B158" s="150">
        <v>41857</v>
      </c>
      <c r="C158" s="150"/>
      <c r="D158" s="151" t="s">
        <v>610</v>
      </c>
      <c r="E158" s="152" t="s">
        <v>586</v>
      </c>
      <c r="F158" s="153">
        <v>205</v>
      </c>
      <c r="G158" s="152" t="s">
        <v>606</v>
      </c>
      <c r="H158" s="152">
        <v>275</v>
      </c>
      <c r="I158" s="154">
        <v>250</v>
      </c>
      <c r="J158" s="155" t="s">
        <v>607</v>
      </c>
      <c r="K158" s="156">
        <f t="shared" si="101"/>
        <v>70</v>
      </c>
      <c r="L158" s="157">
        <f t="shared" si="102"/>
        <v>0.34146341463414637</v>
      </c>
      <c r="M158" s="152" t="s">
        <v>577</v>
      </c>
      <c r="N158" s="158">
        <v>41962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5</v>
      </c>
      <c r="B159" s="150">
        <v>41886</v>
      </c>
      <c r="C159" s="150"/>
      <c r="D159" s="151" t="s">
        <v>611</v>
      </c>
      <c r="E159" s="152" t="s">
        <v>586</v>
      </c>
      <c r="F159" s="153">
        <v>162</v>
      </c>
      <c r="G159" s="152" t="s">
        <v>606</v>
      </c>
      <c r="H159" s="152">
        <v>190</v>
      </c>
      <c r="I159" s="154">
        <v>190</v>
      </c>
      <c r="J159" s="155" t="s">
        <v>607</v>
      </c>
      <c r="K159" s="156">
        <f t="shared" si="101"/>
        <v>28</v>
      </c>
      <c r="L159" s="157">
        <f t="shared" si="102"/>
        <v>0.1728395061728395</v>
      </c>
      <c r="M159" s="152" t="s">
        <v>577</v>
      </c>
      <c r="N159" s="158">
        <v>42006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6</v>
      </c>
      <c r="B160" s="150">
        <v>41886</v>
      </c>
      <c r="C160" s="150"/>
      <c r="D160" s="151" t="s">
        <v>612</v>
      </c>
      <c r="E160" s="152" t="s">
        <v>586</v>
      </c>
      <c r="F160" s="153">
        <v>75</v>
      </c>
      <c r="G160" s="152" t="s">
        <v>606</v>
      </c>
      <c r="H160" s="152">
        <v>91.5</v>
      </c>
      <c r="I160" s="154" t="s">
        <v>599</v>
      </c>
      <c r="J160" s="155" t="s">
        <v>613</v>
      </c>
      <c r="K160" s="156">
        <f t="shared" si="101"/>
        <v>16.5</v>
      </c>
      <c r="L160" s="157">
        <f t="shared" si="102"/>
        <v>0.22</v>
      </c>
      <c r="M160" s="152" t="s">
        <v>577</v>
      </c>
      <c r="N160" s="158">
        <v>41954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7</v>
      </c>
      <c r="B161" s="150">
        <v>41913</v>
      </c>
      <c r="C161" s="150"/>
      <c r="D161" s="151" t="s">
        <v>614</v>
      </c>
      <c r="E161" s="152" t="s">
        <v>586</v>
      </c>
      <c r="F161" s="153">
        <v>850</v>
      </c>
      <c r="G161" s="152" t="s">
        <v>606</v>
      </c>
      <c r="H161" s="152">
        <v>982.5</v>
      </c>
      <c r="I161" s="154">
        <v>1050</v>
      </c>
      <c r="J161" s="155" t="s">
        <v>615</v>
      </c>
      <c r="K161" s="156">
        <f t="shared" si="101"/>
        <v>132.5</v>
      </c>
      <c r="L161" s="157">
        <f t="shared" si="102"/>
        <v>0.15588235294117647</v>
      </c>
      <c r="M161" s="152" t="s">
        <v>577</v>
      </c>
      <c r="N161" s="158">
        <v>42039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8</v>
      </c>
      <c r="B162" s="150">
        <v>41913</v>
      </c>
      <c r="C162" s="150"/>
      <c r="D162" s="151" t="s">
        <v>616</v>
      </c>
      <c r="E162" s="152" t="s">
        <v>586</v>
      </c>
      <c r="F162" s="153">
        <v>475</v>
      </c>
      <c r="G162" s="152" t="s">
        <v>606</v>
      </c>
      <c r="H162" s="152">
        <v>515</v>
      </c>
      <c r="I162" s="154">
        <v>600</v>
      </c>
      <c r="J162" s="155" t="s">
        <v>617</v>
      </c>
      <c r="K162" s="156">
        <f t="shared" si="101"/>
        <v>40</v>
      </c>
      <c r="L162" s="157">
        <f t="shared" si="102"/>
        <v>8.4210526315789472E-2</v>
      </c>
      <c r="M162" s="152" t="s">
        <v>577</v>
      </c>
      <c r="N162" s="158">
        <v>41939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9</v>
      </c>
      <c r="B163" s="150">
        <v>41913</v>
      </c>
      <c r="C163" s="150"/>
      <c r="D163" s="151" t="s">
        <v>618</v>
      </c>
      <c r="E163" s="152" t="s">
        <v>586</v>
      </c>
      <c r="F163" s="153">
        <v>86</v>
      </c>
      <c r="G163" s="152" t="s">
        <v>606</v>
      </c>
      <c r="H163" s="152">
        <v>99</v>
      </c>
      <c r="I163" s="154">
        <v>140</v>
      </c>
      <c r="J163" s="155" t="s">
        <v>619</v>
      </c>
      <c r="K163" s="156">
        <f t="shared" si="101"/>
        <v>13</v>
      </c>
      <c r="L163" s="157">
        <f t="shared" si="102"/>
        <v>0.15116279069767441</v>
      </c>
      <c r="M163" s="152" t="s">
        <v>577</v>
      </c>
      <c r="N163" s="158">
        <v>41939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10</v>
      </c>
      <c r="B164" s="150">
        <v>41926</v>
      </c>
      <c r="C164" s="150"/>
      <c r="D164" s="151" t="s">
        <v>620</v>
      </c>
      <c r="E164" s="152" t="s">
        <v>586</v>
      </c>
      <c r="F164" s="153">
        <v>496.6</v>
      </c>
      <c r="G164" s="152" t="s">
        <v>606</v>
      </c>
      <c r="H164" s="152">
        <v>621</v>
      </c>
      <c r="I164" s="154">
        <v>580</v>
      </c>
      <c r="J164" s="155" t="s">
        <v>607</v>
      </c>
      <c r="K164" s="156">
        <f t="shared" si="101"/>
        <v>124.39999999999998</v>
      </c>
      <c r="L164" s="157">
        <f t="shared" si="102"/>
        <v>0.25050342327829234</v>
      </c>
      <c r="M164" s="152" t="s">
        <v>577</v>
      </c>
      <c r="N164" s="158">
        <v>42605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11</v>
      </c>
      <c r="B165" s="150">
        <v>41926</v>
      </c>
      <c r="C165" s="150"/>
      <c r="D165" s="151" t="s">
        <v>621</v>
      </c>
      <c r="E165" s="152" t="s">
        <v>586</v>
      </c>
      <c r="F165" s="153">
        <v>2481.9</v>
      </c>
      <c r="G165" s="152" t="s">
        <v>606</v>
      </c>
      <c r="H165" s="152">
        <v>2840</v>
      </c>
      <c r="I165" s="154">
        <v>2870</v>
      </c>
      <c r="J165" s="155" t="s">
        <v>622</v>
      </c>
      <c r="K165" s="156">
        <f t="shared" si="101"/>
        <v>358.09999999999991</v>
      </c>
      <c r="L165" s="157">
        <f t="shared" si="102"/>
        <v>0.14428462065353154</v>
      </c>
      <c r="M165" s="152" t="s">
        <v>577</v>
      </c>
      <c r="N165" s="158">
        <v>42017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12</v>
      </c>
      <c r="B166" s="150">
        <v>41928</v>
      </c>
      <c r="C166" s="150"/>
      <c r="D166" s="151" t="s">
        <v>623</v>
      </c>
      <c r="E166" s="152" t="s">
        <v>586</v>
      </c>
      <c r="F166" s="153">
        <v>84.5</v>
      </c>
      <c r="G166" s="152" t="s">
        <v>606</v>
      </c>
      <c r="H166" s="152">
        <v>93</v>
      </c>
      <c r="I166" s="154">
        <v>110</v>
      </c>
      <c r="J166" s="155" t="s">
        <v>624</v>
      </c>
      <c r="K166" s="156">
        <f t="shared" si="101"/>
        <v>8.5</v>
      </c>
      <c r="L166" s="157">
        <f t="shared" si="102"/>
        <v>0.10059171597633136</v>
      </c>
      <c r="M166" s="152" t="s">
        <v>577</v>
      </c>
      <c r="N166" s="158">
        <v>41939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13</v>
      </c>
      <c r="B167" s="150">
        <v>41928</v>
      </c>
      <c r="C167" s="150"/>
      <c r="D167" s="151" t="s">
        <v>625</v>
      </c>
      <c r="E167" s="152" t="s">
        <v>586</v>
      </c>
      <c r="F167" s="153">
        <v>401</v>
      </c>
      <c r="G167" s="152" t="s">
        <v>606</v>
      </c>
      <c r="H167" s="152">
        <v>428</v>
      </c>
      <c r="I167" s="154">
        <v>450</v>
      </c>
      <c r="J167" s="155" t="s">
        <v>626</v>
      </c>
      <c r="K167" s="156">
        <f t="shared" si="101"/>
        <v>27</v>
      </c>
      <c r="L167" s="157">
        <f t="shared" si="102"/>
        <v>6.7331670822942641E-2</v>
      </c>
      <c r="M167" s="152" t="s">
        <v>577</v>
      </c>
      <c r="N167" s="158">
        <v>42020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14</v>
      </c>
      <c r="B168" s="150">
        <v>41928</v>
      </c>
      <c r="C168" s="150"/>
      <c r="D168" s="151" t="s">
        <v>627</v>
      </c>
      <c r="E168" s="152" t="s">
        <v>586</v>
      </c>
      <c r="F168" s="153">
        <v>101</v>
      </c>
      <c r="G168" s="152" t="s">
        <v>606</v>
      </c>
      <c r="H168" s="152">
        <v>112</v>
      </c>
      <c r="I168" s="154">
        <v>120</v>
      </c>
      <c r="J168" s="155" t="s">
        <v>628</v>
      </c>
      <c r="K168" s="156">
        <f t="shared" si="101"/>
        <v>11</v>
      </c>
      <c r="L168" s="157">
        <f t="shared" si="102"/>
        <v>0.10891089108910891</v>
      </c>
      <c r="M168" s="152" t="s">
        <v>577</v>
      </c>
      <c r="N168" s="158">
        <v>41939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15</v>
      </c>
      <c r="B169" s="150">
        <v>41954</v>
      </c>
      <c r="C169" s="150"/>
      <c r="D169" s="151" t="s">
        <v>629</v>
      </c>
      <c r="E169" s="152" t="s">
        <v>586</v>
      </c>
      <c r="F169" s="153">
        <v>59</v>
      </c>
      <c r="G169" s="152" t="s">
        <v>606</v>
      </c>
      <c r="H169" s="152">
        <v>76</v>
      </c>
      <c r="I169" s="154">
        <v>76</v>
      </c>
      <c r="J169" s="155" t="s">
        <v>607</v>
      </c>
      <c r="K169" s="156">
        <f t="shared" si="101"/>
        <v>17</v>
      </c>
      <c r="L169" s="157">
        <f t="shared" si="102"/>
        <v>0.28813559322033899</v>
      </c>
      <c r="M169" s="152" t="s">
        <v>577</v>
      </c>
      <c r="N169" s="158">
        <v>43032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16</v>
      </c>
      <c r="B170" s="150">
        <v>41954</v>
      </c>
      <c r="C170" s="150"/>
      <c r="D170" s="151" t="s">
        <v>618</v>
      </c>
      <c r="E170" s="152" t="s">
        <v>586</v>
      </c>
      <c r="F170" s="153">
        <v>99</v>
      </c>
      <c r="G170" s="152" t="s">
        <v>606</v>
      </c>
      <c r="H170" s="152">
        <v>120</v>
      </c>
      <c r="I170" s="154">
        <v>120</v>
      </c>
      <c r="J170" s="155" t="s">
        <v>595</v>
      </c>
      <c r="K170" s="156">
        <f t="shared" si="101"/>
        <v>21</v>
      </c>
      <c r="L170" s="157">
        <f t="shared" si="102"/>
        <v>0.21212121212121213</v>
      </c>
      <c r="M170" s="152" t="s">
        <v>577</v>
      </c>
      <c r="N170" s="158">
        <v>41960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17</v>
      </c>
      <c r="B171" s="150">
        <v>41956</v>
      </c>
      <c r="C171" s="150"/>
      <c r="D171" s="151" t="s">
        <v>630</v>
      </c>
      <c r="E171" s="152" t="s">
        <v>586</v>
      </c>
      <c r="F171" s="153">
        <v>22</v>
      </c>
      <c r="G171" s="152" t="s">
        <v>606</v>
      </c>
      <c r="H171" s="152">
        <v>33.549999999999997</v>
      </c>
      <c r="I171" s="154">
        <v>32</v>
      </c>
      <c r="J171" s="155" t="s">
        <v>631</v>
      </c>
      <c r="K171" s="156">
        <f t="shared" si="101"/>
        <v>11.549999999999997</v>
      </c>
      <c r="L171" s="157">
        <f t="shared" si="102"/>
        <v>0.52499999999999991</v>
      </c>
      <c r="M171" s="152" t="s">
        <v>577</v>
      </c>
      <c r="N171" s="158">
        <v>42188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49">
        <v>18</v>
      </c>
      <c r="B172" s="150">
        <v>41976</v>
      </c>
      <c r="C172" s="150"/>
      <c r="D172" s="151" t="s">
        <v>632</v>
      </c>
      <c r="E172" s="152" t="s">
        <v>586</v>
      </c>
      <c r="F172" s="153">
        <v>440</v>
      </c>
      <c r="G172" s="152" t="s">
        <v>606</v>
      </c>
      <c r="H172" s="152">
        <v>520</v>
      </c>
      <c r="I172" s="154">
        <v>520</v>
      </c>
      <c r="J172" s="155" t="s">
        <v>633</v>
      </c>
      <c r="K172" s="156">
        <f t="shared" si="101"/>
        <v>80</v>
      </c>
      <c r="L172" s="157">
        <f t="shared" si="102"/>
        <v>0.18181818181818182</v>
      </c>
      <c r="M172" s="152" t="s">
        <v>577</v>
      </c>
      <c r="N172" s="158">
        <v>42208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19</v>
      </c>
      <c r="B173" s="150">
        <v>41976</v>
      </c>
      <c r="C173" s="150"/>
      <c r="D173" s="151" t="s">
        <v>634</v>
      </c>
      <c r="E173" s="152" t="s">
        <v>586</v>
      </c>
      <c r="F173" s="153">
        <v>360</v>
      </c>
      <c r="G173" s="152" t="s">
        <v>606</v>
      </c>
      <c r="H173" s="152">
        <v>427</v>
      </c>
      <c r="I173" s="154">
        <v>425</v>
      </c>
      <c r="J173" s="155" t="s">
        <v>635</v>
      </c>
      <c r="K173" s="156">
        <f t="shared" si="101"/>
        <v>67</v>
      </c>
      <c r="L173" s="157">
        <f t="shared" si="102"/>
        <v>0.18611111111111112</v>
      </c>
      <c r="M173" s="152" t="s">
        <v>577</v>
      </c>
      <c r="N173" s="158">
        <v>42058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20</v>
      </c>
      <c r="B174" s="150">
        <v>42012</v>
      </c>
      <c r="C174" s="150"/>
      <c r="D174" s="151" t="s">
        <v>636</v>
      </c>
      <c r="E174" s="152" t="s">
        <v>586</v>
      </c>
      <c r="F174" s="153">
        <v>360</v>
      </c>
      <c r="G174" s="152" t="s">
        <v>606</v>
      </c>
      <c r="H174" s="152">
        <v>455</v>
      </c>
      <c r="I174" s="154">
        <v>420</v>
      </c>
      <c r="J174" s="155" t="s">
        <v>637</v>
      </c>
      <c r="K174" s="156">
        <f t="shared" si="101"/>
        <v>95</v>
      </c>
      <c r="L174" s="157">
        <f t="shared" si="102"/>
        <v>0.2638888888888889</v>
      </c>
      <c r="M174" s="152" t="s">
        <v>577</v>
      </c>
      <c r="N174" s="158">
        <v>42024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21</v>
      </c>
      <c r="B175" s="150">
        <v>42012</v>
      </c>
      <c r="C175" s="150"/>
      <c r="D175" s="151" t="s">
        <v>638</v>
      </c>
      <c r="E175" s="152" t="s">
        <v>586</v>
      </c>
      <c r="F175" s="153">
        <v>130</v>
      </c>
      <c r="G175" s="152"/>
      <c r="H175" s="152">
        <v>175.5</v>
      </c>
      <c r="I175" s="154">
        <v>165</v>
      </c>
      <c r="J175" s="155" t="s">
        <v>639</v>
      </c>
      <c r="K175" s="156">
        <f t="shared" si="101"/>
        <v>45.5</v>
      </c>
      <c r="L175" s="157">
        <f t="shared" si="102"/>
        <v>0.35</v>
      </c>
      <c r="M175" s="152" t="s">
        <v>577</v>
      </c>
      <c r="N175" s="158">
        <v>43088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22</v>
      </c>
      <c r="B176" s="150">
        <v>42040</v>
      </c>
      <c r="C176" s="150"/>
      <c r="D176" s="151" t="s">
        <v>396</v>
      </c>
      <c r="E176" s="152" t="s">
        <v>574</v>
      </c>
      <c r="F176" s="153">
        <v>98</v>
      </c>
      <c r="G176" s="152"/>
      <c r="H176" s="152">
        <v>120</v>
      </c>
      <c r="I176" s="154">
        <v>120</v>
      </c>
      <c r="J176" s="155" t="s">
        <v>607</v>
      </c>
      <c r="K176" s="156">
        <f t="shared" si="101"/>
        <v>22</v>
      </c>
      <c r="L176" s="157">
        <f t="shared" si="102"/>
        <v>0.22448979591836735</v>
      </c>
      <c r="M176" s="152" t="s">
        <v>577</v>
      </c>
      <c r="N176" s="158">
        <v>42753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23</v>
      </c>
      <c r="B177" s="150">
        <v>42040</v>
      </c>
      <c r="C177" s="150"/>
      <c r="D177" s="151" t="s">
        <v>640</v>
      </c>
      <c r="E177" s="152" t="s">
        <v>574</v>
      </c>
      <c r="F177" s="153">
        <v>196</v>
      </c>
      <c r="G177" s="152"/>
      <c r="H177" s="152">
        <v>262</v>
      </c>
      <c r="I177" s="154">
        <v>255</v>
      </c>
      <c r="J177" s="155" t="s">
        <v>607</v>
      </c>
      <c r="K177" s="156">
        <f t="shared" si="101"/>
        <v>66</v>
      </c>
      <c r="L177" s="157">
        <f t="shared" si="102"/>
        <v>0.33673469387755101</v>
      </c>
      <c r="M177" s="152" t="s">
        <v>577</v>
      </c>
      <c r="N177" s="158">
        <v>42599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9">
        <v>24</v>
      </c>
      <c r="B178" s="160">
        <v>42067</v>
      </c>
      <c r="C178" s="160"/>
      <c r="D178" s="161" t="s">
        <v>395</v>
      </c>
      <c r="E178" s="162" t="s">
        <v>574</v>
      </c>
      <c r="F178" s="163">
        <v>235</v>
      </c>
      <c r="G178" s="163"/>
      <c r="H178" s="164">
        <v>77</v>
      </c>
      <c r="I178" s="164" t="s">
        <v>641</v>
      </c>
      <c r="J178" s="165" t="s">
        <v>642</v>
      </c>
      <c r="K178" s="166">
        <f t="shared" si="101"/>
        <v>-158</v>
      </c>
      <c r="L178" s="167">
        <f t="shared" si="102"/>
        <v>-0.67234042553191486</v>
      </c>
      <c r="M178" s="163" t="s">
        <v>587</v>
      </c>
      <c r="N178" s="160">
        <v>43522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25</v>
      </c>
      <c r="B179" s="150">
        <v>42067</v>
      </c>
      <c r="C179" s="150"/>
      <c r="D179" s="151" t="s">
        <v>643</v>
      </c>
      <c r="E179" s="152" t="s">
        <v>574</v>
      </c>
      <c r="F179" s="153">
        <v>185</v>
      </c>
      <c r="G179" s="152"/>
      <c r="H179" s="152">
        <v>224</v>
      </c>
      <c r="I179" s="154" t="s">
        <v>644</v>
      </c>
      <c r="J179" s="155" t="s">
        <v>607</v>
      </c>
      <c r="K179" s="156">
        <f t="shared" si="101"/>
        <v>39</v>
      </c>
      <c r="L179" s="157">
        <f t="shared" si="102"/>
        <v>0.21081081081081082</v>
      </c>
      <c r="M179" s="152" t="s">
        <v>577</v>
      </c>
      <c r="N179" s="158">
        <v>42647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9">
        <v>26</v>
      </c>
      <c r="B180" s="160">
        <v>42090</v>
      </c>
      <c r="C180" s="160"/>
      <c r="D180" s="168" t="s">
        <v>645</v>
      </c>
      <c r="E180" s="163" t="s">
        <v>574</v>
      </c>
      <c r="F180" s="163">
        <v>49.5</v>
      </c>
      <c r="G180" s="164"/>
      <c r="H180" s="164">
        <v>15.85</v>
      </c>
      <c r="I180" s="164">
        <v>67</v>
      </c>
      <c r="J180" s="165" t="s">
        <v>646</v>
      </c>
      <c r="K180" s="164">
        <f t="shared" si="101"/>
        <v>-33.65</v>
      </c>
      <c r="L180" s="169">
        <f t="shared" si="102"/>
        <v>-0.67979797979797973</v>
      </c>
      <c r="M180" s="163" t="s">
        <v>587</v>
      </c>
      <c r="N180" s="170">
        <v>43627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27</v>
      </c>
      <c r="B181" s="150">
        <v>42093</v>
      </c>
      <c r="C181" s="150"/>
      <c r="D181" s="151" t="s">
        <v>647</v>
      </c>
      <c r="E181" s="152" t="s">
        <v>574</v>
      </c>
      <c r="F181" s="153">
        <v>183.5</v>
      </c>
      <c r="G181" s="152"/>
      <c r="H181" s="152">
        <v>219</v>
      </c>
      <c r="I181" s="154">
        <v>218</v>
      </c>
      <c r="J181" s="155" t="s">
        <v>648</v>
      </c>
      <c r="K181" s="156">
        <f t="shared" si="101"/>
        <v>35.5</v>
      </c>
      <c r="L181" s="157">
        <f t="shared" si="102"/>
        <v>0.19346049046321526</v>
      </c>
      <c r="M181" s="152" t="s">
        <v>577</v>
      </c>
      <c r="N181" s="158">
        <v>42103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28</v>
      </c>
      <c r="B182" s="150">
        <v>42114</v>
      </c>
      <c r="C182" s="150"/>
      <c r="D182" s="151" t="s">
        <v>649</v>
      </c>
      <c r="E182" s="152" t="s">
        <v>574</v>
      </c>
      <c r="F182" s="153">
        <f>(227+237)/2</f>
        <v>232</v>
      </c>
      <c r="G182" s="152"/>
      <c r="H182" s="152">
        <v>298</v>
      </c>
      <c r="I182" s="154">
        <v>298</v>
      </c>
      <c r="J182" s="155" t="s">
        <v>607</v>
      </c>
      <c r="K182" s="156">
        <f t="shared" si="101"/>
        <v>66</v>
      </c>
      <c r="L182" s="157">
        <f t="shared" si="102"/>
        <v>0.28448275862068967</v>
      </c>
      <c r="M182" s="152" t="s">
        <v>577</v>
      </c>
      <c r="N182" s="158">
        <v>42823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29</v>
      </c>
      <c r="B183" s="150">
        <v>42128</v>
      </c>
      <c r="C183" s="150"/>
      <c r="D183" s="151" t="s">
        <v>650</v>
      </c>
      <c r="E183" s="152" t="s">
        <v>586</v>
      </c>
      <c r="F183" s="153">
        <v>385</v>
      </c>
      <c r="G183" s="152"/>
      <c r="H183" s="152">
        <f>212.5+331</f>
        <v>543.5</v>
      </c>
      <c r="I183" s="154">
        <v>510</v>
      </c>
      <c r="J183" s="155" t="s">
        <v>651</v>
      </c>
      <c r="K183" s="156">
        <f t="shared" si="101"/>
        <v>158.5</v>
      </c>
      <c r="L183" s="157">
        <f t="shared" si="102"/>
        <v>0.41168831168831171</v>
      </c>
      <c r="M183" s="152" t="s">
        <v>577</v>
      </c>
      <c r="N183" s="158">
        <v>42235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30</v>
      </c>
      <c r="B184" s="150">
        <v>42128</v>
      </c>
      <c r="C184" s="150"/>
      <c r="D184" s="151" t="s">
        <v>652</v>
      </c>
      <c r="E184" s="152" t="s">
        <v>586</v>
      </c>
      <c r="F184" s="153">
        <v>115.5</v>
      </c>
      <c r="G184" s="152"/>
      <c r="H184" s="152">
        <v>146</v>
      </c>
      <c r="I184" s="154">
        <v>142</v>
      </c>
      <c r="J184" s="155" t="s">
        <v>653</v>
      </c>
      <c r="K184" s="156">
        <f t="shared" si="101"/>
        <v>30.5</v>
      </c>
      <c r="L184" s="157">
        <f t="shared" si="102"/>
        <v>0.26406926406926406</v>
      </c>
      <c r="M184" s="152" t="s">
        <v>577</v>
      </c>
      <c r="N184" s="158">
        <v>42202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31</v>
      </c>
      <c r="B185" s="150">
        <v>42151</v>
      </c>
      <c r="C185" s="150"/>
      <c r="D185" s="151" t="s">
        <v>527</v>
      </c>
      <c r="E185" s="152" t="s">
        <v>586</v>
      </c>
      <c r="F185" s="153">
        <v>237.5</v>
      </c>
      <c r="G185" s="152"/>
      <c r="H185" s="152">
        <v>279.5</v>
      </c>
      <c r="I185" s="154">
        <v>278</v>
      </c>
      <c r="J185" s="155" t="s">
        <v>607</v>
      </c>
      <c r="K185" s="156">
        <f t="shared" si="101"/>
        <v>42</v>
      </c>
      <c r="L185" s="157">
        <f t="shared" si="102"/>
        <v>0.17684210526315788</v>
      </c>
      <c r="M185" s="152" t="s">
        <v>577</v>
      </c>
      <c r="N185" s="158">
        <v>42222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49">
        <v>32</v>
      </c>
      <c r="B186" s="150">
        <v>42174</v>
      </c>
      <c r="C186" s="150"/>
      <c r="D186" s="151" t="s">
        <v>625</v>
      </c>
      <c r="E186" s="152" t="s">
        <v>574</v>
      </c>
      <c r="F186" s="153">
        <v>340</v>
      </c>
      <c r="G186" s="152"/>
      <c r="H186" s="152">
        <v>448</v>
      </c>
      <c r="I186" s="154">
        <v>448</v>
      </c>
      <c r="J186" s="155" t="s">
        <v>607</v>
      </c>
      <c r="K186" s="156">
        <f t="shared" si="101"/>
        <v>108</v>
      </c>
      <c r="L186" s="157">
        <f t="shared" si="102"/>
        <v>0.31764705882352939</v>
      </c>
      <c r="M186" s="152" t="s">
        <v>577</v>
      </c>
      <c r="N186" s="158">
        <v>43018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33</v>
      </c>
      <c r="B187" s="150">
        <v>42191</v>
      </c>
      <c r="C187" s="150"/>
      <c r="D187" s="151" t="s">
        <v>654</v>
      </c>
      <c r="E187" s="152" t="s">
        <v>574</v>
      </c>
      <c r="F187" s="153">
        <v>390</v>
      </c>
      <c r="G187" s="152"/>
      <c r="H187" s="152">
        <v>460</v>
      </c>
      <c r="I187" s="154">
        <v>460</v>
      </c>
      <c r="J187" s="155" t="s">
        <v>607</v>
      </c>
      <c r="K187" s="156">
        <f t="shared" ref="K187:K207" si="103">H187-F187</f>
        <v>70</v>
      </c>
      <c r="L187" s="157">
        <f t="shared" ref="L187:L207" si="104">K187/F187</f>
        <v>0.17948717948717949</v>
      </c>
      <c r="M187" s="152" t="s">
        <v>577</v>
      </c>
      <c r="N187" s="158">
        <v>42478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9">
        <v>34</v>
      </c>
      <c r="B188" s="160">
        <v>42195</v>
      </c>
      <c r="C188" s="160"/>
      <c r="D188" s="161" t="s">
        <v>655</v>
      </c>
      <c r="E188" s="162" t="s">
        <v>574</v>
      </c>
      <c r="F188" s="163">
        <v>122.5</v>
      </c>
      <c r="G188" s="163"/>
      <c r="H188" s="164">
        <v>61</v>
      </c>
      <c r="I188" s="164">
        <v>172</v>
      </c>
      <c r="J188" s="165" t="s">
        <v>656</v>
      </c>
      <c r="K188" s="166">
        <f t="shared" si="103"/>
        <v>-61.5</v>
      </c>
      <c r="L188" s="167">
        <f t="shared" si="104"/>
        <v>-0.50204081632653064</v>
      </c>
      <c r="M188" s="163" t="s">
        <v>587</v>
      </c>
      <c r="N188" s="160">
        <v>43333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35</v>
      </c>
      <c r="B189" s="150">
        <v>42219</v>
      </c>
      <c r="C189" s="150"/>
      <c r="D189" s="151" t="s">
        <v>657</v>
      </c>
      <c r="E189" s="152" t="s">
        <v>574</v>
      </c>
      <c r="F189" s="153">
        <v>297.5</v>
      </c>
      <c r="G189" s="152"/>
      <c r="H189" s="152">
        <v>350</v>
      </c>
      <c r="I189" s="154">
        <v>360</v>
      </c>
      <c r="J189" s="155" t="s">
        <v>658</v>
      </c>
      <c r="K189" s="156">
        <f t="shared" si="103"/>
        <v>52.5</v>
      </c>
      <c r="L189" s="157">
        <f t="shared" si="104"/>
        <v>0.17647058823529413</v>
      </c>
      <c r="M189" s="152" t="s">
        <v>577</v>
      </c>
      <c r="N189" s="158">
        <v>42232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49">
        <v>36</v>
      </c>
      <c r="B190" s="150">
        <v>42219</v>
      </c>
      <c r="C190" s="150"/>
      <c r="D190" s="151" t="s">
        <v>659</v>
      </c>
      <c r="E190" s="152" t="s">
        <v>574</v>
      </c>
      <c r="F190" s="153">
        <v>115.5</v>
      </c>
      <c r="G190" s="152"/>
      <c r="H190" s="152">
        <v>149</v>
      </c>
      <c r="I190" s="154">
        <v>140</v>
      </c>
      <c r="J190" s="155" t="s">
        <v>660</v>
      </c>
      <c r="K190" s="156">
        <f t="shared" si="103"/>
        <v>33.5</v>
      </c>
      <c r="L190" s="157">
        <f t="shared" si="104"/>
        <v>0.29004329004329005</v>
      </c>
      <c r="M190" s="152" t="s">
        <v>577</v>
      </c>
      <c r="N190" s="158">
        <v>42740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37</v>
      </c>
      <c r="B191" s="150">
        <v>42251</v>
      </c>
      <c r="C191" s="150"/>
      <c r="D191" s="151" t="s">
        <v>527</v>
      </c>
      <c r="E191" s="152" t="s">
        <v>574</v>
      </c>
      <c r="F191" s="153">
        <v>226</v>
      </c>
      <c r="G191" s="152"/>
      <c r="H191" s="152">
        <v>292</v>
      </c>
      <c r="I191" s="154">
        <v>292</v>
      </c>
      <c r="J191" s="155" t="s">
        <v>661</v>
      </c>
      <c r="K191" s="156">
        <f t="shared" si="103"/>
        <v>66</v>
      </c>
      <c r="L191" s="157">
        <f t="shared" si="104"/>
        <v>0.29203539823008851</v>
      </c>
      <c r="M191" s="152" t="s">
        <v>577</v>
      </c>
      <c r="N191" s="158">
        <v>42286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38</v>
      </c>
      <c r="B192" s="150">
        <v>42254</v>
      </c>
      <c r="C192" s="150"/>
      <c r="D192" s="151" t="s">
        <v>649</v>
      </c>
      <c r="E192" s="152" t="s">
        <v>574</v>
      </c>
      <c r="F192" s="153">
        <v>232.5</v>
      </c>
      <c r="G192" s="152"/>
      <c r="H192" s="152">
        <v>312.5</v>
      </c>
      <c r="I192" s="154">
        <v>310</v>
      </c>
      <c r="J192" s="155" t="s">
        <v>607</v>
      </c>
      <c r="K192" s="156">
        <f t="shared" si="103"/>
        <v>80</v>
      </c>
      <c r="L192" s="157">
        <f t="shared" si="104"/>
        <v>0.34408602150537637</v>
      </c>
      <c r="M192" s="152" t="s">
        <v>577</v>
      </c>
      <c r="N192" s="158">
        <v>42823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49">
        <v>39</v>
      </c>
      <c r="B193" s="150">
        <v>42268</v>
      </c>
      <c r="C193" s="150"/>
      <c r="D193" s="151" t="s">
        <v>662</v>
      </c>
      <c r="E193" s="152" t="s">
        <v>574</v>
      </c>
      <c r="F193" s="153">
        <v>196.5</v>
      </c>
      <c r="G193" s="152"/>
      <c r="H193" s="152">
        <v>238</v>
      </c>
      <c r="I193" s="154">
        <v>238</v>
      </c>
      <c r="J193" s="155" t="s">
        <v>661</v>
      </c>
      <c r="K193" s="156">
        <f t="shared" si="103"/>
        <v>41.5</v>
      </c>
      <c r="L193" s="157">
        <f t="shared" si="104"/>
        <v>0.21119592875318066</v>
      </c>
      <c r="M193" s="152" t="s">
        <v>577</v>
      </c>
      <c r="N193" s="158">
        <v>42291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40</v>
      </c>
      <c r="B194" s="150">
        <v>42271</v>
      </c>
      <c r="C194" s="150"/>
      <c r="D194" s="151" t="s">
        <v>605</v>
      </c>
      <c r="E194" s="152" t="s">
        <v>574</v>
      </c>
      <c r="F194" s="153">
        <v>65</v>
      </c>
      <c r="G194" s="152"/>
      <c r="H194" s="152">
        <v>82</v>
      </c>
      <c r="I194" s="154">
        <v>82</v>
      </c>
      <c r="J194" s="155" t="s">
        <v>661</v>
      </c>
      <c r="K194" s="156">
        <f t="shared" si="103"/>
        <v>17</v>
      </c>
      <c r="L194" s="157">
        <f t="shared" si="104"/>
        <v>0.26153846153846155</v>
      </c>
      <c r="M194" s="152" t="s">
        <v>577</v>
      </c>
      <c r="N194" s="158">
        <v>42578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41</v>
      </c>
      <c r="B195" s="150">
        <v>42291</v>
      </c>
      <c r="C195" s="150"/>
      <c r="D195" s="151" t="s">
        <v>663</v>
      </c>
      <c r="E195" s="152" t="s">
        <v>574</v>
      </c>
      <c r="F195" s="153">
        <v>144</v>
      </c>
      <c r="G195" s="152"/>
      <c r="H195" s="152">
        <v>182.5</v>
      </c>
      <c r="I195" s="154">
        <v>181</v>
      </c>
      <c r="J195" s="155" t="s">
        <v>661</v>
      </c>
      <c r="K195" s="156">
        <f t="shared" si="103"/>
        <v>38.5</v>
      </c>
      <c r="L195" s="157">
        <f t="shared" si="104"/>
        <v>0.2673611111111111</v>
      </c>
      <c r="M195" s="152" t="s">
        <v>577</v>
      </c>
      <c r="N195" s="158">
        <v>42817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49">
        <v>42</v>
      </c>
      <c r="B196" s="150">
        <v>42291</v>
      </c>
      <c r="C196" s="150"/>
      <c r="D196" s="151" t="s">
        <v>664</v>
      </c>
      <c r="E196" s="152" t="s">
        <v>574</v>
      </c>
      <c r="F196" s="153">
        <v>264</v>
      </c>
      <c r="G196" s="152"/>
      <c r="H196" s="152">
        <v>311</v>
      </c>
      <c r="I196" s="154">
        <v>311</v>
      </c>
      <c r="J196" s="155" t="s">
        <v>661</v>
      </c>
      <c r="K196" s="156">
        <f t="shared" si="103"/>
        <v>47</v>
      </c>
      <c r="L196" s="157">
        <f t="shared" si="104"/>
        <v>0.17803030303030304</v>
      </c>
      <c r="M196" s="152" t="s">
        <v>577</v>
      </c>
      <c r="N196" s="158">
        <v>42604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43</v>
      </c>
      <c r="B197" s="150">
        <v>42318</v>
      </c>
      <c r="C197" s="150"/>
      <c r="D197" s="151" t="s">
        <v>665</v>
      </c>
      <c r="E197" s="152" t="s">
        <v>586</v>
      </c>
      <c r="F197" s="153">
        <v>549.5</v>
      </c>
      <c r="G197" s="152"/>
      <c r="H197" s="152">
        <v>630</v>
      </c>
      <c r="I197" s="154">
        <v>630</v>
      </c>
      <c r="J197" s="155" t="s">
        <v>661</v>
      </c>
      <c r="K197" s="156">
        <f t="shared" si="103"/>
        <v>80.5</v>
      </c>
      <c r="L197" s="157">
        <f t="shared" si="104"/>
        <v>0.1464968152866242</v>
      </c>
      <c r="M197" s="152" t="s">
        <v>577</v>
      </c>
      <c r="N197" s="158">
        <v>42419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49">
        <v>44</v>
      </c>
      <c r="B198" s="150">
        <v>42342</v>
      </c>
      <c r="C198" s="150"/>
      <c r="D198" s="151" t="s">
        <v>666</v>
      </c>
      <c r="E198" s="152" t="s">
        <v>574</v>
      </c>
      <c r="F198" s="153">
        <v>1027.5</v>
      </c>
      <c r="G198" s="152"/>
      <c r="H198" s="152">
        <v>1315</v>
      </c>
      <c r="I198" s="154">
        <v>1250</v>
      </c>
      <c r="J198" s="155" t="s">
        <v>661</v>
      </c>
      <c r="K198" s="156">
        <f t="shared" si="103"/>
        <v>287.5</v>
      </c>
      <c r="L198" s="157">
        <f t="shared" si="104"/>
        <v>0.27980535279805352</v>
      </c>
      <c r="M198" s="152" t="s">
        <v>577</v>
      </c>
      <c r="N198" s="158">
        <v>43244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49">
        <v>45</v>
      </c>
      <c r="B199" s="150">
        <v>42367</v>
      </c>
      <c r="C199" s="150"/>
      <c r="D199" s="151" t="s">
        <v>667</v>
      </c>
      <c r="E199" s="152" t="s">
        <v>574</v>
      </c>
      <c r="F199" s="153">
        <v>465</v>
      </c>
      <c r="G199" s="152"/>
      <c r="H199" s="152">
        <v>540</v>
      </c>
      <c r="I199" s="154">
        <v>540</v>
      </c>
      <c r="J199" s="155" t="s">
        <v>661</v>
      </c>
      <c r="K199" s="156">
        <f t="shared" si="103"/>
        <v>75</v>
      </c>
      <c r="L199" s="157">
        <f t="shared" si="104"/>
        <v>0.16129032258064516</v>
      </c>
      <c r="M199" s="152" t="s">
        <v>577</v>
      </c>
      <c r="N199" s="158">
        <v>42530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49">
        <v>46</v>
      </c>
      <c r="B200" s="150">
        <v>42380</v>
      </c>
      <c r="C200" s="150"/>
      <c r="D200" s="151" t="s">
        <v>396</v>
      </c>
      <c r="E200" s="152" t="s">
        <v>586</v>
      </c>
      <c r="F200" s="153">
        <v>81</v>
      </c>
      <c r="G200" s="152"/>
      <c r="H200" s="152">
        <v>110</v>
      </c>
      <c r="I200" s="154">
        <v>110</v>
      </c>
      <c r="J200" s="155" t="s">
        <v>661</v>
      </c>
      <c r="K200" s="156">
        <f t="shared" si="103"/>
        <v>29</v>
      </c>
      <c r="L200" s="157">
        <f t="shared" si="104"/>
        <v>0.35802469135802467</v>
      </c>
      <c r="M200" s="152" t="s">
        <v>577</v>
      </c>
      <c r="N200" s="158">
        <v>42745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49">
        <v>47</v>
      </c>
      <c r="B201" s="150">
        <v>42382</v>
      </c>
      <c r="C201" s="150"/>
      <c r="D201" s="151" t="s">
        <v>668</v>
      </c>
      <c r="E201" s="152" t="s">
        <v>586</v>
      </c>
      <c r="F201" s="153">
        <v>417.5</v>
      </c>
      <c r="G201" s="152"/>
      <c r="H201" s="152">
        <v>547</v>
      </c>
      <c r="I201" s="154">
        <v>535</v>
      </c>
      <c r="J201" s="155" t="s">
        <v>661</v>
      </c>
      <c r="K201" s="156">
        <f t="shared" si="103"/>
        <v>129.5</v>
      </c>
      <c r="L201" s="157">
        <f t="shared" si="104"/>
        <v>0.31017964071856285</v>
      </c>
      <c r="M201" s="152" t="s">
        <v>577</v>
      </c>
      <c r="N201" s="158">
        <v>42578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49">
        <v>48</v>
      </c>
      <c r="B202" s="150">
        <v>42408</v>
      </c>
      <c r="C202" s="150"/>
      <c r="D202" s="151" t="s">
        <v>669</v>
      </c>
      <c r="E202" s="152" t="s">
        <v>574</v>
      </c>
      <c r="F202" s="153">
        <v>650</v>
      </c>
      <c r="G202" s="152"/>
      <c r="H202" s="152">
        <v>800</v>
      </c>
      <c r="I202" s="154">
        <v>800</v>
      </c>
      <c r="J202" s="155" t="s">
        <v>661</v>
      </c>
      <c r="K202" s="156">
        <f t="shared" si="103"/>
        <v>150</v>
      </c>
      <c r="L202" s="157">
        <f t="shared" si="104"/>
        <v>0.23076923076923078</v>
      </c>
      <c r="M202" s="152" t="s">
        <v>577</v>
      </c>
      <c r="N202" s="158">
        <v>43154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49">
        <v>49</v>
      </c>
      <c r="B203" s="150">
        <v>42433</v>
      </c>
      <c r="C203" s="150"/>
      <c r="D203" s="151" t="s">
        <v>234</v>
      </c>
      <c r="E203" s="152" t="s">
        <v>574</v>
      </c>
      <c r="F203" s="153">
        <v>437.5</v>
      </c>
      <c r="G203" s="152"/>
      <c r="H203" s="152">
        <v>504.5</v>
      </c>
      <c r="I203" s="154">
        <v>522</v>
      </c>
      <c r="J203" s="155" t="s">
        <v>670</v>
      </c>
      <c r="K203" s="156">
        <f t="shared" si="103"/>
        <v>67</v>
      </c>
      <c r="L203" s="157">
        <f t="shared" si="104"/>
        <v>0.15314285714285714</v>
      </c>
      <c r="M203" s="152" t="s">
        <v>577</v>
      </c>
      <c r="N203" s="158">
        <v>42480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50</v>
      </c>
      <c r="B204" s="150">
        <v>42438</v>
      </c>
      <c r="C204" s="150"/>
      <c r="D204" s="151" t="s">
        <v>671</v>
      </c>
      <c r="E204" s="152" t="s">
        <v>574</v>
      </c>
      <c r="F204" s="153">
        <v>189.5</v>
      </c>
      <c r="G204" s="152"/>
      <c r="H204" s="152">
        <v>218</v>
      </c>
      <c r="I204" s="154">
        <v>218</v>
      </c>
      <c r="J204" s="155" t="s">
        <v>661</v>
      </c>
      <c r="K204" s="156">
        <f t="shared" si="103"/>
        <v>28.5</v>
      </c>
      <c r="L204" s="157">
        <f t="shared" si="104"/>
        <v>0.15039577836411611</v>
      </c>
      <c r="M204" s="152" t="s">
        <v>577</v>
      </c>
      <c r="N204" s="158">
        <v>43034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9">
        <v>51</v>
      </c>
      <c r="B205" s="160">
        <v>42471</v>
      </c>
      <c r="C205" s="160"/>
      <c r="D205" s="168" t="s">
        <v>672</v>
      </c>
      <c r="E205" s="163" t="s">
        <v>574</v>
      </c>
      <c r="F205" s="163">
        <v>36.5</v>
      </c>
      <c r="G205" s="164"/>
      <c r="H205" s="164">
        <v>15.85</v>
      </c>
      <c r="I205" s="164">
        <v>60</v>
      </c>
      <c r="J205" s="165" t="s">
        <v>673</v>
      </c>
      <c r="K205" s="166">
        <f t="shared" si="103"/>
        <v>-20.65</v>
      </c>
      <c r="L205" s="167">
        <f t="shared" si="104"/>
        <v>-0.5657534246575342</v>
      </c>
      <c r="M205" s="163" t="s">
        <v>587</v>
      </c>
      <c r="N205" s="171">
        <v>43627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52</v>
      </c>
      <c r="B206" s="150">
        <v>42472</v>
      </c>
      <c r="C206" s="150"/>
      <c r="D206" s="151" t="s">
        <v>674</v>
      </c>
      <c r="E206" s="152" t="s">
        <v>574</v>
      </c>
      <c r="F206" s="153">
        <v>93</v>
      </c>
      <c r="G206" s="152"/>
      <c r="H206" s="152">
        <v>149</v>
      </c>
      <c r="I206" s="154">
        <v>140</v>
      </c>
      <c r="J206" s="155" t="s">
        <v>675</v>
      </c>
      <c r="K206" s="156">
        <f t="shared" si="103"/>
        <v>56</v>
      </c>
      <c r="L206" s="157">
        <f t="shared" si="104"/>
        <v>0.60215053763440862</v>
      </c>
      <c r="M206" s="152" t="s">
        <v>577</v>
      </c>
      <c r="N206" s="158">
        <v>42740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49">
        <v>53</v>
      </c>
      <c r="B207" s="150">
        <v>42472</v>
      </c>
      <c r="C207" s="150"/>
      <c r="D207" s="151" t="s">
        <v>676</v>
      </c>
      <c r="E207" s="152" t="s">
        <v>574</v>
      </c>
      <c r="F207" s="153">
        <v>130</v>
      </c>
      <c r="G207" s="152"/>
      <c r="H207" s="152">
        <v>150</v>
      </c>
      <c r="I207" s="154" t="s">
        <v>677</v>
      </c>
      <c r="J207" s="155" t="s">
        <v>661</v>
      </c>
      <c r="K207" s="156">
        <f t="shared" si="103"/>
        <v>20</v>
      </c>
      <c r="L207" s="157">
        <f t="shared" si="104"/>
        <v>0.15384615384615385</v>
      </c>
      <c r="M207" s="152" t="s">
        <v>577</v>
      </c>
      <c r="N207" s="158">
        <v>42564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49">
        <v>54</v>
      </c>
      <c r="B208" s="150">
        <v>42473</v>
      </c>
      <c r="C208" s="150"/>
      <c r="D208" s="151" t="s">
        <v>678</v>
      </c>
      <c r="E208" s="152" t="s">
        <v>574</v>
      </c>
      <c r="F208" s="153">
        <v>196</v>
      </c>
      <c r="G208" s="152"/>
      <c r="H208" s="152">
        <v>299</v>
      </c>
      <c r="I208" s="154">
        <v>299</v>
      </c>
      <c r="J208" s="155" t="s">
        <v>661</v>
      </c>
      <c r="K208" s="156">
        <v>103</v>
      </c>
      <c r="L208" s="157">
        <v>0.52551020408163296</v>
      </c>
      <c r="M208" s="152" t="s">
        <v>577</v>
      </c>
      <c r="N208" s="158">
        <v>42620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49">
        <v>55</v>
      </c>
      <c r="B209" s="150">
        <v>42473</v>
      </c>
      <c r="C209" s="150"/>
      <c r="D209" s="151" t="s">
        <v>679</v>
      </c>
      <c r="E209" s="152" t="s">
        <v>574</v>
      </c>
      <c r="F209" s="153">
        <v>88</v>
      </c>
      <c r="G209" s="152"/>
      <c r="H209" s="152">
        <v>103</v>
      </c>
      <c r="I209" s="154">
        <v>103</v>
      </c>
      <c r="J209" s="155" t="s">
        <v>661</v>
      </c>
      <c r="K209" s="156">
        <v>15</v>
      </c>
      <c r="L209" s="157">
        <v>0.170454545454545</v>
      </c>
      <c r="M209" s="152" t="s">
        <v>577</v>
      </c>
      <c r="N209" s="158">
        <v>42530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49">
        <v>56</v>
      </c>
      <c r="B210" s="150">
        <v>42492</v>
      </c>
      <c r="C210" s="150"/>
      <c r="D210" s="151" t="s">
        <v>680</v>
      </c>
      <c r="E210" s="152" t="s">
        <v>574</v>
      </c>
      <c r="F210" s="153">
        <v>127.5</v>
      </c>
      <c r="G210" s="152"/>
      <c r="H210" s="152">
        <v>148</v>
      </c>
      <c r="I210" s="154" t="s">
        <v>681</v>
      </c>
      <c r="J210" s="155" t="s">
        <v>661</v>
      </c>
      <c r="K210" s="156">
        <f>H210-F210</f>
        <v>20.5</v>
      </c>
      <c r="L210" s="157">
        <f>K210/F210</f>
        <v>0.16078431372549021</v>
      </c>
      <c r="M210" s="152" t="s">
        <v>577</v>
      </c>
      <c r="N210" s="158">
        <v>42564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49">
        <v>57</v>
      </c>
      <c r="B211" s="150">
        <v>42493</v>
      </c>
      <c r="C211" s="150"/>
      <c r="D211" s="151" t="s">
        <v>682</v>
      </c>
      <c r="E211" s="152" t="s">
        <v>574</v>
      </c>
      <c r="F211" s="153">
        <v>675</v>
      </c>
      <c r="G211" s="152"/>
      <c r="H211" s="152">
        <v>815</v>
      </c>
      <c r="I211" s="154" t="s">
        <v>683</v>
      </c>
      <c r="J211" s="155" t="s">
        <v>661</v>
      </c>
      <c r="K211" s="156">
        <f>H211-F211</f>
        <v>140</v>
      </c>
      <c r="L211" s="157">
        <f>K211/F211</f>
        <v>0.2074074074074074</v>
      </c>
      <c r="M211" s="152" t="s">
        <v>577</v>
      </c>
      <c r="N211" s="158">
        <v>43154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9">
        <v>58</v>
      </c>
      <c r="B212" s="160">
        <v>42522</v>
      </c>
      <c r="C212" s="160"/>
      <c r="D212" s="161" t="s">
        <v>684</v>
      </c>
      <c r="E212" s="162" t="s">
        <v>574</v>
      </c>
      <c r="F212" s="163">
        <v>500</v>
      </c>
      <c r="G212" s="163"/>
      <c r="H212" s="164">
        <v>232.5</v>
      </c>
      <c r="I212" s="164" t="s">
        <v>685</v>
      </c>
      <c r="J212" s="165" t="s">
        <v>686</v>
      </c>
      <c r="K212" s="166">
        <f>H212-F212</f>
        <v>-267.5</v>
      </c>
      <c r="L212" s="167">
        <f>K212/F212</f>
        <v>-0.53500000000000003</v>
      </c>
      <c r="M212" s="163" t="s">
        <v>587</v>
      </c>
      <c r="N212" s="160">
        <v>43735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49">
        <v>59</v>
      </c>
      <c r="B213" s="150">
        <v>42527</v>
      </c>
      <c r="C213" s="150"/>
      <c r="D213" s="151" t="s">
        <v>529</v>
      </c>
      <c r="E213" s="152" t="s">
        <v>574</v>
      </c>
      <c r="F213" s="153">
        <v>110</v>
      </c>
      <c r="G213" s="152"/>
      <c r="H213" s="152">
        <v>126.5</v>
      </c>
      <c r="I213" s="154">
        <v>125</v>
      </c>
      <c r="J213" s="155" t="s">
        <v>613</v>
      </c>
      <c r="K213" s="156">
        <f>H213-F213</f>
        <v>16.5</v>
      </c>
      <c r="L213" s="157">
        <f>K213/F213</f>
        <v>0.15</v>
      </c>
      <c r="M213" s="152" t="s">
        <v>577</v>
      </c>
      <c r="N213" s="158">
        <v>42552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49">
        <v>60</v>
      </c>
      <c r="B214" s="150">
        <v>42538</v>
      </c>
      <c r="C214" s="150"/>
      <c r="D214" s="151" t="s">
        <v>687</v>
      </c>
      <c r="E214" s="152" t="s">
        <v>574</v>
      </c>
      <c r="F214" s="153">
        <v>44</v>
      </c>
      <c r="G214" s="152"/>
      <c r="H214" s="152">
        <v>69.5</v>
      </c>
      <c r="I214" s="154">
        <v>69.5</v>
      </c>
      <c r="J214" s="155" t="s">
        <v>688</v>
      </c>
      <c r="K214" s="156">
        <f>H214-F214</f>
        <v>25.5</v>
      </c>
      <c r="L214" s="157">
        <f>K214/F214</f>
        <v>0.57954545454545459</v>
      </c>
      <c r="M214" s="152" t="s">
        <v>577</v>
      </c>
      <c r="N214" s="158">
        <v>42977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49">
        <v>61</v>
      </c>
      <c r="B215" s="150">
        <v>42549</v>
      </c>
      <c r="C215" s="150"/>
      <c r="D215" s="151" t="s">
        <v>689</v>
      </c>
      <c r="E215" s="152" t="s">
        <v>574</v>
      </c>
      <c r="F215" s="153">
        <v>262.5</v>
      </c>
      <c r="G215" s="152"/>
      <c r="H215" s="152">
        <v>340</v>
      </c>
      <c r="I215" s="154">
        <v>333</v>
      </c>
      <c r="J215" s="155" t="s">
        <v>690</v>
      </c>
      <c r="K215" s="156">
        <v>77.5</v>
      </c>
      <c r="L215" s="157">
        <v>0.29523809523809502</v>
      </c>
      <c r="M215" s="152" t="s">
        <v>577</v>
      </c>
      <c r="N215" s="158">
        <v>43017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49">
        <v>62</v>
      </c>
      <c r="B216" s="150">
        <v>42549</v>
      </c>
      <c r="C216" s="150"/>
      <c r="D216" s="151" t="s">
        <v>691</v>
      </c>
      <c r="E216" s="152" t="s">
        <v>574</v>
      </c>
      <c r="F216" s="153">
        <v>840</v>
      </c>
      <c r="G216" s="152"/>
      <c r="H216" s="152">
        <v>1230</v>
      </c>
      <c r="I216" s="154">
        <v>1230</v>
      </c>
      <c r="J216" s="155" t="s">
        <v>661</v>
      </c>
      <c r="K216" s="156">
        <v>390</v>
      </c>
      <c r="L216" s="157">
        <v>0.46428571428571402</v>
      </c>
      <c r="M216" s="152" t="s">
        <v>577</v>
      </c>
      <c r="N216" s="158">
        <v>42649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2">
        <v>63</v>
      </c>
      <c r="B217" s="173">
        <v>42556</v>
      </c>
      <c r="C217" s="173"/>
      <c r="D217" s="174" t="s">
        <v>692</v>
      </c>
      <c r="E217" s="175" t="s">
        <v>574</v>
      </c>
      <c r="F217" s="175">
        <v>395</v>
      </c>
      <c r="G217" s="176"/>
      <c r="H217" s="176">
        <f>(468.5+342.5)/2</f>
        <v>405.5</v>
      </c>
      <c r="I217" s="176">
        <v>510</v>
      </c>
      <c r="J217" s="177" t="s">
        <v>693</v>
      </c>
      <c r="K217" s="178">
        <f t="shared" ref="K217:K223" si="105">H217-F217</f>
        <v>10.5</v>
      </c>
      <c r="L217" s="179">
        <f t="shared" ref="L217:L223" si="106">K217/F217</f>
        <v>2.6582278481012658E-2</v>
      </c>
      <c r="M217" s="175" t="s">
        <v>594</v>
      </c>
      <c r="N217" s="173">
        <v>43606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9">
        <v>64</v>
      </c>
      <c r="B218" s="160">
        <v>42584</v>
      </c>
      <c r="C218" s="160"/>
      <c r="D218" s="161" t="s">
        <v>694</v>
      </c>
      <c r="E218" s="162" t="s">
        <v>586</v>
      </c>
      <c r="F218" s="163">
        <f>169.5-12.8</f>
        <v>156.69999999999999</v>
      </c>
      <c r="G218" s="163"/>
      <c r="H218" s="164">
        <v>77</v>
      </c>
      <c r="I218" s="164" t="s">
        <v>695</v>
      </c>
      <c r="J218" s="165" t="s">
        <v>696</v>
      </c>
      <c r="K218" s="166">
        <f t="shared" si="105"/>
        <v>-79.699999999999989</v>
      </c>
      <c r="L218" s="167">
        <f t="shared" si="106"/>
        <v>-0.50861518825781749</v>
      </c>
      <c r="M218" s="163" t="s">
        <v>587</v>
      </c>
      <c r="N218" s="160">
        <v>43522</v>
      </c>
      <c r="O218" s="1"/>
      <c r="P218" s="1"/>
      <c r="Q218" s="22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9">
        <v>65</v>
      </c>
      <c r="B219" s="160">
        <v>42586</v>
      </c>
      <c r="C219" s="160"/>
      <c r="D219" s="161" t="s">
        <v>697</v>
      </c>
      <c r="E219" s="162" t="s">
        <v>574</v>
      </c>
      <c r="F219" s="163">
        <v>400</v>
      </c>
      <c r="G219" s="163"/>
      <c r="H219" s="164">
        <v>305</v>
      </c>
      <c r="I219" s="164">
        <v>475</v>
      </c>
      <c r="J219" s="165" t="s">
        <v>698</v>
      </c>
      <c r="K219" s="166">
        <f t="shared" si="105"/>
        <v>-95</v>
      </c>
      <c r="L219" s="167">
        <f t="shared" si="106"/>
        <v>-0.23749999999999999</v>
      </c>
      <c r="M219" s="163" t="s">
        <v>587</v>
      </c>
      <c r="N219" s="160">
        <v>43606</v>
      </c>
      <c r="O219" s="1"/>
      <c r="P219" s="1"/>
      <c r="Q219" s="22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49">
        <v>66</v>
      </c>
      <c r="B220" s="150">
        <v>42593</v>
      </c>
      <c r="C220" s="150"/>
      <c r="D220" s="151" t="s">
        <v>699</v>
      </c>
      <c r="E220" s="152" t="s">
        <v>574</v>
      </c>
      <c r="F220" s="153">
        <v>86.5</v>
      </c>
      <c r="G220" s="152"/>
      <c r="H220" s="152">
        <v>130</v>
      </c>
      <c r="I220" s="154">
        <v>130</v>
      </c>
      <c r="J220" s="155" t="s">
        <v>700</v>
      </c>
      <c r="K220" s="156">
        <f t="shared" si="105"/>
        <v>43.5</v>
      </c>
      <c r="L220" s="157">
        <f t="shared" si="106"/>
        <v>0.50289017341040465</v>
      </c>
      <c r="M220" s="152" t="s">
        <v>577</v>
      </c>
      <c r="N220" s="158">
        <v>43091</v>
      </c>
      <c r="O220" s="1"/>
      <c r="P220" s="1"/>
      <c r="Q220" s="22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9">
        <v>67</v>
      </c>
      <c r="B221" s="160">
        <v>42600</v>
      </c>
      <c r="C221" s="160"/>
      <c r="D221" s="161" t="s">
        <v>120</v>
      </c>
      <c r="E221" s="162" t="s">
        <v>574</v>
      </c>
      <c r="F221" s="163">
        <v>133.5</v>
      </c>
      <c r="G221" s="163"/>
      <c r="H221" s="164">
        <v>126.5</v>
      </c>
      <c r="I221" s="164">
        <v>178</v>
      </c>
      <c r="J221" s="165" t="s">
        <v>701</v>
      </c>
      <c r="K221" s="166">
        <f t="shared" si="105"/>
        <v>-7</v>
      </c>
      <c r="L221" s="167">
        <f t="shared" si="106"/>
        <v>-5.2434456928838954E-2</v>
      </c>
      <c r="M221" s="163" t="s">
        <v>587</v>
      </c>
      <c r="N221" s="160">
        <v>42615</v>
      </c>
      <c r="O221" s="1"/>
      <c r="P221" s="1"/>
      <c r="Q221" s="22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49">
        <v>68</v>
      </c>
      <c r="B222" s="150">
        <v>42613</v>
      </c>
      <c r="C222" s="150"/>
      <c r="D222" s="151" t="s">
        <v>702</v>
      </c>
      <c r="E222" s="152" t="s">
        <v>574</v>
      </c>
      <c r="F222" s="153">
        <v>560</v>
      </c>
      <c r="G222" s="152"/>
      <c r="H222" s="152">
        <v>725</v>
      </c>
      <c r="I222" s="154">
        <v>725</v>
      </c>
      <c r="J222" s="155" t="s">
        <v>607</v>
      </c>
      <c r="K222" s="156">
        <f t="shared" si="105"/>
        <v>165</v>
      </c>
      <c r="L222" s="157">
        <f t="shared" si="106"/>
        <v>0.29464285714285715</v>
      </c>
      <c r="M222" s="152" t="s">
        <v>577</v>
      </c>
      <c r="N222" s="158">
        <v>42456</v>
      </c>
      <c r="O222" s="1"/>
      <c r="P222" s="1"/>
      <c r="Q222" s="22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49">
        <v>69</v>
      </c>
      <c r="B223" s="150">
        <v>42614</v>
      </c>
      <c r="C223" s="150"/>
      <c r="D223" s="151" t="s">
        <v>703</v>
      </c>
      <c r="E223" s="152" t="s">
        <v>574</v>
      </c>
      <c r="F223" s="153">
        <v>160.5</v>
      </c>
      <c r="G223" s="152"/>
      <c r="H223" s="152">
        <v>210</v>
      </c>
      <c r="I223" s="154">
        <v>210</v>
      </c>
      <c r="J223" s="155" t="s">
        <v>607</v>
      </c>
      <c r="K223" s="156">
        <f t="shared" si="105"/>
        <v>49.5</v>
      </c>
      <c r="L223" s="157">
        <f t="shared" si="106"/>
        <v>0.30841121495327101</v>
      </c>
      <c r="M223" s="152" t="s">
        <v>577</v>
      </c>
      <c r="N223" s="158">
        <v>42871</v>
      </c>
      <c r="O223" s="1"/>
      <c r="P223" s="1"/>
      <c r="Q223" s="22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49">
        <v>70</v>
      </c>
      <c r="B224" s="150">
        <v>42646</v>
      </c>
      <c r="C224" s="150"/>
      <c r="D224" s="151" t="s">
        <v>406</v>
      </c>
      <c r="E224" s="152" t="s">
        <v>574</v>
      </c>
      <c r="F224" s="153">
        <v>430</v>
      </c>
      <c r="G224" s="152"/>
      <c r="H224" s="152">
        <v>596</v>
      </c>
      <c r="I224" s="154">
        <v>575</v>
      </c>
      <c r="J224" s="155" t="s">
        <v>704</v>
      </c>
      <c r="K224" s="156">
        <v>166</v>
      </c>
      <c r="L224" s="157">
        <v>0.38604651162790699</v>
      </c>
      <c r="M224" s="152" t="s">
        <v>577</v>
      </c>
      <c r="N224" s="158">
        <v>42769</v>
      </c>
      <c r="O224" s="1"/>
      <c r="P224" s="1"/>
      <c r="Q224" s="22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49">
        <v>71</v>
      </c>
      <c r="B225" s="150">
        <v>42657</v>
      </c>
      <c r="C225" s="150"/>
      <c r="D225" s="151" t="s">
        <v>705</v>
      </c>
      <c r="E225" s="152" t="s">
        <v>574</v>
      </c>
      <c r="F225" s="153">
        <v>280</v>
      </c>
      <c r="G225" s="152"/>
      <c r="H225" s="152">
        <v>345</v>
      </c>
      <c r="I225" s="154">
        <v>345</v>
      </c>
      <c r="J225" s="155" t="s">
        <v>607</v>
      </c>
      <c r="K225" s="156">
        <f t="shared" ref="K225:K230" si="107">H225-F225</f>
        <v>65</v>
      </c>
      <c r="L225" s="157">
        <f>K225/F225</f>
        <v>0.23214285714285715</v>
      </c>
      <c r="M225" s="152" t="s">
        <v>577</v>
      </c>
      <c r="N225" s="158">
        <v>42814</v>
      </c>
      <c r="O225" s="1"/>
      <c r="P225" s="1"/>
      <c r="Q225" s="22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49">
        <v>72</v>
      </c>
      <c r="B226" s="150">
        <v>42657</v>
      </c>
      <c r="C226" s="150"/>
      <c r="D226" s="151" t="s">
        <v>706</v>
      </c>
      <c r="E226" s="152" t="s">
        <v>574</v>
      </c>
      <c r="F226" s="153">
        <v>245</v>
      </c>
      <c r="G226" s="152"/>
      <c r="H226" s="152">
        <v>325.5</v>
      </c>
      <c r="I226" s="154">
        <v>330</v>
      </c>
      <c r="J226" s="155" t="s">
        <v>707</v>
      </c>
      <c r="K226" s="156">
        <f t="shared" si="107"/>
        <v>80.5</v>
      </c>
      <c r="L226" s="157">
        <f>K226/F226</f>
        <v>0.32857142857142857</v>
      </c>
      <c r="M226" s="152" t="s">
        <v>577</v>
      </c>
      <c r="N226" s="158">
        <v>42769</v>
      </c>
      <c r="O226" s="1"/>
      <c r="P226" s="1"/>
      <c r="Q226" s="22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49">
        <v>73</v>
      </c>
      <c r="B227" s="150">
        <v>42660</v>
      </c>
      <c r="C227" s="150"/>
      <c r="D227" s="151" t="s">
        <v>708</v>
      </c>
      <c r="E227" s="152" t="s">
        <v>574</v>
      </c>
      <c r="F227" s="153">
        <v>125</v>
      </c>
      <c r="G227" s="152"/>
      <c r="H227" s="152">
        <v>160</v>
      </c>
      <c r="I227" s="154">
        <v>160</v>
      </c>
      <c r="J227" s="155" t="s">
        <v>661</v>
      </c>
      <c r="K227" s="156">
        <f t="shared" si="107"/>
        <v>35</v>
      </c>
      <c r="L227" s="157">
        <v>0.28000000000000003</v>
      </c>
      <c r="M227" s="152" t="s">
        <v>577</v>
      </c>
      <c r="N227" s="158">
        <v>42803</v>
      </c>
      <c r="O227" s="1"/>
      <c r="P227" s="1"/>
      <c r="Q227" s="22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49">
        <v>74</v>
      </c>
      <c r="B228" s="150">
        <v>42660</v>
      </c>
      <c r="C228" s="150"/>
      <c r="D228" s="151" t="s">
        <v>709</v>
      </c>
      <c r="E228" s="152" t="s">
        <v>574</v>
      </c>
      <c r="F228" s="153">
        <v>114</v>
      </c>
      <c r="G228" s="152"/>
      <c r="H228" s="152">
        <v>145</v>
      </c>
      <c r="I228" s="154">
        <v>145</v>
      </c>
      <c r="J228" s="155" t="s">
        <v>661</v>
      </c>
      <c r="K228" s="156">
        <f t="shared" si="107"/>
        <v>31</v>
      </c>
      <c r="L228" s="157">
        <f>K228/F228</f>
        <v>0.27192982456140352</v>
      </c>
      <c r="M228" s="152" t="s">
        <v>577</v>
      </c>
      <c r="N228" s="158">
        <v>42859</v>
      </c>
      <c r="O228" s="1"/>
      <c r="P228" s="1"/>
      <c r="Q228" s="22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49">
        <v>75</v>
      </c>
      <c r="B229" s="150">
        <v>42660</v>
      </c>
      <c r="C229" s="150"/>
      <c r="D229" s="151" t="s">
        <v>710</v>
      </c>
      <c r="E229" s="152" t="s">
        <v>574</v>
      </c>
      <c r="F229" s="153">
        <v>212</v>
      </c>
      <c r="G229" s="152"/>
      <c r="H229" s="152">
        <v>280</v>
      </c>
      <c r="I229" s="154">
        <v>276</v>
      </c>
      <c r="J229" s="155" t="s">
        <v>711</v>
      </c>
      <c r="K229" s="156">
        <f t="shared" si="107"/>
        <v>68</v>
      </c>
      <c r="L229" s="157">
        <f>K229/F229</f>
        <v>0.32075471698113206</v>
      </c>
      <c r="M229" s="152" t="s">
        <v>577</v>
      </c>
      <c r="N229" s="158">
        <v>42858</v>
      </c>
      <c r="O229" s="1"/>
      <c r="P229" s="1"/>
      <c r="Q229" s="22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49">
        <v>76</v>
      </c>
      <c r="B230" s="150">
        <v>42678</v>
      </c>
      <c r="C230" s="150"/>
      <c r="D230" s="151" t="s">
        <v>453</v>
      </c>
      <c r="E230" s="152" t="s">
        <v>574</v>
      </c>
      <c r="F230" s="153">
        <v>155</v>
      </c>
      <c r="G230" s="152"/>
      <c r="H230" s="152">
        <v>210</v>
      </c>
      <c r="I230" s="154">
        <v>210</v>
      </c>
      <c r="J230" s="155" t="s">
        <v>712</v>
      </c>
      <c r="K230" s="156">
        <f t="shared" si="107"/>
        <v>55</v>
      </c>
      <c r="L230" s="157">
        <f>K230/F230</f>
        <v>0.35483870967741937</v>
      </c>
      <c r="M230" s="152" t="s">
        <v>577</v>
      </c>
      <c r="N230" s="158">
        <v>42944</v>
      </c>
      <c r="O230" s="1"/>
      <c r="P230" s="1"/>
      <c r="Q230" s="22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9">
        <v>77</v>
      </c>
      <c r="B231" s="160">
        <v>42710</v>
      </c>
      <c r="C231" s="160"/>
      <c r="D231" s="161" t="s">
        <v>713</v>
      </c>
      <c r="E231" s="162" t="s">
        <v>574</v>
      </c>
      <c r="F231" s="163">
        <v>150.5</v>
      </c>
      <c r="G231" s="163"/>
      <c r="H231" s="164">
        <v>72.5</v>
      </c>
      <c r="I231" s="164">
        <v>174</v>
      </c>
      <c r="J231" s="165" t="s">
        <v>714</v>
      </c>
      <c r="K231" s="166">
        <v>-78</v>
      </c>
      <c r="L231" s="167">
        <v>-0.51827242524916906</v>
      </c>
      <c r="M231" s="163" t="s">
        <v>587</v>
      </c>
      <c r="N231" s="160">
        <v>43333</v>
      </c>
      <c r="O231" s="1"/>
      <c r="P231" s="1"/>
      <c r="Q231" s="22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49">
        <v>78</v>
      </c>
      <c r="B232" s="150">
        <v>42712</v>
      </c>
      <c r="C232" s="150"/>
      <c r="D232" s="151" t="s">
        <v>715</v>
      </c>
      <c r="E232" s="152" t="s">
        <v>574</v>
      </c>
      <c r="F232" s="153">
        <v>380</v>
      </c>
      <c r="G232" s="152"/>
      <c r="H232" s="152">
        <v>478</v>
      </c>
      <c r="I232" s="154">
        <v>468</v>
      </c>
      <c r="J232" s="155" t="s">
        <v>661</v>
      </c>
      <c r="K232" s="156">
        <f>H232-F232</f>
        <v>98</v>
      </c>
      <c r="L232" s="157">
        <f>K232/F232</f>
        <v>0.25789473684210529</v>
      </c>
      <c r="M232" s="152" t="s">
        <v>577</v>
      </c>
      <c r="N232" s="158">
        <v>43025</v>
      </c>
      <c r="O232" s="1"/>
      <c r="P232" s="1"/>
      <c r="Q232" s="22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49">
        <v>79</v>
      </c>
      <c r="B233" s="150">
        <v>42734</v>
      </c>
      <c r="C233" s="150"/>
      <c r="D233" s="151" t="s">
        <v>119</v>
      </c>
      <c r="E233" s="152" t="s">
        <v>574</v>
      </c>
      <c r="F233" s="153">
        <v>305</v>
      </c>
      <c r="G233" s="152"/>
      <c r="H233" s="152">
        <v>375</v>
      </c>
      <c r="I233" s="154">
        <v>375</v>
      </c>
      <c r="J233" s="155" t="s">
        <v>661</v>
      </c>
      <c r="K233" s="156">
        <f>H233-F233</f>
        <v>70</v>
      </c>
      <c r="L233" s="157">
        <f>K233/F233</f>
        <v>0.22950819672131148</v>
      </c>
      <c r="M233" s="152" t="s">
        <v>577</v>
      </c>
      <c r="N233" s="158">
        <v>42768</v>
      </c>
      <c r="O233" s="1"/>
      <c r="P233" s="1"/>
      <c r="Q233" s="22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49">
        <v>80</v>
      </c>
      <c r="B234" s="150">
        <v>42739</v>
      </c>
      <c r="C234" s="150"/>
      <c r="D234" s="151" t="s">
        <v>102</v>
      </c>
      <c r="E234" s="152" t="s">
        <v>574</v>
      </c>
      <c r="F234" s="153">
        <v>99.5</v>
      </c>
      <c r="G234" s="152"/>
      <c r="H234" s="152">
        <v>158</v>
      </c>
      <c r="I234" s="154">
        <v>158</v>
      </c>
      <c r="J234" s="155" t="s">
        <v>661</v>
      </c>
      <c r="K234" s="156">
        <f>H234-F234</f>
        <v>58.5</v>
      </c>
      <c r="L234" s="157">
        <f>K234/F234</f>
        <v>0.5879396984924623</v>
      </c>
      <c r="M234" s="152" t="s">
        <v>577</v>
      </c>
      <c r="N234" s="158">
        <v>42898</v>
      </c>
      <c r="O234" s="1"/>
      <c r="P234" s="1"/>
      <c r="Q234" s="22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49">
        <v>81</v>
      </c>
      <c r="B235" s="150">
        <v>42739</v>
      </c>
      <c r="C235" s="150"/>
      <c r="D235" s="151" t="s">
        <v>102</v>
      </c>
      <c r="E235" s="152" t="s">
        <v>574</v>
      </c>
      <c r="F235" s="153">
        <v>99.5</v>
      </c>
      <c r="G235" s="152"/>
      <c r="H235" s="152">
        <v>158</v>
      </c>
      <c r="I235" s="154">
        <v>158</v>
      </c>
      <c r="J235" s="155" t="s">
        <v>661</v>
      </c>
      <c r="K235" s="156">
        <v>58.5</v>
      </c>
      <c r="L235" s="157">
        <v>0.58793969849246197</v>
      </c>
      <c r="M235" s="152" t="s">
        <v>577</v>
      </c>
      <c r="N235" s="158">
        <v>42898</v>
      </c>
      <c r="O235" s="1"/>
      <c r="P235" s="1"/>
      <c r="Q235" s="22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49">
        <v>82</v>
      </c>
      <c r="B236" s="150">
        <v>42786</v>
      </c>
      <c r="C236" s="150"/>
      <c r="D236" s="151" t="s">
        <v>207</v>
      </c>
      <c r="E236" s="152" t="s">
        <v>574</v>
      </c>
      <c r="F236" s="153">
        <v>140.5</v>
      </c>
      <c r="G236" s="152"/>
      <c r="H236" s="152">
        <v>220</v>
      </c>
      <c r="I236" s="154">
        <v>220</v>
      </c>
      <c r="J236" s="155" t="s">
        <v>661</v>
      </c>
      <c r="K236" s="156">
        <f>H236-F236</f>
        <v>79.5</v>
      </c>
      <c r="L236" s="157">
        <f>K236/F236</f>
        <v>0.5658362989323843</v>
      </c>
      <c r="M236" s="152" t="s">
        <v>577</v>
      </c>
      <c r="N236" s="158">
        <v>42864</v>
      </c>
      <c r="O236" s="1"/>
      <c r="P236" s="1"/>
      <c r="Q236" s="22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49">
        <v>83</v>
      </c>
      <c r="B237" s="150">
        <v>42786</v>
      </c>
      <c r="C237" s="150"/>
      <c r="D237" s="151" t="s">
        <v>716</v>
      </c>
      <c r="E237" s="152" t="s">
        <v>574</v>
      </c>
      <c r="F237" s="153">
        <v>202.5</v>
      </c>
      <c r="G237" s="152"/>
      <c r="H237" s="152">
        <v>234</v>
      </c>
      <c r="I237" s="154">
        <v>234</v>
      </c>
      <c r="J237" s="155" t="s">
        <v>661</v>
      </c>
      <c r="K237" s="156">
        <v>31.5</v>
      </c>
      <c r="L237" s="157">
        <v>0.155555555555556</v>
      </c>
      <c r="M237" s="152" t="s">
        <v>577</v>
      </c>
      <c r="N237" s="158">
        <v>42836</v>
      </c>
      <c r="O237" s="1"/>
      <c r="P237" s="1"/>
      <c r="Q237" s="22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49">
        <v>84</v>
      </c>
      <c r="B238" s="150">
        <v>42818</v>
      </c>
      <c r="C238" s="150"/>
      <c r="D238" s="151" t="s">
        <v>717</v>
      </c>
      <c r="E238" s="152" t="s">
        <v>574</v>
      </c>
      <c r="F238" s="153">
        <v>300.5</v>
      </c>
      <c r="G238" s="152"/>
      <c r="H238" s="152">
        <v>417.5</v>
      </c>
      <c r="I238" s="154">
        <v>420</v>
      </c>
      <c r="J238" s="155" t="s">
        <v>718</v>
      </c>
      <c r="K238" s="156">
        <f>H238-F238</f>
        <v>117</v>
      </c>
      <c r="L238" s="157">
        <f>K238/F238</f>
        <v>0.38935108153078202</v>
      </c>
      <c r="M238" s="152" t="s">
        <v>577</v>
      </c>
      <c r="N238" s="158">
        <v>43070</v>
      </c>
      <c r="O238" s="1"/>
      <c r="P238" s="1"/>
      <c r="Q238" s="22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49">
        <v>85</v>
      </c>
      <c r="B239" s="150">
        <v>42818</v>
      </c>
      <c r="C239" s="150"/>
      <c r="D239" s="151" t="s">
        <v>691</v>
      </c>
      <c r="E239" s="152" t="s">
        <v>574</v>
      </c>
      <c r="F239" s="153">
        <v>850</v>
      </c>
      <c r="G239" s="152"/>
      <c r="H239" s="152">
        <v>1042.5</v>
      </c>
      <c r="I239" s="154">
        <v>1023</v>
      </c>
      <c r="J239" s="155" t="s">
        <v>719</v>
      </c>
      <c r="K239" s="156">
        <v>192.5</v>
      </c>
      <c r="L239" s="157">
        <v>0.22647058823529401</v>
      </c>
      <c r="M239" s="152" t="s">
        <v>577</v>
      </c>
      <c r="N239" s="158">
        <v>42830</v>
      </c>
      <c r="O239" s="1"/>
      <c r="P239" s="1"/>
      <c r="Q239" s="22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49">
        <v>86</v>
      </c>
      <c r="B240" s="150">
        <v>42830</v>
      </c>
      <c r="C240" s="150"/>
      <c r="D240" s="151" t="s">
        <v>484</v>
      </c>
      <c r="E240" s="152" t="s">
        <v>574</v>
      </c>
      <c r="F240" s="153">
        <v>785</v>
      </c>
      <c r="G240" s="152"/>
      <c r="H240" s="152">
        <v>930</v>
      </c>
      <c r="I240" s="154">
        <v>920</v>
      </c>
      <c r="J240" s="155" t="s">
        <v>720</v>
      </c>
      <c r="K240" s="156">
        <f>H240-F240</f>
        <v>145</v>
      </c>
      <c r="L240" s="157">
        <f>K240/F240</f>
        <v>0.18471337579617833</v>
      </c>
      <c r="M240" s="152" t="s">
        <v>577</v>
      </c>
      <c r="N240" s="158">
        <v>42976</v>
      </c>
      <c r="O240" s="1"/>
      <c r="P240" s="1"/>
      <c r="Q240" s="223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9">
        <v>87</v>
      </c>
      <c r="B241" s="160">
        <v>42831</v>
      </c>
      <c r="C241" s="160"/>
      <c r="D241" s="161" t="s">
        <v>721</v>
      </c>
      <c r="E241" s="162" t="s">
        <v>574</v>
      </c>
      <c r="F241" s="163">
        <v>40</v>
      </c>
      <c r="G241" s="163"/>
      <c r="H241" s="164">
        <v>13.1</v>
      </c>
      <c r="I241" s="164">
        <v>60</v>
      </c>
      <c r="J241" s="165" t="s">
        <v>722</v>
      </c>
      <c r="K241" s="166">
        <v>-26.9</v>
      </c>
      <c r="L241" s="167">
        <v>-0.67249999999999999</v>
      </c>
      <c r="M241" s="163" t="s">
        <v>587</v>
      </c>
      <c r="N241" s="160">
        <v>43138</v>
      </c>
      <c r="O241" s="1"/>
      <c r="P241" s="1"/>
      <c r="Q241" s="223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49">
        <v>88</v>
      </c>
      <c r="B242" s="150">
        <v>42837</v>
      </c>
      <c r="C242" s="150"/>
      <c r="D242" s="151" t="s">
        <v>100</v>
      </c>
      <c r="E242" s="152" t="s">
        <v>574</v>
      </c>
      <c r="F242" s="153">
        <v>289.5</v>
      </c>
      <c r="G242" s="152"/>
      <c r="H242" s="152">
        <v>354</v>
      </c>
      <c r="I242" s="154">
        <v>360</v>
      </c>
      <c r="J242" s="155" t="s">
        <v>723</v>
      </c>
      <c r="K242" s="156">
        <f t="shared" ref="K242:K250" si="108">H242-F242</f>
        <v>64.5</v>
      </c>
      <c r="L242" s="157">
        <f t="shared" ref="L242:L250" si="109">K242/F242</f>
        <v>0.22279792746113988</v>
      </c>
      <c r="M242" s="152" t="s">
        <v>577</v>
      </c>
      <c r="N242" s="158">
        <v>43040</v>
      </c>
      <c r="O242" s="1"/>
      <c r="P242" s="1"/>
      <c r="Q242" s="223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49">
        <v>89</v>
      </c>
      <c r="B243" s="150">
        <v>42845</v>
      </c>
      <c r="C243" s="150"/>
      <c r="D243" s="151" t="s">
        <v>425</v>
      </c>
      <c r="E243" s="152" t="s">
        <v>574</v>
      </c>
      <c r="F243" s="153">
        <v>700</v>
      </c>
      <c r="G243" s="152"/>
      <c r="H243" s="152">
        <v>840</v>
      </c>
      <c r="I243" s="154">
        <v>840</v>
      </c>
      <c r="J243" s="155" t="s">
        <v>724</v>
      </c>
      <c r="K243" s="156">
        <f t="shared" si="108"/>
        <v>140</v>
      </c>
      <c r="L243" s="157">
        <f t="shared" si="109"/>
        <v>0.2</v>
      </c>
      <c r="M243" s="152" t="s">
        <v>577</v>
      </c>
      <c r="N243" s="158">
        <v>42893</v>
      </c>
      <c r="O243" s="1"/>
      <c r="P243" s="1"/>
      <c r="Q243" s="223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49">
        <v>90</v>
      </c>
      <c r="B244" s="150">
        <v>42887</v>
      </c>
      <c r="C244" s="150"/>
      <c r="D244" s="151" t="s">
        <v>725</v>
      </c>
      <c r="E244" s="152" t="s">
        <v>574</v>
      </c>
      <c r="F244" s="153">
        <v>130</v>
      </c>
      <c r="G244" s="152"/>
      <c r="H244" s="152">
        <v>144.25</v>
      </c>
      <c r="I244" s="154">
        <v>170</v>
      </c>
      <c r="J244" s="155" t="s">
        <v>726</v>
      </c>
      <c r="K244" s="156">
        <f t="shared" si="108"/>
        <v>14.25</v>
      </c>
      <c r="L244" s="157">
        <f t="shared" si="109"/>
        <v>0.10961538461538461</v>
      </c>
      <c r="M244" s="152" t="s">
        <v>577</v>
      </c>
      <c r="N244" s="158">
        <v>43675</v>
      </c>
      <c r="O244" s="1"/>
      <c r="P244" s="1"/>
      <c r="Q244" s="223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49">
        <v>91</v>
      </c>
      <c r="B245" s="150">
        <v>42901</v>
      </c>
      <c r="C245" s="150"/>
      <c r="D245" s="151" t="s">
        <v>727</v>
      </c>
      <c r="E245" s="152" t="s">
        <v>574</v>
      </c>
      <c r="F245" s="153">
        <v>214.5</v>
      </c>
      <c r="G245" s="152"/>
      <c r="H245" s="152">
        <v>262</v>
      </c>
      <c r="I245" s="154">
        <v>262</v>
      </c>
      <c r="J245" s="155" t="s">
        <v>596</v>
      </c>
      <c r="K245" s="156">
        <f t="shared" si="108"/>
        <v>47.5</v>
      </c>
      <c r="L245" s="157">
        <f t="shared" si="109"/>
        <v>0.22144522144522144</v>
      </c>
      <c r="M245" s="152" t="s">
        <v>577</v>
      </c>
      <c r="N245" s="158">
        <v>42977</v>
      </c>
      <c r="O245" s="1"/>
      <c r="P245" s="1"/>
      <c r="Q245" s="223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92</v>
      </c>
      <c r="B246" s="181">
        <v>42933</v>
      </c>
      <c r="C246" s="181"/>
      <c r="D246" s="182" t="s">
        <v>728</v>
      </c>
      <c r="E246" s="183" t="s">
        <v>574</v>
      </c>
      <c r="F246" s="184">
        <v>370</v>
      </c>
      <c r="G246" s="183"/>
      <c r="H246" s="183">
        <v>447.5</v>
      </c>
      <c r="I246" s="185">
        <v>450</v>
      </c>
      <c r="J246" s="186" t="s">
        <v>661</v>
      </c>
      <c r="K246" s="156">
        <f t="shared" si="108"/>
        <v>77.5</v>
      </c>
      <c r="L246" s="187">
        <f t="shared" si="109"/>
        <v>0.20945945945945946</v>
      </c>
      <c r="M246" s="183" t="s">
        <v>577</v>
      </c>
      <c r="N246" s="188">
        <v>43035</v>
      </c>
      <c r="O246" s="1"/>
      <c r="P246" s="1"/>
      <c r="Q246" s="223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93</v>
      </c>
      <c r="B247" s="181">
        <v>42943</v>
      </c>
      <c r="C247" s="181"/>
      <c r="D247" s="182" t="s">
        <v>205</v>
      </c>
      <c r="E247" s="183" t="s">
        <v>574</v>
      </c>
      <c r="F247" s="184">
        <v>657.5</v>
      </c>
      <c r="G247" s="183"/>
      <c r="H247" s="183">
        <v>825</v>
      </c>
      <c r="I247" s="185">
        <v>820</v>
      </c>
      <c r="J247" s="186" t="s">
        <v>661</v>
      </c>
      <c r="K247" s="156">
        <f t="shared" si="108"/>
        <v>167.5</v>
      </c>
      <c r="L247" s="187">
        <f t="shared" si="109"/>
        <v>0.25475285171102663</v>
      </c>
      <c r="M247" s="183" t="s">
        <v>577</v>
      </c>
      <c r="N247" s="188">
        <v>43090</v>
      </c>
      <c r="O247" s="1"/>
      <c r="P247" s="1"/>
      <c r="Q247" s="223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49">
        <v>94</v>
      </c>
      <c r="B248" s="150">
        <v>42964</v>
      </c>
      <c r="C248" s="150"/>
      <c r="D248" s="151" t="s">
        <v>379</v>
      </c>
      <c r="E248" s="152" t="s">
        <v>574</v>
      </c>
      <c r="F248" s="153">
        <v>605</v>
      </c>
      <c r="G248" s="152"/>
      <c r="H248" s="152">
        <v>750</v>
      </c>
      <c r="I248" s="154">
        <v>750</v>
      </c>
      <c r="J248" s="155" t="s">
        <v>720</v>
      </c>
      <c r="K248" s="156">
        <f t="shared" si="108"/>
        <v>145</v>
      </c>
      <c r="L248" s="157">
        <f t="shared" si="109"/>
        <v>0.23966942148760331</v>
      </c>
      <c r="M248" s="152" t="s">
        <v>577</v>
      </c>
      <c r="N248" s="158">
        <v>43027</v>
      </c>
      <c r="O248" s="1"/>
      <c r="P248" s="1"/>
      <c r="Q248" s="223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9">
        <v>95</v>
      </c>
      <c r="B249" s="160">
        <v>42979</v>
      </c>
      <c r="C249" s="160"/>
      <c r="D249" s="168" t="s">
        <v>729</v>
      </c>
      <c r="E249" s="163" t="s">
        <v>574</v>
      </c>
      <c r="F249" s="163">
        <v>255</v>
      </c>
      <c r="G249" s="164"/>
      <c r="H249" s="164">
        <v>217.25</v>
      </c>
      <c r="I249" s="164">
        <v>320</v>
      </c>
      <c r="J249" s="165" t="s">
        <v>730</v>
      </c>
      <c r="K249" s="166">
        <f t="shared" si="108"/>
        <v>-37.75</v>
      </c>
      <c r="L249" s="169">
        <f t="shared" si="109"/>
        <v>-0.14803921568627451</v>
      </c>
      <c r="M249" s="163" t="s">
        <v>587</v>
      </c>
      <c r="N249" s="160">
        <v>43661</v>
      </c>
      <c r="O249" s="1"/>
      <c r="P249" s="1"/>
      <c r="Q249" s="223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49">
        <v>96</v>
      </c>
      <c r="B250" s="150">
        <v>42997</v>
      </c>
      <c r="C250" s="150"/>
      <c r="D250" s="151" t="s">
        <v>731</v>
      </c>
      <c r="E250" s="152" t="s">
        <v>574</v>
      </c>
      <c r="F250" s="153">
        <v>215</v>
      </c>
      <c r="G250" s="152"/>
      <c r="H250" s="152">
        <v>258</v>
      </c>
      <c r="I250" s="154">
        <v>258</v>
      </c>
      <c r="J250" s="155" t="s">
        <v>661</v>
      </c>
      <c r="K250" s="156">
        <f t="shared" si="108"/>
        <v>43</v>
      </c>
      <c r="L250" s="157">
        <f t="shared" si="109"/>
        <v>0.2</v>
      </c>
      <c r="M250" s="152" t="s">
        <v>577</v>
      </c>
      <c r="N250" s="158">
        <v>43040</v>
      </c>
      <c r="O250" s="1"/>
      <c r="P250" s="1"/>
      <c r="Q250" s="223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49">
        <v>97</v>
      </c>
      <c r="B251" s="150">
        <v>42997</v>
      </c>
      <c r="C251" s="150"/>
      <c r="D251" s="151" t="s">
        <v>731</v>
      </c>
      <c r="E251" s="152" t="s">
        <v>574</v>
      </c>
      <c r="F251" s="153">
        <v>215</v>
      </c>
      <c r="G251" s="152"/>
      <c r="H251" s="152">
        <v>258</v>
      </c>
      <c r="I251" s="154">
        <v>258</v>
      </c>
      <c r="J251" s="186" t="s">
        <v>661</v>
      </c>
      <c r="K251" s="156">
        <v>43</v>
      </c>
      <c r="L251" s="157">
        <v>0.2</v>
      </c>
      <c r="M251" s="152" t="s">
        <v>577</v>
      </c>
      <c r="N251" s="158">
        <v>43040</v>
      </c>
      <c r="O251" s="1"/>
      <c r="P251" s="1"/>
      <c r="Q251" s="223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98</v>
      </c>
      <c r="B252" s="181">
        <v>42998</v>
      </c>
      <c r="C252" s="181"/>
      <c r="D252" s="182" t="s">
        <v>732</v>
      </c>
      <c r="E252" s="183" t="s">
        <v>574</v>
      </c>
      <c r="F252" s="153">
        <v>75</v>
      </c>
      <c r="G252" s="183"/>
      <c r="H252" s="183">
        <v>90</v>
      </c>
      <c r="I252" s="185">
        <v>90</v>
      </c>
      <c r="J252" s="155" t="s">
        <v>733</v>
      </c>
      <c r="K252" s="156">
        <f t="shared" ref="K252:K257" si="110">H252-F252</f>
        <v>15</v>
      </c>
      <c r="L252" s="157">
        <f t="shared" ref="L252:L257" si="111">K252/F252</f>
        <v>0.2</v>
      </c>
      <c r="M252" s="152" t="s">
        <v>577</v>
      </c>
      <c r="N252" s="158">
        <v>43019</v>
      </c>
      <c r="O252" s="1"/>
      <c r="P252" s="1"/>
      <c r="Q252" s="223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0">
        <v>99</v>
      </c>
      <c r="B253" s="181">
        <v>43011</v>
      </c>
      <c r="C253" s="181"/>
      <c r="D253" s="182" t="s">
        <v>734</v>
      </c>
      <c r="E253" s="183" t="s">
        <v>574</v>
      </c>
      <c r="F253" s="184">
        <v>315</v>
      </c>
      <c r="G253" s="183"/>
      <c r="H253" s="183">
        <v>392</v>
      </c>
      <c r="I253" s="185">
        <v>384</v>
      </c>
      <c r="J253" s="186" t="s">
        <v>735</v>
      </c>
      <c r="K253" s="156">
        <f t="shared" si="110"/>
        <v>77</v>
      </c>
      <c r="L253" s="187">
        <f t="shared" si="111"/>
        <v>0.24444444444444444</v>
      </c>
      <c r="M253" s="183" t="s">
        <v>577</v>
      </c>
      <c r="N253" s="188">
        <v>43017</v>
      </c>
      <c r="O253" s="1"/>
      <c r="P253" s="1"/>
      <c r="Q253" s="223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0">
        <v>100</v>
      </c>
      <c r="B254" s="181">
        <v>43013</v>
      </c>
      <c r="C254" s="181"/>
      <c r="D254" s="182" t="s">
        <v>457</v>
      </c>
      <c r="E254" s="183" t="s">
        <v>574</v>
      </c>
      <c r="F254" s="184">
        <v>145</v>
      </c>
      <c r="G254" s="183"/>
      <c r="H254" s="183">
        <v>179</v>
      </c>
      <c r="I254" s="185">
        <v>180</v>
      </c>
      <c r="J254" s="186" t="s">
        <v>736</v>
      </c>
      <c r="K254" s="156">
        <f t="shared" si="110"/>
        <v>34</v>
      </c>
      <c r="L254" s="187">
        <f t="shared" si="111"/>
        <v>0.23448275862068965</v>
      </c>
      <c r="M254" s="183" t="s">
        <v>577</v>
      </c>
      <c r="N254" s="188">
        <v>43025</v>
      </c>
      <c r="O254" s="1"/>
      <c r="P254" s="1"/>
      <c r="Q254" s="223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0">
        <v>101</v>
      </c>
      <c r="B255" s="181">
        <v>43014</v>
      </c>
      <c r="C255" s="181"/>
      <c r="D255" s="182" t="s">
        <v>354</v>
      </c>
      <c r="E255" s="183" t="s">
        <v>574</v>
      </c>
      <c r="F255" s="184">
        <v>256</v>
      </c>
      <c r="G255" s="183"/>
      <c r="H255" s="183">
        <v>323</v>
      </c>
      <c r="I255" s="185">
        <v>320</v>
      </c>
      <c r="J255" s="186" t="s">
        <v>661</v>
      </c>
      <c r="K255" s="156">
        <f t="shared" si="110"/>
        <v>67</v>
      </c>
      <c r="L255" s="187">
        <f t="shared" si="111"/>
        <v>0.26171875</v>
      </c>
      <c r="M255" s="183" t="s">
        <v>577</v>
      </c>
      <c r="N255" s="188">
        <v>43067</v>
      </c>
      <c r="O255" s="1"/>
      <c r="P255" s="1"/>
      <c r="Q255" s="223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0">
        <v>102</v>
      </c>
      <c r="B256" s="181">
        <v>43017</v>
      </c>
      <c r="C256" s="181"/>
      <c r="D256" s="182" t="s">
        <v>368</v>
      </c>
      <c r="E256" s="183" t="s">
        <v>574</v>
      </c>
      <c r="F256" s="184">
        <v>137.5</v>
      </c>
      <c r="G256" s="183"/>
      <c r="H256" s="183">
        <v>184</v>
      </c>
      <c r="I256" s="185">
        <v>183</v>
      </c>
      <c r="J256" s="186" t="s">
        <v>737</v>
      </c>
      <c r="K256" s="156">
        <f t="shared" si="110"/>
        <v>46.5</v>
      </c>
      <c r="L256" s="187">
        <f t="shared" si="111"/>
        <v>0.33818181818181819</v>
      </c>
      <c r="M256" s="183" t="s">
        <v>577</v>
      </c>
      <c r="N256" s="188">
        <v>43108</v>
      </c>
      <c r="O256" s="1"/>
      <c r="P256" s="1"/>
      <c r="Q256" s="223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0">
        <v>103</v>
      </c>
      <c r="B257" s="181">
        <v>43018</v>
      </c>
      <c r="C257" s="181"/>
      <c r="D257" s="182" t="s">
        <v>738</v>
      </c>
      <c r="E257" s="183" t="s">
        <v>574</v>
      </c>
      <c r="F257" s="184">
        <v>125.5</v>
      </c>
      <c r="G257" s="183"/>
      <c r="H257" s="183">
        <v>158</v>
      </c>
      <c r="I257" s="185">
        <v>155</v>
      </c>
      <c r="J257" s="186" t="s">
        <v>739</v>
      </c>
      <c r="K257" s="156">
        <f t="shared" si="110"/>
        <v>32.5</v>
      </c>
      <c r="L257" s="187">
        <f t="shared" si="111"/>
        <v>0.25896414342629481</v>
      </c>
      <c r="M257" s="183" t="s">
        <v>577</v>
      </c>
      <c r="N257" s="188">
        <v>43067</v>
      </c>
      <c r="O257" s="1"/>
      <c r="P257" s="1"/>
      <c r="Q257" s="223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0">
        <v>104</v>
      </c>
      <c r="B258" s="181">
        <v>43018</v>
      </c>
      <c r="C258" s="181"/>
      <c r="D258" s="182" t="s">
        <v>740</v>
      </c>
      <c r="E258" s="183" t="s">
        <v>574</v>
      </c>
      <c r="F258" s="184">
        <v>895</v>
      </c>
      <c r="G258" s="183"/>
      <c r="H258" s="183">
        <v>1122.5</v>
      </c>
      <c r="I258" s="185">
        <v>1078</v>
      </c>
      <c r="J258" s="186" t="s">
        <v>741</v>
      </c>
      <c r="K258" s="156">
        <v>227.5</v>
      </c>
      <c r="L258" s="187">
        <v>0.25418994413407803</v>
      </c>
      <c r="M258" s="183" t="s">
        <v>577</v>
      </c>
      <c r="N258" s="188">
        <v>43117</v>
      </c>
      <c r="O258" s="1"/>
      <c r="P258" s="1"/>
      <c r="Q258" s="223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0">
        <v>105</v>
      </c>
      <c r="B259" s="181">
        <v>43020</v>
      </c>
      <c r="C259" s="181"/>
      <c r="D259" s="182" t="s">
        <v>363</v>
      </c>
      <c r="E259" s="183" t="s">
        <v>574</v>
      </c>
      <c r="F259" s="184">
        <v>525</v>
      </c>
      <c r="G259" s="183"/>
      <c r="H259" s="183">
        <v>629</v>
      </c>
      <c r="I259" s="185">
        <v>629</v>
      </c>
      <c r="J259" s="186" t="s">
        <v>661</v>
      </c>
      <c r="K259" s="156">
        <v>104</v>
      </c>
      <c r="L259" s="187">
        <v>0.19809523809523799</v>
      </c>
      <c r="M259" s="183" t="s">
        <v>577</v>
      </c>
      <c r="N259" s="188">
        <v>43119</v>
      </c>
      <c r="O259" s="1"/>
      <c r="P259" s="1"/>
      <c r="Q259" s="223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0">
        <v>106</v>
      </c>
      <c r="B260" s="181">
        <v>43046</v>
      </c>
      <c r="C260" s="181"/>
      <c r="D260" s="182" t="s">
        <v>401</v>
      </c>
      <c r="E260" s="183" t="s">
        <v>574</v>
      </c>
      <c r="F260" s="184">
        <v>740</v>
      </c>
      <c r="G260" s="183"/>
      <c r="H260" s="183">
        <v>892.5</v>
      </c>
      <c r="I260" s="185">
        <v>900</v>
      </c>
      <c r="J260" s="186" t="s">
        <v>742</v>
      </c>
      <c r="K260" s="156">
        <f>H260-F260</f>
        <v>152.5</v>
      </c>
      <c r="L260" s="187">
        <f>K260/F260</f>
        <v>0.20608108108108109</v>
      </c>
      <c r="M260" s="183" t="s">
        <v>577</v>
      </c>
      <c r="N260" s="188">
        <v>43052</v>
      </c>
      <c r="O260" s="1"/>
      <c r="P260" s="1"/>
      <c r="Q260" s="223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49">
        <v>107</v>
      </c>
      <c r="B261" s="150">
        <v>43073</v>
      </c>
      <c r="C261" s="150"/>
      <c r="D261" s="151" t="s">
        <v>743</v>
      </c>
      <c r="E261" s="152" t="s">
        <v>574</v>
      </c>
      <c r="F261" s="153">
        <v>118.5</v>
      </c>
      <c r="G261" s="152"/>
      <c r="H261" s="152">
        <v>143.5</v>
      </c>
      <c r="I261" s="154">
        <v>145</v>
      </c>
      <c r="J261" s="155" t="s">
        <v>744</v>
      </c>
      <c r="K261" s="156">
        <f>H261-F261</f>
        <v>25</v>
      </c>
      <c r="L261" s="157">
        <f>K261/F261</f>
        <v>0.2109704641350211</v>
      </c>
      <c r="M261" s="152" t="s">
        <v>577</v>
      </c>
      <c r="N261" s="158">
        <v>43097</v>
      </c>
      <c r="O261" s="1"/>
      <c r="P261" s="1"/>
      <c r="Q261" s="223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9">
        <v>108</v>
      </c>
      <c r="B262" s="160">
        <v>43090</v>
      </c>
      <c r="C262" s="160"/>
      <c r="D262" s="161" t="s">
        <v>430</v>
      </c>
      <c r="E262" s="162" t="s">
        <v>574</v>
      </c>
      <c r="F262" s="163">
        <v>715</v>
      </c>
      <c r="G262" s="163"/>
      <c r="H262" s="164">
        <v>500</v>
      </c>
      <c r="I262" s="164">
        <v>872</v>
      </c>
      <c r="J262" s="165" t="s">
        <v>745</v>
      </c>
      <c r="K262" s="166">
        <f>H262-F262</f>
        <v>-215</v>
      </c>
      <c r="L262" s="167">
        <f>K262/F262</f>
        <v>-0.30069930069930068</v>
      </c>
      <c r="M262" s="163" t="s">
        <v>587</v>
      </c>
      <c r="N262" s="160">
        <v>43670</v>
      </c>
      <c r="O262" s="1"/>
      <c r="P262" s="1"/>
      <c r="Q262" s="223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49">
        <v>109</v>
      </c>
      <c r="B263" s="150">
        <v>43098</v>
      </c>
      <c r="C263" s="150"/>
      <c r="D263" s="151" t="s">
        <v>734</v>
      </c>
      <c r="E263" s="152" t="s">
        <v>574</v>
      </c>
      <c r="F263" s="153">
        <v>435</v>
      </c>
      <c r="G263" s="152"/>
      <c r="H263" s="152">
        <v>542.5</v>
      </c>
      <c r="I263" s="154">
        <v>539</v>
      </c>
      <c r="J263" s="155" t="s">
        <v>661</v>
      </c>
      <c r="K263" s="156">
        <v>107.5</v>
      </c>
      <c r="L263" s="157">
        <v>0.247126436781609</v>
      </c>
      <c r="M263" s="152" t="s">
        <v>577</v>
      </c>
      <c r="N263" s="158">
        <v>43206</v>
      </c>
      <c r="O263" s="1"/>
      <c r="P263" s="1"/>
      <c r="Q263" s="223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49">
        <v>110</v>
      </c>
      <c r="B264" s="150">
        <v>43098</v>
      </c>
      <c r="C264" s="150"/>
      <c r="D264" s="151" t="s">
        <v>545</v>
      </c>
      <c r="E264" s="152" t="s">
        <v>574</v>
      </c>
      <c r="F264" s="153">
        <v>885</v>
      </c>
      <c r="G264" s="152"/>
      <c r="H264" s="152">
        <v>1090</v>
      </c>
      <c r="I264" s="154">
        <v>1084</v>
      </c>
      <c r="J264" s="155" t="s">
        <v>661</v>
      </c>
      <c r="K264" s="156">
        <v>205</v>
      </c>
      <c r="L264" s="157">
        <v>0.23163841807909599</v>
      </c>
      <c r="M264" s="152" t="s">
        <v>577</v>
      </c>
      <c r="N264" s="158">
        <v>43213</v>
      </c>
      <c r="O264" s="1"/>
      <c r="P264" s="1"/>
      <c r="Q264" s="223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9">
        <v>111</v>
      </c>
      <c r="B265" s="190">
        <v>43192</v>
      </c>
      <c r="C265" s="190"/>
      <c r="D265" s="168" t="s">
        <v>746</v>
      </c>
      <c r="E265" s="163" t="s">
        <v>574</v>
      </c>
      <c r="F265" s="191">
        <v>478.5</v>
      </c>
      <c r="G265" s="163"/>
      <c r="H265" s="163">
        <v>442</v>
      </c>
      <c r="I265" s="164">
        <v>613</v>
      </c>
      <c r="J265" s="165" t="s">
        <v>747</v>
      </c>
      <c r="K265" s="166">
        <f>H265-F265</f>
        <v>-36.5</v>
      </c>
      <c r="L265" s="167">
        <f>K265/F265</f>
        <v>-7.6280041797283177E-2</v>
      </c>
      <c r="M265" s="163" t="s">
        <v>587</v>
      </c>
      <c r="N265" s="160">
        <v>43762</v>
      </c>
      <c r="O265" s="1"/>
      <c r="P265" s="1"/>
      <c r="Q265" s="223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9">
        <v>112</v>
      </c>
      <c r="B266" s="160">
        <v>43194</v>
      </c>
      <c r="C266" s="160"/>
      <c r="D266" s="161" t="s">
        <v>748</v>
      </c>
      <c r="E266" s="162" t="s">
        <v>574</v>
      </c>
      <c r="F266" s="163">
        <f>141.5-7.3</f>
        <v>134.19999999999999</v>
      </c>
      <c r="G266" s="163"/>
      <c r="H266" s="164">
        <v>77</v>
      </c>
      <c r="I266" s="164">
        <v>180</v>
      </c>
      <c r="J266" s="165" t="s">
        <v>749</v>
      </c>
      <c r="K266" s="166">
        <f>H266-F266</f>
        <v>-57.199999999999989</v>
      </c>
      <c r="L266" s="167">
        <f>K266/F266</f>
        <v>-0.42622950819672129</v>
      </c>
      <c r="M266" s="163" t="s">
        <v>587</v>
      </c>
      <c r="N266" s="160">
        <v>43522</v>
      </c>
      <c r="O266" s="1"/>
      <c r="P266" s="1"/>
      <c r="Q266" s="223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59">
        <v>113</v>
      </c>
      <c r="B267" s="160">
        <v>43209</v>
      </c>
      <c r="C267" s="160"/>
      <c r="D267" s="161" t="s">
        <v>750</v>
      </c>
      <c r="E267" s="162" t="s">
        <v>574</v>
      </c>
      <c r="F267" s="163">
        <v>430</v>
      </c>
      <c r="G267" s="163"/>
      <c r="H267" s="164">
        <v>220</v>
      </c>
      <c r="I267" s="164">
        <v>537</v>
      </c>
      <c r="J267" s="165" t="s">
        <v>751</v>
      </c>
      <c r="K267" s="166">
        <f>H267-F267</f>
        <v>-210</v>
      </c>
      <c r="L267" s="167">
        <f>K267/F267</f>
        <v>-0.48837209302325579</v>
      </c>
      <c r="M267" s="163" t="s">
        <v>587</v>
      </c>
      <c r="N267" s="160">
        <v>43252</v>
      </c>
      <c r="O267" s="1"/>
      <c r="P267" s="1"/>
      <c r="Q267" s="223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0">
        <v>114</v>
      </c>
      <c r="B268" s="181">
        <v>43220</v>
      </c>
      <c r="C268" s="181"/>
      <c r="D268" s="182" t="s">
        <v>752</v>
      </c>
      <c r="E268" s="183" t="s">
        <v>574</v>
      </c>
      <c r="F268" s="183">
        <v>153.5</v>
      </c>
      <c r="G268" s="183"/>
      <c r="H268" s="183">
        <v>196</v>
      </c>
      <c r="I268" s="185">
        <v>196</v>
      </c>
      <c r="J268" s="155" t="s">
        <v>753</v>
      </c>
      <c r="K268" s="156">
        <f>H268-F268</f>
        <v>42.5</v>
      </c>
      <c r="L268" s="157">
        <f>K268/F268</f>
        <v>0.27687296416938112</v>
      </c>
      <c r="M268" s="152" t="s">
        <v>577</v>
      </c>
      <c r="N268" s="158">
        <v>43605</v>
      </c>
      <c r="O268" s="1"/>
      <c r="P268" s="1"/>
      <c r="Q268" s="223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59">
        <v>115</v>
      </c>
      <c r="B269" s="160">
        <v>43306</v>
      </c>
      <c r="C269" s="160"/>
      <c r="D269" s="161" t="s">
        <v>721</v>
      </c>
      <c r="E269" s="162" t="s">
        <v>574</v>
      </c>
      <c r="F269" s="163">
        <v>27.5</v>
      </c>
      <c r="G269" s="163"/>
      <c r="H269" s="164">
        <v>13.1</v>
      </c>
      <c r="I269" s="164">
        <v>60</v>
      </c>
      <c r="J269" s="165" t="s">
        <v>754</v>
      </c>
      <c r="K269" s="166">
        <v>-14.4</v>
      </c>
      <c r="L269" s="167">
        <v>-0.52363636363636401</v>
      </c>
      <c r="M269" s="163" t="s">
        <v>587</v>
      </c>
      <c r="N269" s="160">
        <v>43138</v>
      </c>
      <c r="O269" s="1"/>
      <c r="P269" s="1"/>
      <c r="Q269" s="223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9">
        <v>116</v>
      </c>
      <c r="B270" s="190">
        <v>43318</v>
      </c>
      <c r="C270" s="190"/>
      <c r="D270" s="168" t="s">
        <v>755</v>
      </c>
      <c r="E270" s="163" t="s">
        <v>574</v>
      </c>
      <c r="F270" s="163">
        <v>148.5</v>
      </c>
      <c r="G270" s="163"/>
      <c r="H270" s="163">
        <v>102</v>
      </c>
      <c r="I270" s="164">
        <v>182</v>
      </c>
      <c r="J270" s="165" t="s">
        <v>756</v>
      </c>
      <c r="K270" s="166">
        <f>H270-F270</f>
        <v>-46.5</v>
      </c>
      <c r="L270" s="167">
        <f>K270/F270</f>
        <v>-0.31313131313131315</v>
      </c>
      <c r="M270" s="163" t="s">
        <v>587</v>
      </c>
      <c r="N270" s="160">
        <v>43661</v>
      </c>
      <c r="O270" s="1"/>
      <c r="P270" s="1"/>
      <c r="Q270" s="223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49">
        <v>117</v>
      </c>
      <c r="B271" s="150">
        <v>43335</v>
      </c>
      <c r="C271" s="150"/>
      <c r="D271" s="151" t="s">
        <v>757</v>
      </c>
      <c r="E271" s="152" t="s">
        <v>574</v>
      </c>
      <c r="F271" s="183">
        <v>285</v>
      </c>
      <c r="G271" s="152"/>
      <c r="H271" s="152">
        <v>355</v>
      </c>
      <c r="I271" s="154">
        <v>364</v>
      </c>
      <c r="J271" s="155" t="s">
        <v>758</v>
      </c>
      <c r="K271" s="156">
        <v>70</v>
      </c>
      <c r="L271" s="157">
        <v>0.24561403508771901</v>
      </c>
      <c r="M271" s="152" t="s">
        <v>577</v>
      </c>
      <c r="N271" s="158">
        <v>43455</v>
      </c>
      <c r="O271" s="1"/>
      <c r="P271" s="1"/>
      <c r="Q271" s="223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49">
        <v>118</v>
      </c>
      <c r="B272" s="150">
        <v>43341</v>
      </c>
      <c r="C272" s="150"/>
      <c r="D272" s="151" t="s">
        <v>391</v>
      </c>
      <c r="E272" s="152" t="s">
        <v>574</v>
      </c>
      <c r="F272" s="183">
        <v>525</v>
      </c>
      <c r="G272" s="152"/>
      <c r="H272" s="152">
        <v>585</v>
      </c>
      <c r="I272" s="154">
        <v>635</v>
      </c>
      <c r="J272" s="155" t="s">
        <v>759</v>
      </c>
      <c r="K272" s="156">
        <f t="shared" ref="K272:K303" si="112">H272-F272</f>
        <v>60</v>
      </c>
      <c r="L272" s="157">
        <f t="shared" ref="L272:L303" si="113">K272/F272</f>
        <v>0.11428571428571428</v>
      </c>
      <c r="M272" s="152" t="s">
        <v>577</v>
      </c>
      <c r="N272" s="158">
        <v>43662</v>
      </c>
      <c r="O272" s="1"/>
      <c r="P272" s="1"/>
      <c r="Q272" s="223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49">
        <v>119</v>
      </c>
      <c r="B273" s="150">
        <v>43395</v>
      </c>
      <c r="C273" s="150"/>
      <c r="D273" s="151" t="s">
        <v>379</v>
      </c>
      <c r="E273" s="152" t="s">
        <v>574</v>
      </c>
      <c r="F273" s="183">
        <v>475</v>
      </c>
      <c r="G273" s="152"/>
      <c r="H273" s="152">
        <v>574</v>
      </c>
      <c r="I273" s="154">
        <v>570</v>
      </c>
      <c r="J273" s="155" t="s">
        <v>661</v>
      </c>
      <c r="K273" s="156">
        <f t="shared" si="112"/>
        <v>99</v>
      </c>
      <c r="L273" s="157">
        <f t="shared" si="113"/>
        <v>0.20842105263157895</v>
      </c>
      <c r="M273" s="152" t="s">
        <v>577</v>
      </c>
      <c r="N273" s="158">
        <v>43403</v>
      </c>
      <c r="O273" s="1"/>
      <c r="P273" s="1"/>
      <c r="Q273" s="223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0">
        <v>120</v>
      </c>
      <c r="B274" s="181">
        <v>43397</v>
      </c>
      <c r="C274" s="181"/>
      <c r="D274" s="182" t="s">
        <v>760</v>
      </c>
      <c r="E274" s="183" t="s">
        <v>574</v>
      </c>
      <c r="F274" s="183">
        <v>707.5</v>
      </c>
      <c r="G274" s="183"/>
      <c r="H274" s="183">
        <v>872</v>
      </c>
      <c r="I274" s="185">
        <v>872</v>
      </c>
      <c r="J274" s="186" t="s">
        <v>661</v>
      </c>
      <c r="K274" s="156">
        <f t="shared" si="112"/>
        <v>164.5</v>
      </c>
      <c r="L274" s="187">
        <f t="shared" si="113"/>
        <v>0.23250883392226149</v>
      </c>
      <c r="M274" s="183" t="s">
        <v>577</v>
      </c>
      <c r="N274" s="188">
        <v>43482</v>
      </c>
      <c r="O274" s="1"/>
      <c r="P274" s="1"/>
      <c r="Q274" s="223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0">
        <v>121</v>
      </c>
      <c r="B275" s="181">
        <v>43398</v>
      </c>
      <c r="C275" s="181"/>
      <c r="D275" s="182" t="s">
        <v>761</v>
      </c>
      <c r="E275" s="183" t="s">
        <v>574</v>
      </c>
      <c r="F275" s="183">
        <v>162</v>
      </c>
      <c r="G275" s="183"/>
      <c r="H275" s="183">
        <v>204</v>
      </c>
      <c r="I275" s="185">
        <v>209</v>
      </c>
      <c r="J275" s="186" t="s">
        <v>762</v>
      </c>
      <c r="K275" s="156">
        <f t="shared" si="112"/>
        <v>42</v>
      </c>
      <c r="L275" s="187">
        <f t="shared" si="113"/>
        <v>0.25925925925925924</v>
      </c>
      <c r="M275" s="183" t="s">
        <v>577</v>
      </c>
      <c r="N275" s="188">
        <v>43539</v>
      </c>
      <c r="O275" s="1"/>
      <c r="P275" s="1"/>
      <c r="Q275" s="223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0">
        <v>122</v>
      </c>
      <c r="B276" s="181">
        <v>43399</v>
      </c>
      <c r="C276" s="181"/>
      <c r="D276" s="182" t="s">
        <v>477</v>
      </c>
      <c r="E276" s="183" t="s">
        <v>574</v>
      </c>
      <c r="F276" s="183">
        <v>240</v>
      </c>
      <c r="G276" s="183"/>
      <c r="H276" s="183">
        <v>297</v>
      </c>
      <c r="I276" s="185">
        <v>297</v>
      </c>
      <c r="J276" s="186" t="s">
        <v>661</v>
      </c>
      <c r="K276" s="192">
        <f t="shared" si="112"/>
        <v>57</v>
      </c>
      <c r="L276" s="187">
        <f t="shared" si="113"/>
        <v>0.23749999999999999</v>
      </c>
      <c r="M276" s="183" t="s">
        <v>577</v>
      </c>
      <c r="N276" s="188">
        <v>43417</v>
      </c>
      <c r="O276" s="1"/>
      <c r="P276" s="1"/>
      <c r="Q276" s="223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49">
        <v>123</v>
      </c>
      <c r="B277" s="150">
        <v>43439</v>
      </c>
      <c r="C277" s="150"/>
      <c r="D277" s="151" t="s">
        <v>763</v>
      </c>
      <c r="E277" s="152" t="s">
        <v>574</v>
      </c>
      <c r="F277" s="152">
        <v>202.5</v>
      </c>
      <c r="G277" s="152"/>
      <c r="H277" s="152">
        <v>255</v>
      </c>
      <c r="I277" s="154">
        <v>252</v>
      </c>
      <c r="J277" s="155" t="s">
        <v>661</v>
      </c>
      <c r="K277" s="156">
        <f t="shared" si="112"/>
        <v>52.5</v>
      </c>
      <c r="L277" s="157">
        <f t="shared" si="113"/>
        <v>0.25925925925925924</v>
      </c>
      <c r="M277" s="152" t="s">
        <v>577</v>
      </c>
      <c r="N277" s="158">
        <v>43542</v>
      </c>
      <c r="O277" s="1"/>
      <c r="P277" s="1"/>
      <c r="Q277" s="223"/>
      <c r="R277" s="1"/>
      <c r="S277" s="6" t="s">
        <v>764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0">
        <v>124</v>
      </c>
      <c r="B278" s="181">
        <v>43465</v>
      </c>
      <c r="C278" s="150"/>
      <c r="D278" s="182" t="s">
        <v>157</v>
      </c>
      <c r="E278" s="183" t="s">
        <v>574</v>
      </c>
      <c r="F278" s="183">
        <v>710</v>
      </c>
      <c r="G278" s="183"/>
      <c r="H278" s="183">
        <v>866</v>
      </c>
      <c r="I278" s="185">
        <v>866</v>
      </c>
      <c r="J278" s="186" t="s">
        <v>661</v>
      </c>
      <c r="K278" s="156">
        <f t="shared" si="112"/>
        <v>156</v>
      </c>
      <c r="L278" s="157">
        <f t="shared" si="113"/>
        <v>0.21971830985915494</v>
      </c>
      <c r="M278" s="152" t="s">
        <v>577</v>
      </c>
      <c r="N278" s="158">
        <v>43553</v>
      </c>
      <c r="O278" s="1"/>
      <c r="P278" s="1"/>
      <c r="Q278" s="223"/>
      <c r="R278" s="1"/>
      <c r="S278" s="6" t="s">
        <v>764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0">
        <v>125</v>
      </c>
      <c r="B279" s="181">
        <v>43522</v>
      </c>
      <c r="C279" s="181"/>
      <c r="D279" s="182" t="s">
        <v>171</v>
      </c>
      <c r="E279" s="183" t="s">
        <v>574</v>
      </c>
      <c r="F279" s="183">
        <v>337.25</v>
      </c>
      <c r="G279" s="183"/>
      <c r="H279" s="183">
        <v>398.5</v>
      </c>
      <c r="I279" s="185">
        <v>411</v>
      </c>
      <c r="J279" s="155" t="s">
        <v>765</v>
      </c>
      <c r="K279" s="156">
        <f t="shared" si="112"/>
        <v>61.25</v>
      </c>
      <c r="L279" s="157">
        <f t="shared" si="113"/>
        <v>0.1816160118606375</v>
      </c>
      <c r="M279" s="152" t="s">
        <v>577</v>
      </c>
      <c r="N279" s="158">
        <v>43760</v>
      </c>
      <c r="O279" s="1"/>
      <c r="P279" s="1"/>
      <c r="Q279" s="223"/>
      <c r="R279" s="1"/>
      <c r="S279" s="6" t="s">
        <v>764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3">
        <v>126</v>
      </c>
      <c r="B280" s="194">
        <v>43559</v>
      </c>
      <c r="C280" s="194"/>
      <c r="D280" s="195" t="s">
        <v>766</v>
      </c>
      <c r="E280" s="196" t="s">
        <v>574</v>
      </c>
      <c r="F280" s="196">
        <v>130</v>
      </c>
      <c r="G280" s="196"/>
      <c r="H280" s="196">
        <v>65</v>
      </c>
      <c r="I280" s="197">
        <v>158</v>
      </c>
      <c r="J280" s="165" t="s">
        <v>767</v>
      </c>
      <c r="K280" s="166">
        <f t="shared" si="112"/>
        <v>-65</v>
      </c>
      <c r="L280" s="167">
        <f t="shared" si="113"/>
        <v>-0.5</v>
      </c>
      <c r="M280" s="163" t="s">
        <v>587</v>
      </c>
      <c r="N280" s="160">
        <v>43726</v>
      </c>
      <c r="O280" s="1"/>
      <c r="P280" s="1"/>
      <c r="Q280" s="223"/>
      <c r="R280" s="1"/>
      <c r="S280" s="6" t="s">
        <v>768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0">
        <v>127</v>
      </c>
      <c r="B281" s="181">
        <v>43017</v>
      </c>
      <c r="C281" s="181"/>
      <c r="D281" s="182" t="s">
        <v>207</v>
      </c>
      <c r="E281" s="183" t="s">
        <v>574</v>
      </c>
      <c r="F281" s="183">
        <v>141.5</v>
      </c>
      <c r="G281" s="183"/>
      <c r="H281" s="183">
        <v>183.5</v>
      </c>
      <c r="I281" s="185">
        <v>210</v>
      </c>
      <c r="J281" s="155" t="s">
        <v>762</v>
      </c>
      <c r="K281" s="156">
        <f t="shared" si="112"/>
        <v>42</v>
      </c>
      <c r="L281" s="157">
        <f t="shared" si="113"/>
        <v>0.29681978798586572</v>
      </c>
      <c r="M281" s="152" t="s">
        <v>577</v>
      </c>
      <c r="N281" s="158">
        <v>43042</v>
      </c>
      <c r="O281" s="1"/>
      <c r="P281" s="1"/>
      <c r="Q281" s="223"/>
      <c r="R281" s="1"/>
      <c r="S281" s="6" t="s">
        <v>768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3">
        <v>128</v>
      </c>
      <c r="B282" s="194">
        <v>43074</v>
      </c>
      <c r="C282" s="194"/>
      <c r="D282" s="195" t="s">
        <v>769</v>
      </c>
      <c r="E282" s="196" t="s">
        <v>574</v>
      </c>
      <c r="F282" s="191">
        <v>172</v>
      </c>
      <c r="G282" s="196"/>
      <c r="H282" s="196">
        <v>155.25</v>
      </c>
      <c r="I282" s="197">
        <v>230</v>
      </c>
      <c r="J282" s="165" t="s">
        <v>770</v>
      </c>
      <c r="K282" s="166">
        <f t="shared" si="112"/>
        <v>-16.75</v>
      </c>
      <c r="L282" s="167">
        <f t="shared" si="113"/>
        <v>-9.7383720930232565E-2</v>
      </c>
      <c r="M282" s="163" t="s">
        <v>587</v>
      </c>
      <c r="N282" s="160">
        <v>43787</v>
      </c>
      <c r="O282" s="1"/>
      <c r="P282" s="1"/>
      <c r="Q282" s="223"/>
      <c r="R282" s="1"/>
      <c r="S282" s="6" t="s">
        <v>768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0">
        <v>129</v>
      </c>
      <c r="B283" s="181">
        <v>43398</v>
      </c>
      <c r="C283" s="181"/>
      <c r="D283" s="182" t="s">
        <v>118</v>
      </c>
      <c r="E283" s="183" t="s">
        <v>574</v>
      </c>
      <c r="F283" s="183">
        <v>698.5</v>
      </c>
      <c r="G283" s="183"/>
      <c r="H283" s="183">
        <v>890</v>
      </c>
      <c r="I283" s="185">
        <v>890</v>
      </c>
      <c r="J283" s="155" t="s">
        <v>771</v>
      </c>
      <c r="K283" s="156">
        <f t="shared" si="112"/>
        <v>191.5</v>
      </c>
      <c r="L283" s="157">
        <f t="shared" si="113"/>
        <v>0.27415891195418757</v>
      </c>
      <c r="M283" s="152" t="s">
        <v>577</v>
      </c>
      <c r="N283" s="158">
        <v>44328</v>
      </c>
      <c r="O283" s="1"/>
      <c r="P283" s="1"/>
      <c r="Q283" s="223"/>
      <c r="R283" s="1"/>
      <c r="S283" s="6" t="s">
        <v>764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0">
        <v>130</v>
      </c>
      <c r="B284" s="181">
        <v>42877</v>
      </c>
      <c r="C284" s="181"/>
      <c r="D284" s="182" t="s">
        <v>772</v>
      </c>
      <c r="E284" s="183" t="s">
        <v>574</v>
      </c>
      <c r="F284" s="183">
        <v>127.6</v>
      </c>
      <c r="G284" s="183"/>
      <c r="H284" s="183">
        <v>138</v>
      </c>
      <c r="I284" s="185">
        <v>190</v>
      </c>
      <c r="J284" s="155" t="s">
        <v>773</v>
      </c>
      <c r="K284" s="156">
        <f t="shared" si="112"/>
        <v>10.400000000000006</v>
      </c>
      <c r="L284" s="157">
        <f t="shared" si="113"/>
        <v>8.1504702194357417E-2</v>
      </c>
      <c r="M284" s="152" t="s">
        <v>577</v>
      </c>
      <c r="N284" s="158">
        <v>43774</v>
      </c>
      <c r="O284" s="1"/>
      <c r="P284" s="1"/>
      <c r="Q284" s="223"/>
      <c r="R284" s="1"/>
      <c r="S284" s="6" t="s">
        <v>768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0">
        <v>131</v>
      </c>
      <c r="B285" s="181">
        <v>43158</v>
      </c>
      <c r="C285" s="181"/>
      <c r="D285" s="182" t="s">
        <v>774</v>
      </c>
      <c r="E285" s="183" t="s">
        <v>574</v>
      </c>
      <c r="F285" s="183">
        <v>317</v>
      </c>
      <c r="G285" s="183"/>
      <c r="H285" s="183">
        <v>382.5</v>
      </c>
      <c r="I285" s="185">
        <v>398</v>
      </c>
      <c r="J285" s="155" t="s">
        <v>775</v>
      </c>
      <c r="K285" s="156">
        <f t="shared" si="112"/>
        <v>65.5</v>
      </c>
      <c r="L285" s="157">
        <f t="shared" si="113"/>
        <v>0.20662460567823343</v>
      </c>
      <c r="M285" s="152" t="s">
        <v>577</v>
      </c>
      <c r="N285" s="158">
        <v>44238</v>
      </c>
      <c r="O285" s="1"/>
      <c r="P285" s="1"/>
      <c r="Q285" s="223"/>
      <c r="R285" s="1"/>
      <c r="S285" s="6" t="s">
        <v>768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93">
        <v>132</v>
      </c>
      <c r="B286" s="194">
        <v>43164</v>
      </c>
      <c r="C286" s="194"/>
      <c r="D286" s="195" t="s">
        <v>163</v>
      </c>
      <c r="E286" s="196" t="s">
        <v>574</v>
      </c>
      <c r="F286" s="191">
        <f>510-14.4</f>
        <v>495.6</v>
      </c>
      <c r="G286" s="196"/>
      <c r="H286" s="196">
        <v>350</v>
      </c>
      <c r="I286" s="197">
        <v>672</v>
      </c>
      <c r="J286" s="165" t="s">
        <v>776</v>
      </c>
      <c r="K286" s="166">
        <f t="shared" si="112"/>
        <v>-145.60000000000002</v>
      </c>
      <c r="L286" s="167">
        <f t="shared" si="113"/>
        <v>-0.29378531073446329</v>
      </c>
      <c r="M286" s="163" t="s">
        <v>587</v>
      </c>
      <c r="N286" s="160">
        <v>43887</v>
      </c>
      <c r="O286" s="1"/>
      <c r="P286" s="1"/>
      <c r="Q286" s="223"/>
      <c r="R286" s="1"/>
      <c r="S286" s="6" t="s">
        <v>764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93">
        <v>133</v>
      </c>
      <c r="B287" s="194">
        <v>43237</v>
      </c>
      <c r="C287" s="194"/>
      <c r="D287" s="195" t="s">
        <v>777</v>
      </c>
      <c r="E287" s="196" t="s">
        <v>574</v>
      </c>
      <c r="F287" s="191">
        <v>230.3</v>
      </c>
      <c r="G287" s="196"/>
      <c r="H287" s="196">
        <v>102.5</v>
      </c>
      <c r="I287" s="197">
        <v>348</v>
      </c>
      <c r="J287" s="165" t="s">
        <v>778</v>
      </c>
      <c r="K287" s="166">
        <f t="shared" si="112"/>
        <v>-127.80000000000001</v>
      </c>
      <c r="L287" s="167">
        <f t="shared" si="113"/>
        <v>-0.55492835432045162</v>
      </c>
      <c r="M287" s="163" t="s">
        <v>587</v>
      </c>
      <c r="N287" s="160">
        <v>43896</v>
      </c>
      <c r="O287" s="1"/>
      <c r="P287" s="1"/>
      <c r="Q287" s="223"/>
      <c r="R287" s="1"/>
      <c r="S287" s="6" t="s">
        <v>764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0">
        <v>134</v>
      </c>
      <c r="B288" s="181">
        <v>43258</v>
      </c>
      <c r="C288" s="181"/>
      <c r="D288" s="182" t="s">
        <v>434</v>
      </c>
      <c r="E288" s="183" t="s">
        <v>574</v>
      </c>
      <c r="F288" s="183">
        <f>342.5-5.1</f>
        <v>337.4</v>
      </c>
      <c r="G288" s="183"/>
      <c r="H288" s="183">
        <v>412.5</v>
      </c>
      <c r="I288" s="185">
        <v>439</v>
      </c>
      <c r="J288" s="155" t="s">
        <v>779</v>
      </c>
      <c r="K288" s="156">
        <f t="shared" si="112"/>
        <v>75.100000000000023</v>
      </c>
      <c r="L288" s="157">
        <f t="shared" si="113"/>
        <v>0.22258446947243635</v>
      </c>
      <c r="M288" s="152" t="s">
        <v>577</v>
      </c>
      <c r="N288" s="158">
        <v>44230</v>
      </c>
      <c r="O288" s="1"/>
      <c r="P288" s="1"/>
      <c r="Q288" s="223"/>
      <c r="R288" s="1"/>
      <c r="S288" s="6" t="s">
        <v>768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74">
        <v>135</v>
      </c>
      <c r="B289" s="173">
        <v>43285</v>
      </c>
      <c r="C289" s="173"/>
      <c r="D289" s="174" t="s">
        <v>56</v>
      </c>
      <c r="E289" s="175" t="s">
        <v>574</v>
      </c>
      <c r="F289" s="175">
        <f>127.5-5.53</f>
        <v>121.97</v>
      </c>
      <c r="G289" s="176"/>
      <c r="H289" s="176">
        <v>122.5</v>
      </c>
      <c r="I289" s="176">
        <v>170</v>
      </c>
      <c r="J289" s="177" t="s">
        <v>780</v>
      </c>
      <c r="K289" s="178">
        <f t="shared" si="112"/>
        <v>0.53000000000000114</v>
      </c>
      <c r="L289" s="179">
        <f t="shared" si="113"/>
        <v>4.3453308190538747E-3</v>
      </c>
      <c r="M289" s="175" t="s">
        <v>594</v>
      </c>
      <c r="N289" s="173">
        <v>44431</v>
      </c>
      <c r="O289" s="1"/>
      <c r="P289" s="1"/>
      <c r="Q289" s="223"/>
      <c r="R289" s="1"/>
      <c r="S289" s="6" t="s">
        <v>764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93">
        <v>136</v>
      </c>
      <c r="B290" s="194">
        <v>43294</v>
      </c>
      <c r="C290" s="194"/>
      <c r="D290" s="195" t="s">
        <v>781</v>
      </c>
      <c r="E290" s="196" t="s">
        <v>574</v>
      </c>
      <c r="F290" s="191">
        <v>46.5</v>
      </c>
      <c r="G290" s="196"/>
      <c r="H290" s="196">
        <v>17</v>
      </c>
      <c r="I290" s="197">
        <v>59</v>
      </c>
      <c r="J290" s="165" t="s">
        <v>782</v>
      </c>
      <c r="K290" s="166">
        <f t="shared" si="112"/>
        <v>-29.5</v>
      </c>
      <c r="L290" s="167">
        <f t="shared" si="113"/>
        <v>-0.63440860215053763</v>
      </c>
      <c r="M290" s="163" t="s">
        <v>587</v>
      </c>
      <c r="N290" s="160">
        <v>43887</v>
      </c>
      <c r="O290" s="1"/>
      <c r="P290" s="1"/>
      <c r="Q290" s="223"/>
      <c r="R290" s="1"/>
      <c r="S290" s="6" t="s">
        <v>764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0">
        <v>137</v>
      </c>
      <c r="B291" s="181">
        <v>43396</v>
      </c>
      <c r="C291" s="181"/>
      <c r="D291" s="182" t="s">
        <v>417</v>
      </c>
      <c r="E291" s="183" t="s">
        <v>574</v>
      </c>
      <c r="F291" s="183">
        <v>156.5</v>
      </c>
      <c r="G291" s="183"/>
      <c r="H291" s="183">
        <v>207.5</v>
      </c>
      <c r="I291" s="185">
        <v>191</v>
      </c>
      <c r="J291" s="155" t="s">
        <v>661</v>
      </c>
      <c r="K291" s="156">
        <f t="shared" si="112"/>
        <v>51</v>
      </c>
      <c r="L291" s="157">
        <f t="shared" si="113"/>
        <v>0.32587859424920129</v>
      </c>
      <c r="M291" s="152" t="s">
        <v>577</v>
      </c>
      <c r="N291" s="158">
        <v>44369</v>
      </c>
      <c r="O291" s="1"/>
      <c r="P291" s="1"/>
      <c r="Q291" s="223"/>
      <c r="R291" s="1"/>
      <c r="S291" s="6" t="s">
        <v>764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0">
        <v>138</v>
      </c>
      <c r="B292" s="181">
        <v>43439</v>
      </c>
      <c r="C292" s="181"/>
      <c r="D292" s="182" t="s">
        <v>342</v>
      </c>
      <c r="E292" s="183" t="s">
        <v>574</v>
      </c>
      <c r="F292" s="183">
        <v>259.5</v>
      </c>
      <c r="G292" s="183"/>
      <c r="H292" s="183">
        <v>320</v>
      </c>
      <c r="I292" s="185">
        <v>320</v>
      </c>
      <c r="J292" s="155" t="s">
        <v>661</v>
      </c>
      <c r="K292" s="156">
        <f t="shared" si="112"/>
        <v>60.5</v>
      </c>
      <c r="L292" s="157">
        <f t="shared" si="113"/>
        <v>0.23314065510597304</v>
      </c>
      <c r="M292" s="152" t="s">
        <v>577</v>
      </c>
      <c r="N292" s="158">
        <v>44323</v>
      </c>
      <c r="O292" s="1"/>
      <c r="P292" s="1"/>
      <c r="Q292" s="223"/>
      <c r="R292" s="1"/>
      <c r="S292" s="6" t="s">
        <v>764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3">
        <v>139</v>
      </c>
      <c r="B293" s="194">
        <v>43439</v>
      </c>
      <c r="C293" s="194"/>
      <c r="D293" s="195" t="s">
        <v>783</v>
      </c>
      <c r="E293" s="196" t="s">
        <v>574</v>
      </c>
      <c r="F293" s="196">
        <v>715</v>
      </c>
      <c r="G293" s="196"/>
      <c r="H293" s="196">
        <v>445</v>
      </c>
      <c r="I293" s="197">
        <v>840</v>
      </c>
      <c r="J293" s="165" t="s">
        <v>784</v>
      </c>
      <c r="K293" s="166">
        <f t="shared" si="112"/>
        <v>-270</v>
      </c>
      <c r="L293" s="167">
        <f t="shared" si="113"/>
        <v>-0.3776223776223776</v>
      </c>
      <c r="M293" s="163" t="s">
        <v>587</v>
      </c>
      <c r="N293" s="160">
        <v>43800</v>
      </c>
      <c r="O293" s="1"/>
      <c r="P293" s="1"/>
      <c r="Q293" s="223"/>
      <c r="R293" s="1"/>
      <c r="S293" s="6" t="s">
        <v>764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0">
        <v>140</v>
      </c>
      <c r="B294" s="181">
        <v>43469</v>
      </c>
      <c r="C294" s="181"/>
      <c r="D294" s="182" t="s">
        <v>177</v>
      </c>
      <c r="E294" s="183" t="s">
        <v>574</v>
      </c>
      <c r="F294" s="183">
        <v>875</v>
      </c>
      <c r="G294" s="183"/>
      <c r="H294" s="183">
        <v>1165</v>
      </c>
      <c r="I294" s="185">
        <v>1185</v>
      </c>
      <c r="J294" s="155" t="s">
        <v>785</v>
      </c>
      <c r="K294" s="156">
        <f t="shared" si="112"/>
        <v>290</v>
      </c>
      <c r="L294" s="157">
        <f t="shared" si="113"/>
        <v>0.33142857142857141</v>
      </c>
      <c r="M294" s="152" t="s">
        <v>577</v>
      </c>
      <c r="N294" s="158">
        <v>43847</v>
      </c>
      <c r="O294" s="1"/>
      <c r="P294" s="1"/>
      <c r="Q294" s="223"/>
      <c r="R294" s="1"/>
      <c r="S294" s="6" t="s">
        <v>764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0">
        <v>141</v>
      </c>
      <c r="B295" s="181">
        <v>43559</v>
      </c>
      <c r="C295" s="181"/>
      <c r="D295" s="182" t="s">
        <v>360</v>
      </c>
      <c r="E295" s="183" t="s">
        <v>574</v>
      </c>
      <c r="F295" s="183">
        <f>387-14.63</f>
        <v>372.37</v>
      </c>
      <c r="G295" s="183"/>
      <c r="H295" s="183">
        <v>490</v>
      </c>
      <c r="I295" s="185">
        <v>490</v>
      </c>
      <c r="J295" s="155" t="s">
        <v>661</v>
      </c>
      <c r="K295" s="156">
        <f t="shared" si="112"/>
        <v>117.63</v>
      </c>
      <c r="L295" s="157">
        <f t="shared" si="113"/>
        <v>0.31589548030185027</v>
      </c>
      <c r="M295" s="152" t="s">
        <v>577</v>
      </c>
      <c r="N295" s="158">
        <v>43850</v>
      </c>
      <c r="O295" s="1"/>
      <c r="P295" s="1"/>
      <c r="Q295" s="223"/>
      <c r="R295" s="1"/>
      <c r="S295" s="6" t="s">
        <v>764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93">
        <v>142</v>
      </c>
      <c r="B296" s="194">
        <v>43578</v>
      </c>
      <c r="C296" s="194"/>
      <c r="D296" s="195" t="s">
        <v>786</v>
      </c>
      <c r="E296" s="196" t="s">
        <v>586</v>
      </c>
      <c r="F296" s="196">
        <v>220</v>
      </c>
      <c r="G296" s="196"/>
      <c r="H296" s="196">
        <v>127.5</v>
      </c>
      <c r="I296" s="197">
        <v>284</v>
      </c>
      <c r="J296" s="165" t="s">
        <v>787</v>
      </c>
      <c r="K296" s="166">
        <f t="shared" si="112"/>
        <v>-92.5</v>
      </c>
      <c r="L296" s="167">
        <f t="shared" si="113"/>
        <v>-0.42045454545454547</v>
      </c>
      <c r="M296" s="163" t="s">
        <v>587</v>
      </c>
      <c r="N296" s="160">
        <v>43896</v>
      </c>
      <c r="O296" s="1"/>
      <c r="P296" s="1"/>
      <c r="Q296" s="223"/>
      <c r="R296" s="1"/>
      <c r="S296" s="6" t="s">
        <v>764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0">
        <v>143</v>
      </c>
      <c r="B297" s="181">
        <v>43622</v>
      </c>
      <c r="C297" s="181"/>
      <c r="D297" s="182" t="s">
        <v>478</v>
      </c>
      <c r="E297" s="183" t="s">
        <v>586</v>
      </c>
      <c r="F297" s="183">
        <v>332.8</v>
      </c>
      <c r="G297" s="183"/>
      <c r="H297" s="183">
        <v>405</v>
      </c>
      <c r="I297" s="185">
        <v>419</v>
      </c>
      <c r="J297" s="155" t="s">
        <v>788</v>
      </c>
      <c r="K297" s="156">
        <f t="shared" si="112"/>
        <v>72.199999999999989</v>
      </c>
      <c r="L297" s="157">
        <f t="shared" si="113"/>
        <v>0.21694711538461534</v>
      </c>
      <c r="M297" s="152" t="s">
        <v>577</v>
      </c>
      <c r="N297" s="158">
        <v>43860</v>
      </c>
      <c r="O297" s="1"/>
      <c r="P297" s="1"/>
      <c r="Q297" s="223"/>
      <c r="R297" s="1"/>
      <c r="S297" s="6" t="s">
        <v>768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74">
        <v>144</v>
      </c>
      <c r="B298" s="173">
        <v>43641</v>
      </c>
      <c r="C298" s="173"/>
      <c r="D298" s="174" t="s">
        <v>169</v>
      </c>
      <c r="E298" s="175" t="s">
        <v>574</v>
      </c>
      <c r="F298" s="175">
        <v>386</v>
      </c>
      <c r="G298" s="176"/>
      <c r="H298" s="176">
        <v>395</v>
      </c>
      <c r="I298" s="176">
        <v>452</v>
      </c>
      <c r="J298" s="177" t="s">
        <v>789</v>
      </c>
      <c r="K298" s="178">
        <f t="shared" si="112"/>
        <v>9</v>
      </c>
      <c r="L298" s="179">
        <f t="shared" si="113"/>
        <v>2.3316062176165803E-2</v>
      </c>
      <c r="M298" s="175" t="s">
        <v>594</v>
      </c>
      <c r="N298" s="173">
        <v>43868</v>
      </c>
      <c r="O298" s="1"/>
      <c r="P298" s="1"/>
      <c r="Q298" s="223"/>
      <c r="R298" s="1"/>
      <c r="S298" s="6" t="s">
        <v>768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74">
        <v>145</v>
      </c>
      <c r="B299" s="173">
        <v>43707</v>
      </c>
      <c r="C299" s="173"/>
      <c r="D299" s="174" t="s">
        <v>144</v>
      </c>
      <c r="E299" s="175" t="s">
        <v>574</v>
      </c>
      <c r="F299" s="175">
        <v>137.5</v>
      </c>
      <c r="G299" s="176"/>
      <c r="H299" s="176">
        <v>138.5</v>
      </c>
      <c r="I299" s="176">
        <v>190</v>
      </c>
      <c r="J299" s="177" t="s">
        <v>790</v>
      </c>
      <c r="K299" s="178">
        <f t="shared" si="112"/>
        <v>1</v>
      </c>
      <c r="L299" s="179">
        <f t="shared" si="113"/>
        <v>7.2727272727272727E-3</v>
      </c>
      <c r="M299" s="175" t="s">
        <v>594</v>
      </c>
      <c r="N299" s="173">
        <v>44432</v>
      </c>
      <c r="O299" s="1"/>
      <c r="P299" s="1"/>
      <c r="Q299" s="223"/>
      <c r="R299" s="1"/>
      <c r="S299" s="6" t="s">
        <v>764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0">
        <v>146</v>
      </c>
      <c r="B300" s="181">
        <v>43731</v>
      </c>
      <c r="C300" s="181"/>
      <c r="D300" s="182" t="s">
        <v>427</v>
      </c>
      <c r="E300" s="183" t="s">
        <v>574</v>
      </c>
      <c r="F300" s="183">
        <v>235</v>
      </c>
      <c r="G300" s="183"/>
      <c r="H300" s="183">
        <v>295</v>
      </c>
      <c r="I300" s="185">
        <v>296</v>
      </c>
      <c r="J300" s="155" t="s">
        <v>791</v>
      </c>
      <c r="K300" s="156">
        <f t="shared" si="112"/>
        <v>60</v>
      </c>
      <c r="L300" s="157">
        <f t="shared" si="113"/>
        <v>0.25531914893617019</v>
      </c>
      <c r="M300" s="152" t="s">
        <v>577</v>
      </c>
      <c r="N300" s="158">
        <v>43844</v>
      </c>
      <c r="O300" s="1"/>
      <c r="P300" s="1"/>
      <c r="Q300" s="223"/>
      <c r="R300" s="1"/>
      <c r="S300" s="6" t="s">
        <v>768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0">
        <v>147</v>
      </c>
      <c r="B301" s="181">
        <v>43752</v>
      </c>
      <c r="C301" s="181"/>
      <c r="D301" s="182" t="s">
        <v>792</v>
      </c>
      <c r="E301" s="183" t="s">
        <v>574</v>
      </c>
      <c r="F301" s="183">
        <v>277.5</v>
      </c>
      <c r="G301" s="183"/>
      <c r="H301" s="183">
        <v>333</v>
      </c>
      <c r="I301" s="185">
        <v>333</v>
      </c>
      <c r="J301" s="155" t="s">
        <v>793</v>
      </c>
      <c r="K301" s="156">
        <f t="shared" si="112"/>
        <v>55.5</v>
      </c>
      <c r="L301" s="157">
        <f t="shared" si="113"/>
        <v>0.2</v>
      </c>
      <c r="M301" s="152" t="s">
        <v>577</v>
      </c>
      <c r="N301" s="158">
        <v>43846</v>
      </c>
      <c r="O301" s="1"/>
      <c r="P301" s="1"/>
      <c r="Q301" s="223"/>
      <c r="R301" s="1"/>
      <c r="S301" s="6" t="s">
        <v>764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0">
        <v>148</v>
      </c>
      <c r="B302" s="181">
        <v>43752</v>
      </c>
      <c r="C302" s="181"/>
      <c r="D302" s="182" t="s">
        <v>794</v>
      </c>
      <c r="E302" s="183" t="s">
        <v>574</v>
      </c>
      <c r="F302" s="183">
        <v>930</v>
      </c>
      <c r="G302" s="183"/>
      <c r="H302" s="183">
        <v>1165</v>
      </c>
      <c r="I302" s="185">
        <v>1200</v>
      </c>
      <c r="J302" s="155" t="s">
        <v>795</v>
      </c>
      <c r="K302" s="156">
        <f t="shared" si="112"/>
        <v>235</v>
      </c>
      <c r="L302" s="157">
        <f t="shared" si="113"/>
        <v>0.25268817204301075</v>
      </c>
      <c r="M302" s="152" t="s">
        <v>577</v>
      </c>
      <c r="N302" s="158">
        <v>43847</v>
      </c>
      <c r="O302" s="1"/>
      <c r="P302" s="1"/>
      <c r="Q302" s="223"/>
      <c r="R302" s="1"/>
      <c r="S302" s="6" t="s">
        <v>768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0">
        <v>149</v>
      </c>
      <c r="B303" s="181">
        <v>43753</v>
      </c>
      <c r="C303" s="181"/>
      <c r="D303" s="182" t="s">
        <v>796</v>
      </c>
      <c r="E303" s="183" t="s">
        <v>574</v>
      </c>
      <c r="F303" s="153">
        <v>111</v>
      </c>
      <c r="G303" s="183"/>
      <c r="H303" s="183">
        <v>141</v>
      </c>
      <c r="I303" s="185">
        <v>141</v>
      </c>
      <c r="J303" s="155" t="s">
        <v>797</v>
      </c>
      <c r="K303" s="156">
        <f t="shared" si="112"/>
        <v>30</v>
      </c>
      <c r="L303" s="157">
        <f t="shared" si="113"/>
        <v>0.27027027027027029</v>
      </c>
      <c r="M303" s="152" t="s">
        <v>577</v>
      </c>
      <c r="N303" s="158">
        <v>44328</v>
      </c>
      <c r="O303" s="1"/>
      <c r="P303" s="1"/>
      <c r="Q303" s="223"/>
      <c r="R303" s="1"/>
      <c r="S303" s="6" t="s">
        <v>768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0">
        <v>150</v>
      </c>
      <c r="B304" s="181">
        <v>43753</v>
      </c>
      <c r="C304" s="181"/>
      <c r="D304" s="182" t="s">
        <v>798</v>
      </c>
      <c r="E304" s="183" t="s">
        <v>574</v>
      </c>
      <c r="F304" s="153">
        <v>296</v>
      </c>
      <c r="G304" s="183"/>
      <c r="H304" s="183">
        <v>370</v>
      </c>
      <c r="I304" s="185">
        <v>370</v>
      </c>
      <c r="J304" s="155" t="s">
        <v>661</v>
      </c>
      <c r="K304" s="156">
        <f t="shared" ref="K304:K329" si="114">H304-F304</f>
        <v>74</v>
      </c>
      <c r="L304" s="157">
        <f t="shared" ref="L304:L329" si="115">K304/F304</f>
        <v>0.25</v>
      </c>
      <c r="M304" s="152" t="s">
        <v>577</v>
      </c>
      <c r="N304" s="158">
        <v>43853</v>
      </c>
      <c r="O304" s="1"/>
      <c r="P304" s="1"/>
      <c r="Q304" s="223"/>
      <c r="R304" s="1"/>
      <c r="S304" s="6" t="s">
        <v>768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0">
        <v>151</v>
      </c>
      <c r="B305" s="181">
        <v>43754</v>
      </c>
      <c r="C305" s="181"/>
      <c r="D305" s="182" t="s">
        <v>799</v>
      </c>
      <c r="E305" s="183" t="s">
        <v>574</v>
      </c>
      <c r="F305" s="153">
        <v>300</v>
      </c>
      <c r="G305" s="183"/>
      <c r="H305" s="183">
        <v>382.5</v>
      </c>
      <c r="I305" s="185">
        <v>344</v>
      </c>
      <c r="J305" s="155" t="s">
        <v>800</v>
      </c>
      <c r="K305" s="156">
        <f t="shared" si="114"/>
        <v>82.5</v>
      </c>
      <c r="L305" s="157">
        <f t="shared" si="115"/>
        <v>0.27500000000000002</v>
      </c>
      <c r="M305" s="152" t="s">
        <v>577</v>
      </c>
      <c r="N305" s="158">
        <v>44238</v>
      </c>
      <c r="O305" s="1"/>
      <c r="P305" s="1"/>
      <c r="Q305" s="223"/>
      <c r="R305" s="1"/>
      <c r="S305" s="6" t="s">
        <v>768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0">
        <v>152</v>
      </c>
      <c r="B306" s="181">
        <v>43832</v>
      </c>
      <c r="C306" s="181"/>
      <c r="D306" s="182" t="s">
        <v>801</v>
      </c>
      <c r="E306" s="183" t="s">
        <v>574</v>
      </c>
      <c r="F306" s="153">
        <v>495</v>
      </c>
      <c r="G306" s="183"/>
      <c r="H306" s="183">
        <v>595</v>
      </c>
      <c r="I306" s="185">
        <v>590</v>
      </c>
      <c r="J306" s="155" t="s">
        <v>597</v>
      </c>
      <c r="K306" s="156">
        <f t="shared" si="114"/>
        <v>100</v>
      </c>
      <c r="L306" s="157">
        <f t="shared" si="115"/>
        <v>0.20202020202020202</v>
      </c>
      <c r="M306" s="152" t="s">
        <v>577</v>
      </c>
      <c r="N306" s="158">
        <v>44589</v>
      </c>
      <c r="O306" s="1"/>
      <c r="P306" s="1"/>
      <c r="Q306" s="223"/>
      <c r="R306" s="1"/>
      <c r="S306" s="6" t="s">
        <v>768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0">
        <v>153</v>
      </c>
      <c r="B307" s="181">
        <v>43966</v>
      </c>
      <c r="C307" s="181"/>
      <c r="D307" s="182" t="s">
        <v>74</v>
      </c>
      <c r="E307" s="183" t="s">
        <v>574</v>
      </c>
      <c r="F307" s="153">
        <v>67.5</v>
      </c>
      <c r="G307" s="183"/>
      <c r="H307" s="183">
        <v>86</v>
      </c>
      <c r="I307" s="185">
        <v>86</v>
      </c>
      <c r="J307" s="155" t="s">
        <v>802</v>
      </c>
      <c r="K307" s="156">
        <f t="shared" si="114"/>
        <v>18.5</v>
      </c>
      <c r="L307" s="157">
        <f t="shared" si="115"/>
        <v>0.27407407407407408</v>
      </c>
      <c r="M307" s="152" t="s">
        <v>577</v>
      </c>
      <c r="N307" s="158">
        <v>44008</v>
      </c>
      <c r="O307" s="1"/>
      <c r="P307" s="1"/>
      <c r="Q307" s="223"/>
      <c r="R307" s="1"/>
      <c r="S307" s="6" t="s">
        <v>768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0">
        <v>154</v>
      </c>
      <c r="B308" s="181">
        <v>44035</v>
      </c>
      <c r="C308" s="181"/>
      <c r="D308" s="182" t="s">
        <v>477</v>
      </c>
      <c r="E308" s="183" t="s">
        <v>574</v>
      </c>
      <c r="F308" s="153">
        <v>231</v>
      </c>
      <c r="G308" s="183"/>
      <c r="H308" s="183">
        <v>281</v>
      </c>
      <c r="I308" s="185">
        <v>281</v>
      </c>
      <c r="J308" s="155" t="s">
        <v>661</v>
      </c>
      <c r="K308" s="156">
        <f t="shared" si="114"/>
        <v>50</v>
      </c>
      <c r="L308" s="157">
        <f t="shared" si="115"/>
        <v>0.21645021645021645</v>
      </c>
      <c r="M308" s="152" t="s">
        <v>577</v>
      </c>
      <c r="N308" s="158">
        <v>44358</v>
      </c>
      <c r="O308" s="1"/>
      <c r="P308" s="1"/>
      <c r="Q308" s="223"/>
      <c r="R308" s="1"/>
      <c r="S308" s="6" t="s">
        <v>768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0">
        <v>155</v>
      </c>
      <c r="B309" s="181">
        <v>44092</v>
      </c>
      <c r="C309" s="181"/>
      <c r="D309" s="182" t="s">
        <v>142</v>
      </c>
      <c r="E309" s="183" t="s">
        <v>574</v>
      </c>
      <c r="F309" s="183">
        <v>206</v>
      </c>
      <c r="G309" s="183"/>
      <c r="H309" s="183">
        <v>248</v>
      </c>
      <c r="I309" s="185">
        <v>248</v>
      </c>
      <c r="J309" s="155" t="s">
        <v>661</v>
      </c>
      <c r="K309" s="156">
        <f t="shared" si="114"/>
        <v>42</v>
      </c>
      <c r="L309" s="157">
        <f t="shared" si="115"/>
        <v>0.20388349514563106</v>
      </c>
      <c r="M309" s="152" t="s">
        <v>577</v>
      </c>
      <c r="N309" s="158">
        <v>44214</v>
      </c>
      <c r="O309" s="1"/>
      <c r="P309" s="1"/>
      <c r="Q309" s="223"/>
      <c r="R309" s="1"/>
      <c r="S309" s="6" t="s">
        <v>768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0">
        <v>156</v>
      </c>
      <c r="B310" s="181">
        <v>44140</v>
      </c>
      <c r="C310" s="181"/>
      <c r="D310" s="182" t="s">
        <v>142</v>
      </c>
      <c r="E310" s="183" t="s">
        <v>574</v>
      </c>
      <c r="F310" s="183">
        <v>182.5</v>
      </c>
      <c r="G310" s="183"/>
      <c r="H310" s="183">
        <v>248</v>
      </c>
      <c r="I310" s="185">
        <v>248</v>
      </c>
      <c r="J310" s="155" t="s">
        <v>661</v>
      </c>
      <c r="K310" s="156">
        <f t="shared" si="114"/>
        <v>65.5</v>
      </c>
      <c r="L310" s="157">
        <f t="shared" si="115"/>
        <v>0.35890410958904112</v>
      </c>
      <c r="M310" s="152" t="s">
        <v>577</v>
      </c>
      <c r="N310" s="158">
        <v>44214</v>
      </c>
      <c r="O310" s="1"/>
      <c r="P310" s="1"/>
      <c r="Q310" s="223"/>
      <c r="R310" s="1"/>
      <c r="S310" s="6" t="s">
        <v>768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0">
        <v>157</v>
      </c>
      <c r="B311" s="181">
        <v>44140</v>
      </c>
      <c r="C311" s="181"/>
      <c r="D311" s="182" t="s">
        <v>342</v>
      </c>
      <c r="E311" s="183" t="s">
        <v>574</v>
      </c>
      <c r="F311" s="183">
        <v>247.5</v>
      </c>
      <c r="G311" s="183"/>
      <c r="H311" s="183">
        <v>320</v>
      </c>
      <c r="I311" s="185">
        <v>320</v>
      </c>
      <c r="J311" s="155" t="s">
        <v>661</v>
      </c>
      <c r="K311" s="156">
        <f t="shared" si="114"/>
        <v>72.5</v>
      </c>
      <c r="L311" s="157">
        <f t="shared" si="115"/>
        <v>0.29292929292929293</v>
      </c>
      <c r="M311" s="152" t="s">
        <v>577</v>
      </c>
      <c r="N311" s="158">
        <v>44323</v>
      </c>
      <c r="O311" s="1"/>
      <c r="P311" s="1"/>
      <c r="Q311" s="223"/>
      <c r="R311" s="1"/>
      <c r="S311" s="6" t="s">
        <v>768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0">
        <v>158</v>
      </c>
      <c r="B312" s="181">
        <v>44140</v>
      </c>
      <c r="C312" s="181"/>
      <c r="D312" s="182" t="s">
        <v>200</v>
      </c>
      <c r="E312" s="183" t="s">
        <v>574</v>
      </c>
      <c r="F312" s="153">
        <v>925</v>
      </c>
      <c r="G312" s="183"/>
      <c r="H312" s="183">
        <v>1095</v>
      </c>
      <c r="I312" s="185">
        <v>1093</v>
      </c>
      <c r="J312" s="155" t="s">
        <v>803</v>
      </c>
      <c r="K312" s="156">
        <f t="shared" si="114"/>
        <v>170</v>
      </c>
      <c r="L312" s="157">
        <f t="shared" si="115"/>
        <v>0.18378378378378379</v>
      </c>
      <c r="M312" s="152" t="s">
        <v>577</v>
      </c>
      <c r="N312" s="158">
        <v>44201</v>
      </c>
      <c r="O312" s="1"/>
      <c r="P312" s="1"/>
      <c r="Q312" s="223"/>
      <c r="R312" s="1"/>
      <c r="S312" s="6" t="s">
        <v>768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0">
        <v>159</v>
      </c>
      <c r="B313" s="181">
        <v>44140</v>
      </c>
      <c r="C313" s="181"/>
      <c r="D313" s="182" t="s">
        <v>360</v>
      </c>
      <c r="E313" s="183" t="s">
        <v>574</v>
      </c>
      <c r="F313" s="153">
        <v>332.5</v>
      </c>
      <c r="G313" s="183"/>
      <c r="H313" s="183">
        <v>393</v>
      </c>
      <c r="I313" s="185">
        <v>406</v>
      </c>
      <c r="J313" s="155" t="s">
        <v>804</v>
      </c>
      <c r="K313" s="156">
        <f t="shared" si="114"/>
        <v>60.5</v>
      </c>
      <c r="L313" s="157">
        <f t="shared" si="115"/>
        <v>0.18195488721804512</v>
      </c>
      <c r="M313" s="152" t="s">
        <v>577</v>
      </c>
      <c r="N313" s="158">
        <v>44256</v>
      </c>
      <c r="O313" s="1"/>
      <c r="P313" s="1"/>
      <c r="Q313" s="223"/>
      <c r="R313" s="1"/>
      <c r="S313" s="6" t="s">
        <v>768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0">
        <v>160</v>
      </c>
      <c r="B314" s="181">
        <v>44141</v>
      </c>
      <c r="C314" s="181"/>
      <c r="D314" s="182" t="s">
        <v>477</v>
      </c>
      <c r="E314" s="183" t="s">
        <v>574</v>
      </c>
      <c r="F314" s="153">
        <v>231</v>
      </c>
      <c r="G314" s="183"/>
      <c r="H314" s="183">
        <v>281</v>
      </c>
      <c r="I314" s="185">
        <v>281</v>
      </c>
      <c r="J314" s="155" t="s">
        <v>661</v>
      </c>
      <c r="K314" s="156">
        <f t="shared" si="114"/>
        <v>50</v>
      </c>
      <c r="L314" s="157">
        <f t="shared" si="115"/>
        <v>0.21645021645021645</v>
      </c>
      <c r="M314" s="152" t="s">
        <v>577</v>
      </c>
      <c r="N314" s="158">
        <v>44358</v>
      </c>
      <c r="O314" s="1"/>
      <c r="P314" s="1"/>
      <c r="Q314" s="223"/>
      <c r="R314" s="1"/>
      <c r="S314" s="6" t="s">
        <v>768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0">
        <v>161</v>
      </c>
      <c r="B315" s="181">
        <v>44187</v>
      </c>
      <c r="C315" s="181"/>
      <c r="D315" s="182" t="s">
        <v>805</v>
      </c>
      <c r="E315" s="183" t="s">
        <v>574</v>
      </c>
      <c r="F315" s="153">
        <v>190</v>
      </c>
      <c r="G315" s="183"/>
      <c r="H315" s="183">
        <v>239</v>
      </c>
      <c r="I315" s="185">
        <v>239</v>
      </c>
      <c r="J315" s="155" t="s">
        <v>806</v>
      </c>
      <c r="K315" s="156">
        <f t="shared" si="114"/>
        <v>49</v>
      </c>
      <c r="L315" s="157">
        <f t="shared" si="115"/>
        <v>0.25789473684210529</v>
      </c>
      <c r="M315" s="152" t="s">
        <v>577</v>
      </c>
      <c r="N315" s="158">
        <v>44844</v>
      </c>
      <c r="O315" s="1"/>
      <c r="P315" s="1"/>
      <c r="Q315" s="223"/>
      <c r="R315" s="1"/>
      <c r="S315" s="6" t="s">
        <v>768</v>
      </c>
    </row>
    <row r="316" spans="1:27" ht="12.75" customHeight="1">
      <c r="A316" s="180">
        <v>162</v>
      </c>
      <c r="B316" s="181">
        <v>44258</v>
      </c>
      <c r="C316" s="181"/>
      <c r="D316" s="182" t="s">
        <v>801</v>
      </c>
      <c r="E316" s="183" t="s">
        <v>574</v>
      </c>
      <c r="F316" s="153">
        <v>495</v>
      </c>
      <c r="G316" s="183"/>
      <c r="H316" s="183">
        <v>595</v>
      </c>
      <c r="I316" s="185">
        <v>590</v>
      </c>
      <c r="J316" s="155" t="s">
        <v>597</v>
      </c>
      <c r="K316" s="156">
        <f t="shared" si="114"/>
        <v>100</v>
      </c>
      <c r="L316" s="157">
        <f t="shared" si="115"/>
        <v>0.20202020202020202</v>
      </c>
      <c r="M316" s="152" t="s">
        <v>577</v>
      </c>
      <c r="N316" s="158">
        <v>44589</v>
      </c>
      <c r="O316" s="1"/>
      <c r="P316" s="1"/>
      <c r="Q316" s="223"/>
      <c r="S316" s="6" t="s">
        <v>768</v>
      </c>
    </row>
    <row r="317" spans="1:27" ht="12.75" customHeight="1">
      <c r="A317" s="180">
        <v>163</v>
      </c>
      <c r="B317" s="181">
        <v>44274</v>
      </c>
      <c r="C317" s="181"/>
      <c r="D317" s="182" t="s">
        <v>360</v>
      </c>
      <c r="E317" s="183" t="s">
        <v>574</v>
      </c>
      <c r="F317" s="153">
        <v>355</v>
      </c>
      <c r="G317" s="183"/>
      <c r="H317" s="183">
        <v>422.5</v>
      </c>
      <c r="I317" s="185">
        <v>420</v>
      </c>
      <c r="J317" s="155" t="s">
        <v>807</v>
      </c>
      <c r="K317" s="156">
        <f t="shared" si="114"/>
        <v>67.5</v>
      </c>
      <c r="L317" s="157">
        <f t="shared" si="115"/>
        <v>0.19014084507042253</v>
      </c>
      <c r="M317" s="152" t="s">
        <v>577</v>
      </c>
      <c r="N317" s="158">
        <v>44361</v>
      </c>
      <c r="O317" s="1"/>
      <c r="S317" s="198" t="s">
        <v>768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0">
        <v>164</v>
      </c>
      <c r="B318" s="181">
        <v>44295</v>
      </c>
      <c r="C318" s="181"/>
      <c r="D318" s="182" t="s">
        <v>323</v>
      </c>
      <c r="E318" s="183" t="s">
        <v>574</v>
      </c>
      <c r="F318" s="153">
        <v>555</v>
      </c>
      <c r="G318" s="183"/>
      <c r="H318" s="183">
        <v>663</v>
      </c>
      <c r="I318" s="185">
        <v>663</v>
      </c>
      <c r="J318" s="155" t="s">
        <v>808</v>
      </c>
      <c r="K318" s="156">
        <f t="shared" si="114"/>
        <v>108</v>
      </c>
      <c r="L318" s="157">
        <f t="shared" si="115"/>
        <v>0.19459459459459461</v>
      </c>
      <c r="M318" s="152" t="s">
        <v>577</v>
      </c>
      <c r="N318" s="158">
        <v>44321</v>
      </c>
      <c r="O318" s="1"/>
      <c r="P318" s="1"/>
      <c r="Q318" s="223"/>
      <c r="R318" s="1"/>
      <c r="S318" s="198" t="s">
        <v>768</v>
      </c>
    </row>
    <row r="319" spans="1:27" ht="12.75" customHeight="1">
      <c r="A319" s="180">
        <v>165</v>
      </c>
      <c r="B319" s="181">
        <v>44308</v>
      </c>
      <c r="C319" s="181"/>
      <c r="D319" s="182" t="s">
        <v>772</v>
      </c>
      <c r="E319" s="183" t="s">
        <v>574</v>
      </c>
      <c r="F319" s="153">
        <v>126.5</v>
      </c>
      <c r="G319" s="183"/>
      <c r="H319" s="183">
        <v>155</v>
      </c>
      <c r="I319" s="185">
        <v>155</v>
      </c>
      <c r="J319" s="155" t="s">
        <v>661</v>
      </c>
      <c r="K319" s="156">
        <f t="shared" si="114"/>
        <v>28.5</v>
      </c>
      <c r="L319" s="157">
        <f t="shared" si="115"/>
        <v>0.22529644268774704</v>
      </c>
      <c r="M319" s="152" t="s">
        <v>577</v>
      </c>
      <c r="N319" s="158">
        <v>44362</v>
      </c>
      <c r="O319" s="1"/>
      <c r="S319" s="198" t="s">
        <v>768</v>
      </c>
    </row>
    <row r="320" spans="1:27" ht="12.75" customHeight="1">
      <c r="A320" s="159">
        <v>166</v>
      </c>
      <c r="B320" s="190">
        <v>44368</v>
      </c>
      <c r="C320" s="190"/>
      <c r="D320" s="161" t="s">
        <v>809</v>
      </c>
      <c r="E320" s="163" t="s">
        <v>574</v>
      </c>
      <c r="F320" s="191">
        <v>287.5</v>
      </c>
      <c r="G320" s="163"/>
      <c r="H320" s="163">
        <v>245</v>
      </c>
      <c r="I320" s="164">
        <v>344</v>
      </c>
      <c r="J320" s="165" t="s">
        <v>810</v>
      </c>
      <c r="K320" s="166">
        <f t="shared" si="114"/>
        <v>-42.5</v>
      </c>
      <c r="L320" s="167">
        <f t="shared" si="115"/>
        <v>-0.14782608695652175</v>
      </c>
      <c r="M320" s="163" t="s">
        <v>587</v>
      </c>
      <c r="N320" s="160">
        <v>44508</v>
      </c>
      <c r="O320" s="1"/>
      <c r="S320" s="198" t="s">
        <v>768</v>
      </c>
    </row>
    <row r="321" spans="1:19" ht="12.75" customHeight="1">
      <c r="A321" s="180">
        <v>167</v>
      </c>
      <c r="B321" s="181">
        <v>44368</v>
      </c>
      <c r="C321" s="181"/>
      <c r="D321" s="182" t="s">
        <v>477</v>
      </c>
      <c r="E321" s="183" t="s">
        <v>574</v>
      </c>
      <c r="F321" s="153">
        <v>241</v>
      </c>
      <c r="G321" s="183"/>
      <c r="H321" s="183">
        <v>298</v>
      </c>
      <c r="I321" s="185">
        <v>320</v>
      </c>
      <c r="J321" s="155" t="s">
        <v>661</v>
      </c>
      <c r="K321" s="156">
        <f t="shared" si="114"/>
        <v>57</v>
      </c>
      <c r="L321" s="157">
        <f t="shared" si="115"/>
        <v>0.23651452282157676</v>
      </c>
      <c r="M321" s="152" t="s">
        <v>577</v>
      </c>
      <c r="N321" s="158">
        <v>44802</v>
      </c>
      <c r="O321" s="37"/>
      <c r="S321" s="198" t="s">
        <v>768</v>
      </c>
    </row>
    <row r="322" spans="1:19" ht="12.75" customHeight="1">
      <c r="A322" s="180">
        <v>168</v>
      </c>
      <c r="B322" s="181">
        <v>44406</v>
      </c>
      <c r="C322" s="181"/>
      <c r="D322" s="182" t="s">
        <v>772</v>
      </c>
      <c r="E322" s="183" t="s">
        <v>574</v>
      </c>
      <c r="F322" s="153">
        <v>162.5</v>
      </c>
      <c r="G322" s="183"/>
      <c r="H322" s="183">
        <v>200</v>
      </c>
      <c r="I322" s="185">
        <v>200</v>
      </c>
      <c r="J322" s="155" t="s">
        <v>661</v>
      </c>
      <c r="K322" s="156">
        <f t="shared" si="114"/>
        <v>37.5</v>
      </c>
      <c r="L322" s="157">
        <f t="shared" si="115"/>
        <v>0.23076923076923078</v>
      </c>
      <c r="M322" s="152" t="s">
        <v>577</v>
      </c>
      <c r="N322" s="158">
        <v>44802</v>
      </c>
      <c r="O322" s="1"/>
      <c r="S322" s="198" t="s">
        <v>768</v>
      </c>
    </row>
    <row r="323" spans="1:19" ht="12.75" customHeight="1">
      <c r="A323" s="180">
        <v>169</v>
      </c>
      <c r="B323" s="181">
        <v>44462</v>
      </c>
      <c r="C323" s="181"/>
      <c r="D323" s="182" t="s">
        <v>435</v>
      </c>
      <c r="E323" s="183" t="s">
        <v>574</v>
      </c>
      <c r="F323" s="153">
        <v>1235</v>
      </c>
      <c r="G323" s="183"/>
      <c r="H323" s="183">
        <v>1505</v>
      </c>
      <c r="I323" s="185">
        <v>1500</v>
      </c>
      <c r="J323" s="155" t="s">
        <v>661</v>
      </c>
      <c r="K323" s="156">
        <f t="shared" si="114"/>
        <v>270</v>
      </c>
      <c r="L323" s="157">
        <f t="shared" si="115"/>
        <v>0.21862348178137653</v>
      </c>
      <c r="M323" s="152" t="s">
        <v>577</v>
      </c>
      <c r="N323" s="158">
        <v>44564</v>
      </c>
      <c r="O323" s="1"/>
      <c r="S323" s="198" t="s">
        <v>768</v>
      </c>
    </row>
    <row r="324" spans="1:19" ht="12.75" customHeight="1">
      <c r="A324" s="180">
        <v>170</v>
      </c>
      <c r="B324" s="181">
        <v>44480</v>
      </c>
      <c r="C324" s="181"/>
      <c r="D324" s="182" t="s">
        <v>811</v>
      </c>
      <c r="E324" s="183" t="s">
        <v>574</v>
      </c>
      <c r="F324" s="153">
        <v>58.75</v>
      </c>
      <c r="G324" s="183"/>
      <c r="H324" s="183">
        <v>64.25</v>
      </c>
      <c r="I324" s="185"/>
      <c r="J324" s="155" t="s">
        <v>661</v>
      </c>
      <c r="K324" s="156">
        <f t="shared" si="114"/>
        <v>5.5</v>
      </c>
      <c r="L324" s="157">
        <f t="shared" si="115"/>
        <v>9.3617021276595741E-2</v>
      </c>
      <c r="M324" s="152" t="s">
        <v>577</v>
      </c>
      <c r="N324" s="158">
        <v>45322</v>
      </c>
      <c r="O324" s="37"/>
      <c r="S324" s="198" t="s">
        <v>768</v>
      </c>
    </row>
    <row r="325" spans="1:19" ht="12.75" customHeight="1">
      <c r="A325" s="149">
        <v>171</v>
      </c>
      <c r="B325" s="150">
        <v>44481</v>
      </c>
      <c r="C325" s="150"/>
      <c r="D325" s="151" t="s">
        <v>275</v>
      </c>
      <c r="E325" s="152" t="s">
        <v>574</v>
      </c>
      <c r="F325" s="153">
        <v>315</v>
      </c>
      <c r="G325" s="152"/>
      <c r="H325" s="152">
        <v>335</v>
      </c>
      <c r="I325" s="154">
        <v>380</v>
      </c>
      <c r="J325" s="155" t="s">
        <v>859</v>
      </c>
      <c r="K325" s="156">
        <f t="shared" si="114"/>
        <v>20</v>
      </c>
      <c r="L325" s="157">
        <f t="shared" si="115"/>
        <v>6.3492063492063489E-2</v>
      </c>
      <c r="M325" s="152" t="s">
        <v>577</v>
      </c>
      <c r="N325" s="158">
        <v>45297</v>
      </c>
      <c r="O325" s="37"/>
      <c r="S325" s="198" t="s">
        <v>768</v>
      </c>
    </row>
    <row r="326" spans="1:19" ht="12.75" customHeight="1">
      <c r="A326" s="149">
        <v>172</v>
      </c>
      <c r="B326" s="150">
        <v>44481</v>
      </c>
      <c r="C326" s="150"/>
      <c r="D326" s="151" t="s">
        <v>812</v>
      </c>
      <c r="E326" s="152" t="s">
        <v>574</v>
      </c>
      <c r="F326" s="153">
        <v>45.5</v>
      </c>
      <c r="G326" s="152"/>
      <c r="H326" s="152">
        <v>56.5</v>
      </c>
      <c r="I326" s="154">
        <v>56</v>
      </c>
      <c r="J326" s="155" t="s">
        <v>661</v>
      </c>
      <c r="K326" s="156">
        <f t="shared" si="114"/>
        <v>11</v>
      </c>
      <c r="L326" s="157">
        <f t="shared" si="115"/>
        <v>0.24175824175824176</v>
      </c>
      <c r="M326" s="152" t="s">
        <v>577</v>
      </c>
      <c r="N326" s="158">
        <v>44881</v>
      </c>
      <c r="O326" s="37"/>
      <c r="S326" s="198"/>
    </row>
    <row r="327" spans="1:19" ht="12.75" customHeight="1">
      <c r="A327" s="149">
        <v>173</v>
      </c>
      <c r="B327" s="150">
        <v>44551</v>
      </c>
      <c r="C327" s="150"/>
      <c r="D327" s="151" t="s">
        <v>129</v>
      </c>
      <c r="E327" s="152" t="s">
        <v>574</v>
      </c>
      <c r="F327" s="153">
        <v>2300</v>
      </c>
      <c r="G327" s="152"/>
      <c r="H327" s="152">
        <f>(2820+2200)/2</f>
        <v>2510</v>
      </c>
      <c r="I327" s="154">
        <v>3000</v>
      </c>
      <c r="J327" s="155" t="s">
        <v>813</v>
      </c>
      <c r="K327" s="156">
        <f t="shared" si="114"/>
        <v>210</v>
      </c>
      <c r="L327" s="157">
        <f t="shared" si="115"/>
        <v>9.1304347826086957E-2</v>
      </c>
      <c r="M327" s="152" t="s">
        <v>577</v>
      </c>
      <c r="N327" s="158">
        <v>44649</v>
      </c>
      <c r="O327" s="1"/>
      <c r="S327" s="198"/>
    </row>
    <row r="328" spans="1:19" ht="12.75" customHeight="1">
      <c r="A328" s="149">
        <v>174</v>
      </c>
      <c r="B328" s="150">
        <v>44606</v>
      </c>
      <c r="C328" s="150"/>
      <c r="D328" s="151" t="s">
        <v>425</v>
      </c>
      <c r="E328" s="152" t="s">
        <v>574</v>
      </c>
      <c r="F328" s="153">
        <v>635</v>
      </c>
      <c r="G328" s="152"/>
      <c r="H328" s="152">
        <v>700</v>
      </c>
      <c r="I328" s="154">
        <v>764</v>
      </c>
      <c r="J328" s="155" t="s">
        <v>841</v>
      </c>
      <c r="K328" s="156">
        <f t="shared" si="114"/>
        <v>65</v>
      </c>
      <c r="L328" s="157">
        <f t="shared" si="115"/>
        <v>0.10236220472440945</v>
      </c>
      <c r="M328" s="152" t="s">
        <v>577</v>
      </c>
      <c r="N328" s="158">
        <v>45159</v>
      </c>
      <c r="O328" s="37"/>
      <c r="S328" s="198"/>
    </row>
    <row r="329" spans="1:19" ht="12.75" customHeight="1">
      <c r="A329" s="149">
        <v>175</v>
      </c>
      <c r="B329" s="150">
        <v>44613</v>
      </c>
      <c r="C329" s="150"/>
      <c r="D329" s="151" t="s">
        <v>435</v>
      </c>
      <c r="E329" s="152" t="s">
        <v>574</v>
      </c>
      <c r="F329" s="153">
        <v>1255</v>
      </c>
      <c r="G329" s="152"/>
      <c r="H329" s="152">
        <v>1515</v>
      </c>
      <c r="I329" s="154">
        <v>1510</v>
      </c>
      <c r="J329" s="155" t="s">
        <v>661</v>
      </c>
      <c r="K329" s="156">
        <f t="shared" si="114"/>
        <v>260</v>
      </c>
      <c r="L329" s="157">
        <f t="shared" si="115"/>
        <v>0.20717131474103587</v>
      </c>
      <c r="M329" s="152" t="s">
        <v>577</v>
      </c>
      <c r="N329" s="158">
        <v>44834</v>
      </c>
      <c r="O329" s="37"/>
      <c r="S329" s="198"/>
    </row>
    <row r="330" spans="1:19" ht="12.75" customHeight="1">
      <c r="A330" s="344">
        <v>176</v>
      </c>
      <c r="B330" s="335">
        <v>44670</v>
      </c>
      <c r="C330" s="335"/>
      <c r="D330" s="336" t="s">
        <v>537</v>
      </c>
      <c r="E330" s="337" t="s">
        <v>574</v>
      </c>
      <c r="F330" s="338">
        <v>445</v>
      </c>
      <c r="G330" s="338"/>
      <c r="H330" s="338">
        <v>460</v>
      </c>
      <c r="I330" s="338">
        <v>553</v>
      </c>
      <c r="J330" s="339" t="s">
        <v>1048</v>
      </c>
      <c r="K330" s="340">
        <f t="shared" ref="K330" si="116">H330-F330</f>
        <v>15</v>
      </c>
      <c r="L330" s="341">
        <f t="shared" ref="L330" si="117">K330/F330</f>
        <v>3.3707865168539325E-2</v>
      </c>
      <c r="M330" s="342" t="s">
        <v>594</v>
      </c>
      <c r="N330" s="343">
        <v>45397</v>
      </c>
      <c r="O330" s="37"/>
      <c r="S330" s="198"/>
    </row>
    <row r="331" spans="1:19" ht="12.75" customHeight="1">
      <c r="A331" s="180">
        <v>177</v>
      </c>
      <c r="B331" s="181">
        <v>44746</v>
      </c>
      <c r="C331" s="181"/>
      <c r="D331" s="182" t="s">
        <v>814</v>
      </c>
      <c r="E331" s="183" t="s">
        <v>574</v>
      </c>
      <c r="F331" s="183">
        <v>207.5</v>
      </c>
      <c r="G331" s="183"/>
      <c r="H331" s="183">
        <v>254</v>
      </c>
      <c r="I331" s="185">
        <v>254</v>
      </c>
      <c r="J331" s="155" t="s">
        <v>661</v>
      </c>
      <c r="K331" s="156">
        <f t="shared" ref="K331:K341" si="118">H331-F331</f>
        <v>46.5</v>
      </c>
      <c r="L331" s="157">
        <f t="shared" ref="L331:L341" si="119">K331/F331</f>
        <v>0.22409638554216868</v>
      </c>
      <c r="M331" s="152" t="s">
        <v>577</v>
      </c>
      <c r="N331" s="158">
        <v>44792</v>
      </c>
      <c r="O331" s="1"/>
      <c r="S331" s="198"/>
    </row>
    <row r="332" spans="1:19" ht="12.75" customHeight="1">
      <c r="A332" s="180">
        <v>178</v>
      </c>
      <c r="B332" s="181">
        <v>44775</v>
      </c>
      <c r="C332" s="181"/>
      <c r="D332" s="182" t="s">
        <v>479</v>
      </c>
      <c r="E332" s="183" t="s">
        <v>574</v>
      </c>
      <c r="F332" s="183">
        <v>31.25</v>
      </c>
      <c r="G332" s="183"/>
      <c r="H332" s="183">
        <v>38.75</v>
      </c>
      <c r="I332" s="185">
        <v>38</v>
      </c>
      <c r="J332" s="155" t="s">
        <v>661</v>
      </c>
      <c r="K332" s="156">
        <f t="shared" si="118"/>
        <v>7.5</v>
      </c>
      <c r="L332" s="157">
        <f t="shared" si="119"/>
        <v>0.24</v>
      </c>
      <c r="M332" s="152" t="s">
        <v>577</v>
      </c>
      <c r="N332" s="158">
        <v>44844</v>
      </c>
      <c r="O332" s="37"/>
      <c r="S332" s="54"/>
    </row>
    <row r="333" spans="1:19" ht="12.75" customHeight="1">
      <c r="A333" s="180">
        <v>179</v>
      </c>
      <c r="B333" s="181">
        <v>44841</v>
      </c>
      <c r="C333" s="181"/>
      <c r="D333" s="182" t="s">
        <v>815</v>
      </c>
      <c r="E333" s="183" t="s">
        <v>574</v>
      </c>
      <c r="F333" s="153">
        <v>665</v>
      </c>
      <c r="G333" s="183"/>
      <c r="H333" s="183">
        <v>807.5</v>
      </c>
      <c r="I333" s="185">
        <v>840</v>
      </c>
      <c r="J333" s="155" t="s">
        <v>813</v>
      </c>
      <c r="K333" s="156">
        <f t="shared" si="118"/>
        <v>142.5</v>
      </c>
      <c r="L333" s="157">
        <f t="shared" si="119"/>
        <v>0.21428571428571427</v>
      </c>
      <c r="M333" s="152" t="s">
        <v>577</v>
      </c>
      <c r="N333" s="158">
        <v>45097</v>
      </c>
      <c r="O333" s="37"/>
      <c r="S333" s="54"/>
    </row>
    <row r="334" spans="1:19" ht="12.75" customHeight="1">
      <c r="A334" s="180">
        <v>180</v>
      </c>
      <c r="B334" s="181">
        <v>44844</v>
      </c>
      <c r="C334" s="181"/>
      <c r="D334" s="182" t="s">
        <v>427</v>
      </c>
      <c r="E334" s="183" t="s">
        <v>574</v>
      </c>
      <c r="F334" s="153">
        <v>227.5</v>
      </c>
      <c r="G334" s="183"/>
      <c r="H334" s="183">
        <v>270</v>
      </c>
      <c r="I334" s="185">
        <v>291</v>
      </c>
      <c r="J334" s="155" t="s">
        <v>843</v>
      </c>
      <c r="K334" s="156">
        <f t="shared" si="118"/>
        <v>42.5</v>
      </c>
      <c r="L334" s="157">
        <f t="shared" si="119"/>
        <v>0.18681318681318682</v>
      </c>
      <c r="M334" s="152" t="s">
        <v>577</v>
      </c>
      <c r="N334" s="158">
        <v>45160</v>
      </c>
      <c r="O334" s="37"/>
      <c r="R334" s="37"/>
      <c r="S334" s="54"/>
    </row>
    <row r="335" spans="1:19" ht="12.75" customHeight="1">
      <c r="A335" s="180">
        <v>181</v>
      </c>
      <c r="B335" s="181">
        <v>44845</v>
      </c>
      <c r="C335" s="181"/>
      <c r="D335" s="182" t="s">
        <v>425</v>
      </c>
      <c r="E335" s="183" t="s">
        <v>574</v>
      </c>
      <c r="F335" s="153">
        <v>555</v>
      </c>
      <c r="G335" s="183"/>
      <c r="H335" s="183">
        <v>700</v>
      </c>
      <c r="I335" s="185">
        <v>765</v>
      </c>
      <c r="J335" s="155" t="s">
        <v>842</v>
      </c>
      <c r="K335" s="156">
        <f t="shared" si="118"/>
        <v>145</v>
      </c>
      <c r="L335" s="157">
        <f t="shared" si="119"/>
        <v>0.26126126126126126</v>
      </c>
      <c r="M335" s="152" t="s">
        <v>577</v>
      </c>
      <c r="N335" s="158">
        <v>45159</v>
      </c>
      <c r="O335" s="37"/>
      <c r="R335" s="37"/>
      <c r="S335" s="54"/>
    </row>
    <row r="336" spans="1:19" ht="12.75" customHeight="1">
      <c r="A336" s="180">
        <v>182</v>
      </c>
      <c r="B336" s="181">
        <v>44981</v>
      </c>
      <c r="C336" s="181"/>
      <c r="D336" s="182" t="s">
        <v>442</v>
      </c>
      <c r="E336" s="183" t="s">
        <v>574</v>
      </c>
      <c r="F336" s="153">
        <v>1675</v>
      </c>
      <c r="G336" s="183"/>
      <c r="H336" s="183">
        <v>2080</v>
      </c>
      <c r="I336" s="185">
        <v>2080</v>
      </c>
      <c r="J336" s="155" t="s">
        <v>661</v>
      </c>
      <c r="K336" s="156">
        <f t="shared" si="118"/>
        <v>405</v>
      </c>
      <c r="L336" s="157">
        <f t="shared" si="119"/>
        <v>0.2417910447761194</v>
      </c>
      <c r="M336" s="152" t="s">
        <v>577</v>
      </c>
      <c r="N336" s="158">
        <v>45119</v>
      </c>
      <c r="O336" s="37"/>
      <c r="S336" s="54" t="s">
        <v>839</v>
      </c>
    </row>
    <row r="337" spans="1:39" ht="12.75" customHeight="1">
      <c r="A337" s="180">
        <v>183</v>
      </c>
      <c r="B337" s="181">
        <v>44986</v>
      </c>
      <c r="C337" s="181"/>
      <c r="D337" s="182" t="s">
        <v>479</v>
      </c>
      <c r="E337" s="183" t="s">
        <v>574</v>
      </c>
      <c r="F337" s="153">
        <v>57.5</v>
      </c>
      <c r="G337" s="183"/>
      <c r="H337" s="183">
        <v>120</v>
      </c>
      <c r="I337" s="185">
        <v>120</v>
      </c>
      <c r="J337" s="155" t="s">
        <v>661</v>
      </c>
      <c r="K337" s="156">
        <f t="shared" si="118"/>
        <v>62.5</v>
      </c>
      <c r="L337" s="157">
        <f t="shared" si="119"/>
        <v>1.0869565217391304</v>
      </c>
      <c r="M337" s="152" t="s">
        <v>577</v>
      </c>
      <c r="N337" s="158">
        <v>45049</v>
      </c>
      <c r="O337" s="37"/>
      <c r="S337" s="54" t="s">
        <v>839</v>
      </c>
    </row>
    <row r="338" spans="1:39" ht="12.75" customHeight="1">
      <c r="A338" s="180">
        <v>184</v>
      </c>
      <c r="B338" s="181">
        <v>45008</v>
      </c>
      <c r="C338" s="181"/>
      <c r="D338" s="182" t="s">
        <v>496</v>
      </c>
      <c r="E338" s="183" t="s">
        <v>574</v>
      </c>
      <c r="F338" s="153">
        <v>2765</v>
      </c>
      <c r="G338" s="183"/>
      <c r="H338" s="183">
        <v>3547.5</v>
      </c>
      <c r="I338" s="185">
        <v>3523</v>
      </c>
      <c r="J338" s="155" t="s">
        <v>661</v>
      </c>
      <c r="K338" s="156">
        <f t="shared" si="118"/>
        <v>782.5</v>
      </c>
      <c r="L338" s="157">
        <f t="shared" si="119"/>
        <v>0.28300180831826399</v>
      </c>
      <c r="M338" s="152" t="s">
        <v>577</v>
      </c>
      <c r="N338" s="158">
        <v>45177</v>
      </c>
      <c r="O338" s="37"/>
      <c r="S338" s="54" t="s">
        <v>839</v>
      </c>
    </row>
    <row r="339" spans="1:39" ht="12.75" customHeight="1">
      <c r="A339" s="180">
        <v>185</v>
      </c>
      <c r="B339" s="181">
        <v>45027</v>
      </c>
      <c r="C339" s="181"/>
      <c r="D339" s="182" t="s">
        <v>816</v>
      </c>
      <c r="E339" s="183" t="s">
        <v>574</v>
      </c>
      <c r="F339" s="183">
        <v>460</v>
      </c>
      <c r="G339" s="183"/>
      <c r="H339" s="183">
        <v>825</v>
      </c>
      <c r="I339" s="185">
        <v>810</v>
      </c>
      <c r="J339" s="155" t="s">
        <v>661</v>
      </c>
      <c r="K339" s="156">
        <f t="shared" si="118"/>
        <v>365</v>
      </c>
      <c r="L339" s="157">
        <f t="shared" si="119"/>
        <v>0.79347826086956519</v>
      </c>
      <c r="M339" s="152" t="s">
        <v>577</v>
      </c>
      <c r="N339" s="158">
        <v>45155</v>
      </c>
      <c r="O339" s="37"/>
      <c r="S339" s="54" t="s">
        <v>839</v>
      </c>
    </row>
    <row r="340" spans="1:39" ht="12.75" customHeight="1">
      <c r="A340" s="180">
        <v>186</v>
      </c>
      <c r="B340" s="181">
        <v>45050</v>
      </c>
      <c r="C340" s="181"/>
      <c r="D340" s="182" t="s">
        <v>41</v>
      </c>
      <c r="E340" s="183" t="s">
        <v>574</v>
      </c>
      <c r="F340" s="183">
        <v>3630</v>
      </c>
      <c r="G340" s="183"/>
      <c r="H340" s="183">
        <v>5150</v>
      </c>
      <c r="I340" s="185">
        <v>5040</v>
      </c>
      <c r="J340" s="155" t="s">
        <v>661</v>
      </c>
      <c r="K340" s="156">
        <f t="shared" si="118"/>
        <v>1520</v>
      </c>
      <c r="L340" s="157">
        <f t="shared" si="119"/>
        <v>0.41873278236914602</v>
      </c>
      <c r="M340" s="152" t="s">
        <v>577</v>
      </c>
      <c r="N340" s="158">
        <v>45344</v>
      </c>
      <c r="O340" s="37"/>
      <c r="S340" s="54" t="s">
        <v>839</v>
      </c>
    </row>
    <row r="341" spans="1:39" ht="12.75" customHeight="1">
      <c r="A341" s="180">
        <v>187</v>
      </c>
      <c r="B341" s="181">
        <v>45075</v>
      </c>
      <c r="C341" s="181"/>
      <c r="D341" s="182" t="s">
        <v>817</v>
      </c>
      <c r="E341" s="183" t="s">
        <v>574</v>
      </c>
      <c r="F341" s="153">
        <v>585</v>
      </c>
      <c r="G341" s="183"/>
      <c r="H341" s="183">
        <v>732</v>
      </c>
      <c r="I341" s="185">
        <v>732</v>
      </c>
      <c r="J341" s="155" t="s">
        <v>661</v>
      </c>
      <c r="K341" s="156">
        <f t="shared" si="118"/>
        <v>147</v>
      </c>
      <c r="L341" s="157">
        <f t="shared" si="119"/>
        <v>0.25128205128205128</v>
      </c>
      <c r="M341" s="152" t="s">
        <v>577</v>
      </c>
      <c r="N341" s="158">
        <v>45152</v>
      </c>
      <c r="O341" s="37"/>
      <c r="R341" s="37"/>
      <c r="S341" s="54" t="s">
        <v>839</v>
      </c>
      <c r="U341" s="37"/>
      <c r="W341" s="37"/>
      <c r="X341" s="54"/>
      <c r="Z341" s="37"/>
      <c r="AB341" s="37"/>
      <c r="AC341" s="54"/>
      <c r="AE341" s="37"/>
      <c r="AG341" s="37"/>
      <c r="AH341" s="54"/>
      <c r="AJ341" s="37"/>
      <c r="AL341" s="37"/>
      <c r="AM341" s="54"/>
    </row>
    <row r="342" spans="1:39" ht="12.75" customHeight="1">
      <c r="A342" s="199">
        <v>188</v>
      </c>
      <c r="B342" s="200">
        <v>45078</v>
      </c>
      <c r="C342" s="53"/>
      <c r="D342" s="53" t="s">
        <v>526</v>
      </c>
      <c r="E342" s="201" t="s">
        <v>574</v>
      </c>
      <c r="F342" s="51" t="s">
        <v>818</v>
      </c>
      <c r="G342" s="51"/>
      <c r="H342" s="51"/>
      <c r="I342" s="51">
        <v>4300</v>
      </c>
      <c r="J342" s="51" t="s">
        <v>575</v>
      </c>
      <c r="K342" s="51"/>
      <c r="L342" s="51"/>
      <c r="M342" s="51"/>
      <c r="N342" s="51"/>
      <c r="O342" s="37"/>
      <c r="R342" s="37"/>
      <c r="S342" s="54" t="s">
        <v>839</v>
      </c>
      <c r="U342" s="37"/>
      <c r="W342" s="37"/>
      <c r="X342" s="54"/>
      <c r="Z342" s="37"/>
      <c r="AB342" s="37"/>
      <c r="AC342" s="54"/>
      <c r="AE342" s="37"/>
      <c r="AG342" s="37"/>
      <c r="AH342" s="54"/>
      <c r="AJ342" s="37"/>
      <c r="AL342" s="37"/>
      <c r="AM342" s="54"/>
    </row>
    <row r="343" spans="1:39" ht="12.75" customHeight="1">
      <c r="A343" s="180">
        <v>189</v>
      </c>
      <c r="B343" s="181">
        <v>45103</v>
      </c>
      <c r="C343" s="181"/>
      <c r="D343" s="182" t="s">
        <v>837</v>
      </c>
      <c r="E343" s="183" t="s">
        <v>574</v>
      </c>
      <c r="F343" s="153">
        <v>282.5</v>
      </c>
      <c r="G343" s="183"/>
      <c r="H343" s="183">
        <v>383</v>
      </c>
      <c r="I343" s="185">
        <v>383</v>
      </c>
      <c r="J343" s="155" t="s">
        <v>661</v>
      </c>
      <c r="K343" s="156">
        <f>H343-F343</f>
        <v>100.5</v>
      </c>
      <c r="L343" s="157">
        <f>K343/F343</f>
        <v>0.35575221238938054</v>
      </c>
      <c r="M343" s="152" t="s">
        <v>577</v>
      </c>
      <c r="N343" s="158">
        <v>45265</v>
      </c>
      <c r="O343" s="37"/>
      <c r="R343" s="37"/>
      <c r="S343" s="54" t="s">
        <v>839</v>
      </c>
      <c r="U343" s="37"/>
      <c r="W343" s="37"/>
      <c r="X343" s="54"/>
      <c r="Z343" s="37"/>
      <c r="AB343" s="37"/>
      <c r="AC343" s="54"/>
      <c r="AE343" s="37"/>
      <c r="AG343" s="37"/>
      <c r="AH343" s="54"/>
      <c r="AJ343" s="37"/>
      <c r="AL343" s="37"/>
      <c r="AM343" s="54"/>
    </row>
    <row r="344" spans="1:39" ht="12.75" customHeight="1">
      <c r="A344" s="180">
        <v>190</v>
      </c>
      <c r="B344" s="181">
        <v>45120</v>
      </c>
      <c r="C344" s="181"/>
      <c r="D344" s="182" t="s">
        <v>525</v>
      </c>
      <c r="E344" s="183" t="s">
        <v>574</v>
      </c>
      <c r="F344" s="153">
        <v>2312.5</v>
      </c>
      <c r="G344" s="183"/>
      <c r="H344" s="183">
        <v>2935</v>
      </c>
      <c r="I344" s="185">
        <v>2935</v>
      </c>
      <c r="J344" s="155" t="s">
        <v>661</v>
      </c>
      <c r="K344" s="156">
        <f>H344-F344</f>
        <v>622.5</v>
      </c>
      <c r="L344" s="157">
        <f>K344/F344</f>
        <v>0.26918918918918922</v>
      </c>
      <c r="M344" s="152" t="s">
        <v>577</v>
      </c>
      <c r="N344" s="158">
        <v>45177</v>
      </c>
      <c r="O344" s="37"/>
      <c r="R344" s="37"/>
      <c r="S344" s="54" t="s">
        <v>839</v>
      </c>
      <c r="U344" s="37"/>
      <c r="W344" s="37"/>
      <c r="X344" s="54"/>
      <c r="Z344" s="37"/>
      <c r="AB344" s="37"/>
      <c r="AC344" s="54"/>
      <c r="AE344" s="37"/>
      <c r="AG344" s="37"/>
      <c r="AH344" s="54"/>
      <c r="AJ344" s="37"/>
      <c r="AL344" s="37"/>
      <c r="AM344" s="54"/>
    </row>
    <row r="345" spans="1:39" ht="12.75" customHeight="1">
      <c r="A345" s="180">
        <v>191</v>
      </c>
      <c r="B345" s="181">
        <v>45125</v>
      </c>
      <c r="C345" s="181"/>
      <c r="D345" s="182" t="s">
        <v>200</v>
      </c>
      <c r="E345" s="183" t="s">
        <v>574</v>
      </c>
      <c r="F345" s="153">
        <v>3980</v>
      </c>
      <c r="G345" s="183"/>
      <c r="H345" s="183">
        <v>4895</v>
      </c>
      <c r="I345" s="185">
        <v>4895</v>
      </c>
      <c r="J345" s="155" t="s">
        <v>661</v>
      </c>
      <c r="K345" s="156">
        <f>H345-F345</f>
        <v>915</v>
      </c>
      <c r="L345" s="157">
        <f>K345/F345</f>
        <v>0.22989949748743718</v>
      </c>
      <c r="M345" s="152" t="s">
        <v>577</v>
      </c>
      <c r="N345" s="158">
        <v>45155</v>
      </c>
      <c r="O345" s="37"/>
      <c r="S345" s="54" t="s">
        <v>839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180">
        <v>192</v>
      </c>
      <c r="B346" s="181">
        <v>45145</v>
      </c>
      <c r="C346" s="181"/>
      <c r="D346" s="182" t="s">
        <v>840</v>
      </c>
      <c r="E346" s="183" t="s">
        <v>574</v>
      </c>
      <c r="F346" s="153">
        <v>565</v>
      </c>
      <c r="G346" s="183"/>
      <c r="H346" s="183">
        <v>725</v>
      </c>
      <c r="I346" s="185">
        <v>725</v>
      </c>
      <c r="J346" s="155" t="s">
        <v>661</v>
      </c>
      <c r="K346" s="156">
        <f>H346-F346</f>
        <v>160</v>
      </c>
      <c r="L346" s="157">
        <f>K346/F346</f>
        <v>0.2831858407079646</v>
      </c>
      <c r="M346" s="152" t="s">
        <v>577</v>
      </c>
      <c r="N346" s="158">
        <v>45169</v>
      </c>
      <c r="O346" s="37"/>
      <c r="S346" s="54" t="s">
        <v>839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60">
        <v>193</v>
      </c>
      <c r="B347" s="261">
        <v>45167</v>
      </c>
      <c r="C347" s="261"/>
      <c r="D347" s="262" t="s">
        <v>844</v>
      </c>
      <c r="E347" s="263" t="s">
        <v>574</v>
      </c>
      <c r="F347" s="153">
        <v>700</v>
      </c>
      <c r="G347" s="263"/>
      <c r="H347" s="263">
        <v>950</v>
      </c>
      <c r="I347" s="264">
        <v>950</v>
      </c>
      <c r="J347" s="265" t="s">
        <v>661</v>
      </c>
      <c r="K347" s="156">
        <f>H347-F347</f>
        <v>250</v>
      </c>
      <c r="L347" s="157">
        <f>K347/F347</f>
        <v>0.35714285714285715</v>
      </c>
      <c r="M347" s="152" t="s">
        <v>577</v>
      </c>
      <c r="N347" s="158">
        <v>45261</v>
      </c>
      <c r="O347" s="37"/>
      <c r="S347" s="54" t="s">
        <v>839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199">
        <v>194</v>
      </c>
      <c r="B348" s="200">
        <v>45184</v>
      </c>
      <c r="C348" s="53"/>
      <c r="D348" s="53" t="s">
        <v>528</v>
      </c>
      <c r="E348" s="201" t="s">
        <v>574</v>
      </c>
      <c r="F348" s="51" t="s">
        <v>846</v>
      </c>
      <c r="G348" s="51"/>
      <c r="H348" s="51"/>
      <c r="I348" s="51">
        <v>480</v>
      </c>
      <c r="J348" s="51" t="s">
        <v>575</v>
      </c>
      <c r="K348" s="51"/>
      <c r="L348" s="51"/>
      <c r="M348" s="51"/>
      <c r="N348" s="51"/>
      <c r="O348" s="37"/>
      <c r="S348" s="54" t="s">
        <v>839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60">
        <v>195</v>
      </c>
      <c r="B349" s="261">
        <v>45203</v>
      </c>
      <c r="C349" s="261"/>
      <c r="D349" s="262" t="s">
        <v>173</v>
      </c>
      <c r="E349" s="263" t="s">
        <v>574</v>
      </c>
      <c r="F349" s="153">
        <v>992.5</v>
      </c>
      <c r="G349" s="263"/>
      <c r="H349" s="263">
        <v>1198</v>
      </c>
      <c r="I349" s="264">
        <v>1198</v>
      </c>
      <c r="J349" s="265" t="s">
        <v>661</v>
      </c>
      <c r="K349" s="156">
        <f>H349-F349</f>
        <v>205.5</v>
      </c>
      <c r="L349" s="157">
        <f>K349/F349</f>
        <v>0.2070528967254408</v>
      </c>
      <c r="M349" s="152" t="s">
        <v>577</v>
      </c>
      <c r="N349" s="158">
        <v>45392</v>
      </c>
      <c r="O349" s="37"/>
      <c r="S349" s="54" t="s">
        <v>850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60">
        <v>196</v>
      </c>
      <c r="B350" s="261">
        <v>45216</v>
      </c>
      <c r="C350" s="261"/>
      <c r="D350" s="262" t="s">
        <v>105</v>
      </c>
      <c r="E350" s="263" t="s">
        <v>574</v>
      </c>
      <c r="F350" s="153">
        <v>5425</v>
      </c>
      <c r="G350" s="263"/>
      <c r="H350" s="263">
        <v>6880</v>
      </c>
      <c r="I350" s="264">
        <v>6870</v>
      </c>
      <c r="J350" s="265" t="s">
        <v>661</v>
      </c>
      <c r="K350" s="156">
        <f>H350-F350</f>
        <v>1455</v>
      </c>
      <c r="L350" s="157">
        <f>K350/F350</f>
        <v>0.26820276497695855</v>
      </c>
      <c r="M350" s="152" t="s">
        <v>577</v>
      </c>
      <c r="N350" s="158">
        <v>45342</v>
      </c>
      <c r="O350" s="37"/>
      <c r="S350" s="54" t="s">
        <v>850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60">
        <v>197</v>
      </c>
      <c r="B351" s="261">
        <v>45216</v>
      </c>
      <c r="C351" s="261"/>
      <c r="D351" s="262" t="s">
        <v>847</v>
      </c>
      <c r="E351" s="263" t="s">
        <v>574</v>
      </c>
      <c r="F351" s="153">
        <v>1090</v>
      </c>
      <c r="G351" s="263"/>
      <c r="H351" s="263">
        <v>1415</v>
      </c>
      <c r="I351" s="264">
        <v>1415</v>
      </c>
      <c r="J351" s="265" t="s">
        <v>661</v>
      </c>
      <c r="K351" s="156">
        <f>H351-F351</f>
        <v>325</v>
      </c>
      <c r="L351" s="157">
        <f>K351/F351</f>
        <v>0.29816513761467889</v>
      </c>
      <c r="M351" s="152" t="s">
        <v>577</v>
      </c>
      <c r="N351" s="158">
        <v>45282</v>
      </c>
      <c r="O351" s="37"/>
      <c r="S351" s="54" t="s">
        <v>839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60">
        <v>198</v>
      </c>
      <c r="B352" s="261">
        <v>45236</v>
      </c>
      <c r="C352" s="261"/>
      <c r="D352" s="262" t="s">
        <v>851</v>
      </c>
      <c r="E352" s="263" t="s">
        <v>574</v>
      </c>
      <c r="F352" s="153">
        <v>1270</v>
      </c>
      <c r="G352" s="263"/>
      <c r="H352" s="263">
        <v>1613</v>
      </c>
      <c r="I352" s="264">
        <v>1613</v>
      </c>
      <c r="J352" s="265" t="s">
        <v>661</v>
      </c>
      <c r="K352" s="156">
        <f>H352-F352</f>
        <v>343</v>
      </c>
      <c r="L352" s="157">
        <f>K352/F352</f>
        <v>0.27007874015748029</v>
      </c>
      <c r="M352" s="152" t="s">
        <v>577</v>
      </c>
      <c r="N352" s="158">
        <v>45246</v>
      </c>
      <c r="O352" s="37"/>
      <c r="S352" s="54" t="s">
        <v>850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199">
        <v>199</v>
      </c>
      <c r="B353" s="200">
        <v>45251</v>
      </c>
      <c r="C353" s="53"/>
      <c r="D353" s="53" t="s">
        <v>852</v>
      </c>
      <c r="E353" s="201" t="s">
        <v>574</v>
      </c>
      <c r="F353" s="51" t="s">
        <v>853</v>
      </c>
      <c r="G353" s="51"/>
      <c r="H353" s="51"/>
      <c r="I353" s="51">
        <v>1490</v>
      </c>
      <c r="J353" s="51" t="s">
        <v>575</v>
      </c>
      <c r="K353" s="51"/>
      <c r="L353" s="51"/>
      <c r="M353" s="51"/>
      <c r="N353" s="51"/>
      <c r="O353" s="37"/>
      <c r="S353" s="54" t="s">
        <v>839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199">
        <v>200</v>
      </c>
      <c r="B354" s="200">
        <v>45254</v>
      </c>
      <c r="C354" s="53"/>
      <c r="D354" s="53" t="s">
        <v>851</v>
      </c>
      <c r="E354" s="201" t="s">
        <v>574</v>
      </c>
      <c r="F354" s="51" t="s">
        <v>854</v>
      </c>
      <c r="G354" s="51"/>
      <c r="H354" s="51"/>
      <c r="I354" s="51">
        <v>1806</v>
      </c>
      <c r="J354" s="51" t="s">
        <v>575</v>
      </c>
      <c r="K354" s="51"/>
      <c r="L354" s="51"/>
      <c r="M354" s="51"/>
      <c r="N354" s="51"/>
      <c r="O354" s="37"/>
      <c r="S354" s="54" t="s">
        <v>850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60">
        <v>201</v>
      </c>
      <c r="B355" s="261">
        <v>45265</v>
      </c>
      <c r="C355" s="261"/>
      <c r="D355" s="262" t="s">
        <v>529</v>
      </c>
      <c r="E355" s="263" t="s">
        <v>574</v>
      </c>
      <c r="F355" s="153">
        <v>435</v>
      </c>
      <c r="G355" s="263"/>
      <c r="H355" s="263">
        <v>558</v>
      </c>
      <c r="I355" s="264">
        <v>558</v>
      </c>
      <c r="J355" s="265" t="s">
        <v>661</v>
      </c>
      <c r="K355" s="156">
        <f>H355-F355</f>
        <v>123</v>
      </c>
      <c r="L355" s="157">
        <f>K355/F355</f>
        <v>0.28275862068965518</v>
      </c>
      <c r="M355" s="152" t="s">
        <v>577</v>
      </c>
      <c r="N355" s="158">
        <v>45378</v>
      </c>
      <c r="O355" s="37"/>
      <c r="S355" s="54" t="s">
        <v>839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60">
        <v>202</v>
      </c>
      <c r="B356" s="261">
        <v>45272</v>
      </c>
      <c r="C356" s="261"/>
      <c r="D356" s="262" t="s">
        <v>856</v>
      </c>
      <c r="E356" s="263" t="s">
        <v>574</v>
      </c>
      <c r="F356" s="153">
        <v>4225</v>
      </c>
      <c r="G356" s="263"/>
      <c r="H356" s="263">
        <v>5512</v>
      </c>
      <c r="I356" s="264">
        <v>5512</v>
      </c>
      <c r="J356" s="265" t="s">
        <v>661</v>
      </c>
      <c r="K356" s="156">
        <f>H356-F356</f>
        <v>1287</v>
      </c>
      <c r="L356" s="157">
        <f>K356/F356</f>
        <v>0.30461538461538462</v>
      </c>
      <c r="M356" s="152" t="s">
        <v>577</v>
      </c>
      <c r="N356" s="158">
        <v>45329</v>
      </c>
      <c r="O356" s="37"/>
      <c r="S356" s="54" t="s">
        <v>850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199">
        <v>203</v>
      </c>
      <c r="B357" s="200">
        <v>45292</v>
      </c>
      <c r="C357" s="53"/>
      <c r="D357" s="53" t="s">
        <v>311</v>
      </c>
      <c r="E357" s="201" t="s">
        <v>574</v>
      </c>
      <c r="F357" s="51" t="s">
        <v>857</v>
      </c>
      <c r="G357" s="51"/>
      <c r="H357" s="51"/>
      <c r="I357" s="51">
        <v>4909</v>
      </c>
      <c r="J357" s="51" t="s">
        <v>575</v>
      </c>
      <c r="K357" s="51"/>
      <c r="L357" s="51"/>
      <c r="M357" s="51"/>
      <c r="N357" s="51"/>
      <c r="O357" s="37"/>
      <c r="S357" s="54" t="s">
        <v>850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199">
        <v>204</v>
      </c>
      <c r="B358" s="200">
        <v>45294</v>
      </c>
      <c r="C358" s="53"/>
      <c r="D358" s="53" t="s">
        <v>527</v>
      </c>
      <c r="E358" s="201" t="s">
        <v>574</v>
      </c>
      <c r="F358" s="51" t="s">
        <v>858</v>
      </c>
      <c r="G358" s="51"/>
      <c r="H358" s="51"/>
      <c r="I358" s="51">
        <v>1080</v>
      </c>
      <c r="J358" s="51" t="s">
        <v>575</v>
      </c>
      <c r="K358" s="51"/>
      <c r="L358" s="51"/>
      <c r="M358" s="51"/>
      <c r="N358" s="51"/>
      <c r="O358" s="37"/>
      <c r="S358" s="54" t="s">
        <v>839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199">
        <v>205</v>
      </c>
      <c r="B359" s="200">
        <v>45315</v>
      </c>
      <c r="C359" s="53"/>
      <c r="D359" s="53" t="s">
        <v>312</v>
      </c>
      <c r="E359" s="201" t="s">
        <v>574</v>
      </c>
      <c r="F359" s="51" t="s">
        <v>860</v>
      </c>
      <c r="G359" s="51"/>
      <c r="H359" s="51"/>
      <c r="I359" s="51">
        <v>2077</v>
      </c>
      <c r="J359" s="51" t="s">
        <v>575</v>
      </c>
      <c r="K359" s="51"/>
      <c r="L359" s="51"/>
      <c r="M359" s="51"/>
      <c r="N359" s="51"/>
      <c r="O359" s="37"/>
      <c r="S359" s="54" t="s">
        <v>850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199">
        <v>206</v>
      </c>
      <c r="B360" s="200">
        <v>45320</v>
      </c>
      <c r="C360" s="53"/>
      <c r="D360" s="53" t="s">
        <v>861</v>
      </c>
      <c r="E360" s="201" t="s">
        <v>574</v>
      </c>
      <c r="F360" s="51" t="s">
        <v>862</v>
      </c>
      <c r="G360" s="51"/>
      <c r="H360" s="51"/>
      <c r="I360" s="51">
        <v>2906</v>
      </c>
      <c r="J360" s="51" t="s">
        <v>575</v>
      </c>
      <c r="K360" s="51"/>
      <c r="L360" s="51"/>
      <c r="M360" s="51"/>
      <c r="N360" s="51"/>
      <c r="O360" s="37"/>
      <c r="S360" s="54" t="s">
        <v>839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60">
        <v>207</v>
      </c>
      <c r="B361" s="261">
        <v>45331</v>
      </c>
      <c r="C361" s="261"/>
      <c r="D361" s="262" t="s">
        <v>525</v>
      </c>
      <c r="E361" s="263" t="s">
        <v>574</v>
      </c>
      <c r="F361" s="153">
        <v>3270</v>
      </c>
      <c r="G361" s="263"/>
      <c r="H361" s="263">
        <v>4096</v>
      </c>
      <c r="I361" s="264">
        <v>4096</v>
      </c>
      <c r="J361" s="265" t="s">
        <v>661</v>
      </c>
      <c r="K361" s="156">
        <f>H361-F361</f>
        <v>826</v>
      </c>
      <c r="L361" s="157">
        <f>K361/F361</f>
        <v>0.25259938837920487</v>
      </c>
      <c r="M361" s="152" t="s">
        <v>577</v>
      </c>
      <c r="N361" s="158">
        <v>45377</v>
      </c>
      <c r="O361" s="37"/>
      <c r="S361" s="54" t="s">
        <v>839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199">
        <v>208</v>
      </c>
      <c r="B362" s="200">
        <v>45345</v>
      </c>
      <c r="C362" s="53"/>
      <c r="D362" s="53" t="s">
        <v>59</v>
      </c>
      <c r="E362" s="201" t="s">
        <v>574</v>
      </c>
      <c r="F362" s="51" t="s">
        <v>881</v>
      </c>
      <c r="G362" s="51"/>
      <c r="H362" s="51"/>
      <c r="I362" s="51">
        <v>2627</v>
      </c>
      <c r="J362" s="51" t="s">
        <v>575</v>
      </c>
      <c r="K362" s="51"/>
      <c r="L362" s="51"/>
      <c r="M362" s="51"/>
      <c r="N362" s="53"/>
      <c r="O362" s="37"/>
      <c r="S362" s="54" t="s">
        <v>850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199">
        <v>209</v>
      </c>
      <c r="B363" s="200">
        <v>45356</v>
      </c>
      <c r="C363" s="53"/>
      <c r="D363" s="53" t="s">
        <v>844</v>
      </c>
      <c r="E363" s="201" t="s">
        <v>574</v>
      </c>
      <c r="F363" s="51" t="s">
        <v>884</v>
      </c>
      <c r="G363" s="51"/>
      <c r="H363" s="51"/>
      <c r="I363" s="51">
        <v>1170</v>
      </c>
      <c r="J363" s="51" t="s">
        <v>575</v>
      </c>
      <c r="K363" s="51"/>
      <c r="L363" s="51"/>
      <c r="M363" s="51"/>
      <c r="N363" s="53"/>
      <c r="O363" s="37"/>
      <c r="S363" s="54" t="s">
        <v>886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199">
        <v>210</v>
      </c>
      <c r="B364" s="200">
        <v>45372</v>
      </c>
      <c r="C364" s="53"/>
      <c r="D364" s="53" t="s">
        <v>496</v>
      </c>
      <c r="E364" s="201" t="s">
        <v>574</v>
      </c>
      <c r="F364" s="51" t="s">
        <v>892</v>
      </c>
      <c r="G364" s="51"/>
      <c r="H364" s="51"/>
      <c r="I364" s="51">
        <v>3696</v>
      </c>
      <c r="J364" s="51" t="s">
        <v>575</v>
      </c>
      <c r="K364" s="51"/>
      <c r="L364" s="51"/>
      <c r="M364" s="51"/>
      <c r="N364" s="53"/>
      <c r="O364" s="37"/>
      <c r="S364" s="54" t="s">
        <v>886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199">
        <v>211</v>
      </c>
      <c r="B365" s="200">
        <v>45387</v>
      </c>
      <c r="C365" s="53"/>
      <c r="D365" s="53" t="s">
        <v>531</v>
      </c>
      <c r="E365" s="201" t="s">
        <v>574</v>
      </c>
      <c r="F365" s="51" t="s">
        <v>972</v>
      </c>
      <c r="G365" s="51"/>
      <c r="H365" s="51"/>
      <c r="I365" s="51">
        <v>938</v>
      </c>
      <c r="J365" s="51" t="s">
        <v>575</v>
      </c>
      <c r="K365" s="51"/>
      <c r="L365" s="51"/>
      <c r="M365" s="51"/>
      <c r="N365" s="53"/>
      <c r="O365" s="37"/>
      <c r="S365" s="54"/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199">
        <v>212</v>
      </c>
      <c r="B366" s="200">
        <v>45407</v>
      </c>
      <c r="C366" s="53"/>
      <c r="D366" s="53" t="s">
        <v>847</v>
      </c>
      <c r="E366" s="201" t="s">
        <v>574</v>
      </c>
      <c r="F366" s="51" t="s">
        <v>1145</v>
      </c>
      <c r="G366" s="51"/>
      <c r="H366" s="51"/>
      <c r="I366" s="51">
        <v>1675</v>
      </c>
      <c r="J366" s="51" t="s">
        <v>575</v>
      </c>
      <c r="K366" s="51"/>
      <c r="L366" s="51"/>
      <c r="M366" s="51"/>
      <c r="N366" s="53"/>
      <c r="O366" s="37"/>
      <c r="S366" s="54"/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199"/>
      <c r="B367" s="200"/>
      <c r="C367" s="53"/>
      <c r="D367" s="53"/>
      <c r="E367" s="201"/>
      <c r="F367" s="51"/>
      <c r="G367" s="51"/>
      <c r="H367" s="51"/>
      <c r="I367" s="51"/>
      <c r="J367" s="51"/>
      <c r="K367" s="51"/>
      <c r="L367" s="51"/>
      <c r="M367" s="51"/>
      <c r="N367" s="53"/>
      <c r="O367" s="37"/>
      <c r="S367" s="54"/>
      <c r="U367" s="37"/>
      <c r="X367" s="54"/>
      <c r="Z367" s="37"/>
      <c r="AC367" s="54"/>
      <c r="AE367" s="37"/>
      <c r="AH367" s="54"/>
      <c r="AJ367" s="37"/>
      <c r="AM367" s="54"/>
    </row>
    <row r="368" spans="1:39" ht="15" customHeight="1">
      <c r="A368" s="199"/>
      <c r="B368" s="200"/>
      <c r="C368" s="53"/>
      <c r="D368" s="53"/>
      <c r="E368" s="201"/>
      <c r="F368" s="51"/>
      <c r="G368" s="51"/>
      <c r="H368" s="51"/>
      <c r="I368" s="51"/>
      <c r="J368" s="51"/>
      <c r="K368" s="51"/>
      <c r="L368" s="51"/>
      <c r="M368" s="51"/>
      <c r="N368" s="53"/>
    </row>
    <row r="369" spans="1:39" ht="12.75" customHeight="1">
      <c r="B369" s="202" t="s">
        <v>819</v>
      </c>
      <c r="F369" s="54"/>
      <c r="G369" s="54"/>
      <c r="H369" s="54"/>
      <c r="I369" s="54"/>
      <c r="J369" s="37"/>
      <c r="K369" s="54"/>
      <c r="L369" s="54"/>
      <c r="M369" s="54"/>
      <c r="O369" s="37"/>
      <c r="S369" s="54"/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203"/>
      <c r="F370" s="54"/>
      <c r="G370" s="54"/>
      <c r="H370" s="54"/>
      <c r="I370" s="54"/>
      <c r="J370" s="37"/>
      <c r="K370" s="54"/>
      <c r="L370" s="54"/>
      <c r="M370" s="54"/>
      <c r="O370" s="37"/>
      <c r="S370" s="54"/>
      <c r="U370" s="37"/>
      <c r="X370" s="54"/>
      <c r="Z370" s="37"/>
      <c r="AC370" s="54"/>
      <c r="AE370" s="37"/>
      <c r="AH370" s="54"/>
      <c r="AJ370" s="37"/>
      <c r="AM370" s="54"/>
    </row>
    <row r="371" spans="1:39" ht="12.75" customHeight="1">
      <c r="A371" s="203"/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1:39" ht="12.75" customHeight="1">
      <c r="A372" s="51"/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1:3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1:3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1:3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1:3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3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3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3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3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</sheetData>
  <mergeCells count="102">
    <mergeCell ref="P125:P126"/>
    <mergeCell ref="A125:A126"/>
    <mergeCell ref="B125:B126"/>
    <mergeCell ref="J125:J126"/>
    <mergeCell ref="A121:A122"/>
    <mergeCell ref="B121:B122"/>
    <mergeCell ref="J121:J122"/>
    <mergeCell ref="P121:P122"/>
    <mergeCell ref="M121:M122"/>
    <mergeCell ref="O121:O122"/>
    <mergeCell ref="O125:O126"/>
    <mergeCell ref="M125:M126"/>
    <mergeCell ref="M117:M118"/>
    <mergeCell ref="O117:O118"/>
    <mergeCell ref="J119:J120"/>
    <mergeCell ref="P119:P120"/>
    <mergeCell ref="A119:A120"/>
    <mergeCell ref="B119:B120"/>
    <mergeCell ref="M119:M120"/>
    <mergeCell ref="O119:O120"/>
    <mergeCell ref="A108:A109"/>
    <mergeCell ref="B108:B109"/>
    <mergeCell ref="J108:J109"/>
    <mergeCell ref="P108:P109"/>
    <mergeCell ref="M108:M109"/>
    <mergeCell ref="O108:O109"/>
    <mergeCell ref="J117:J118"/>
    <mergeCell ref="P117:P118"/>
    <mergeCell ref="A117:A118"/>
    <mergeCell ref="B117:B118"/>
    <mergeCell ref="O112:O113"/>
    <mergeCell ref="P112:P113"/>
    <mergeCell ref="M112:M113"/>
    <mergeCell ref="M110:M111"/>
    <mergeCell ref="O110:O111"/>
    <mergeCell ref="P110:P111"/>
    <mergeCell ref="J103:J104"/>
    <mergeCell ref="A103:A104"/>
    <mergeCell ref="B103:B104"/>
    <mergeCell ref="J105:J106"/>
    <mergeCell ref="A105:A106"/>
    <mergeCell ref="B105:B106"/>
    <mergeCell ref="M103:M104"/>
    <mergeCell ref="O103:O104"/>
    <mergeCell ref="P103:P104"/>
    <mergeCell ref="M105:M106"/>
    <mergeCell ref="O105:O106"/>
    <mergeCell ref="P105:P106"/>
    <mergeCell ref="O99:O100"/>
    <mergeCell ref="P99:P100"/>
    <mergeCell ref="M99:M100"/>
    <mergeCell ref="P95:P96"/>
    <mergeCell ref="M93:M94"/>
    <mergeCell ref="O93:O94"/>
    <mergeCell ref="O95:O96"/>
    <mergeCell ref="M95:M96"/>
    <mergeCell ref="P89:P90"/>
    <mergeCell ref="O89:O90"/>
    <mergeCell ref="M89:M90"/>
    <mergeCell ref="A93:A94"/>
    <mergeCell ref="B93:B94"/>
    <mergeCell ref="J93:J94"/>
    <mergeCell ref="P93:P94"/>
    <mergeCell ref="P78:P79"/>
    <mergeCell ref="J78:J79"/>
    <mergeCell ref="M82:M83"/>
    <mergeCell ref="O82:O83"/>
    <mergeCell ref="M80:M81"/>
    <mergeCell ref="O80:O81"/>
    <mergeCell ref="O78:O79"/>
    <mergeCell ref="M78:M79"/>
    <mergeCell ref="J80:J81"/>
    <mergeCell ref="P80:P81"/>
    <mergeCell ref="J82:J83"/>
    <mergeCell ref="P82:P83"/>
    <mergeCell ref="P86:P87"/>
    <mergeCell ref="M86:M87"/>
    <mergeCell ref="O86:O87"/>
    <mergeCell ref="A95:A96"/>
    <mergeCell ref="B95:B96"/>
    <mergeCell ref="J95:J96"/>
    <mergeCell ref="A78:A79"/>
    <mergeCell ref="B78:B79"/>
    <mergeCell ref="A80:A81"/>
    <mergeCell ref="B80:B81"/>
    <mergeCell ref="J110:J111"/>
    <mergeCell ref="J112:J113"/>
    <mergeCell ref="A82:A83"/>
    <mergeCell ref="B82:B83"/>
    <mergeCell ref="A86:A87"/>
    <mergeCell ref="B86:B87"/>
    <mergeCell ref="J86:J87"/>
    <mergeCell ref="J99:J100"/>
    <mergeCell ref="A99:A100"/>
    <mergeCell ref="B99:B100"/>
    <mergeCell ref="A89:A90"/>
    <mergeCell ref="B89:B90"/>
    <mergeCell ref="J89:J90"/>
    <mergeCell ref="B110:B111"/>
    <mergeCell ref="B112:B113"/>
    <mergeCell ref="A110:A111"/>
    <mergeCell ref="A112:A11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9:K80 K87 K90 K94:K97 K105:K110 K64 K126 K120 K67" formula="1"/>
    <ignoredError sqref="F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2024-04-26T02:59:05Z</dcterms:modified>
</cp:coreProperties>
</file>