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/>
  <mc:AlternateContent xmlns:mc="http://schemas.openxmlformats.org/markup-compatibility/2006">
    <mc:Choice Requires="x15">
      <x15ac:absPath xmlns:x15ac="http://schemas.microsoft.com/office/spreadsheetml/2010/11/ac" url="C:\Users\TECH\Downloads\"/>
    </mc:Choice>
  </mc:AlternateContent>
  <xr:revisionPtr revIDLastSave="0" documentId="13_ncr:1_{BC2B7362-B63C-4BD7-B6DF-39AB2E6735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F&amp;O)'!$R$1:$R$307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5" i="6" l="1"/>
  <c r="K45" i="6"/>
  <c r="M45" i="6" s="1"/>
  <c r="K106" i="6"/>
  <c r="M106" i="6" s="1"/>
  <c r="K102" i="6"/>
  <c r="M102" i="6" s="1"/>
  <c r="K101" i="6"/>
  <c r="M101" i="6" s="1"/>
  <c r="L17" i="6"/>
  <c r="K17" i="6"/>
  <c r="M17" i="6" s="1"/>
  <c r="K100" i="6" l="1"/>
  <c r="M100" i="6" s="1"/>
  <c r="K99" i="6"/>
  <c r="M99" i="6" s="1"/>
  <c r="L20" i="6"/>
  <c r="K20" i="6"/>
  <c r="L44" i="6"/>
  <c r="K44" i="6"/>
  <c r="M44" i="6" s="1"/>
  <c r="M20" i="6" l="1"/>
  <c r="K98" i="6"/>
  <c r="M98" i="6" s="1"/>
  <c r="K96" i="6"/>
  <c r="M96" i="6" s="1"/>
  <c r="K95" i="6"/>
  <c r="M95" i="6" s="1"/>
  <c r="K97" i="6"/>
  <c r="M97" i="6" s="1"/>
  <c r="L22" i="6"/>
  <c r="K22" i="6"/>
  <c r="L19" i="6"/>
  <c r="K19" i="6"/>
  <c r="L15" i="6"/>
  <c r="K15" i="6"/>
  <c r="M22" i="6" l="1"/>
  <c r="M19" i="6"/>
  <c r="M15" i="6"/>
  <c r="L49" i="6"/>
  <c r="K49" i="6"/>
  <c r="K94" i="6"/>
  <c r="M94" i="6" s="1"/>
  <c r="L47" i="6"/>
  <c r="K47" i="6"/>
  <c r="L42" i="6"/>
  <c r="K42" i="6"/>
  <c r="M49" i="6" l="1"/>
  <c r="M42" i="6"/>
  <c r="M47" i="6"/>
  <c r="L72" i="6"/>
  <c r="K72" i="6"/>
  <c r="M72" i="6" l="1"/>
  <c r="K86" i="6"/>
  <c r="M86" i="6" s="1"/>
  <c r="K89" i="6"/>
  <c r="M89" i="6" s="1"/>
  <c r="L73" i="6"/>
  <c r="K73" i="6"/>
  <c r="M73" i="6" l="1"/>
  <c r="L71" i="6"/>
  <c r="K71" i="6"/>
  <c r="K93" i="6"/>
  <c r="M93" i="6" s="1"/>
  <c r="K92" i="6"/>
  <c r="M92" i="6" s="1"/>
  <c r="L66" i="6"/>
  <c r="K66" i="6"/>
  <c r="M71" i="6" l="1"/>
  <c r="M66" i="6"/>
  <c r="K91" i="6" l="1"/>
  <c r="M91" i="6" s="1"/>
  <c r="L70" i="6"/>
  <c r="K70" i="6"/>
  <c r="L69" i="6"/>
  <c r="K69" i="6"/>
  <c r="K90" i="6"/>
  <c r="M90" i="6" s="1"/>
  <c r="K88" i="6"/>
  <c r="M88" i="6" s="1"/>
  <c r="M70" i="6" l="1"/>
  <c r="M69" i="6"/>
  <c r="K87" i="6"/>
  <c r="M87" i="6" s="1"/>
  <c r="L46" i="6"/>
  <c r="K46" i="6"/>
  <c r="M46" i="6" l="1"/>
  <c r="L65" i="6"/>
  <c r="K65" i="6"/>
  <c r="L61" i="6"/>
  <c r="K61" i="6"/>
  <c r="L40" i="6"/>
  <c r="K40" i="6"/>
  <c r="L68" i="6"/>
  <c r="K68" i="6"/>
  <c r="M65" i="6" l="1"/>
  <c r="M61" i="6"/>
  <c r="M40" i="6"/>
  <c r="M68" i="6"/>
  <c r="L63" i="6"/>
  <c r="K63" i="6"/>
  <c r="L67" i="6"/>
  <c r="K67" i="6"/>
  <c r="K84" i="6"/>
  <c r="M84" i="6" s="1"/>
  <c r="K83" i="6"/>
  <c r="M83" i="6" s="1"/>
  <c r="K82" i="6"/>
  <c r="M82" i="6" s="1"/>
  <c r="K81" i="6"/>
  <c r="M81" i="6" s="1"/>
  <c r="L62" i="6"/>
  <c r="K62" i="6"/>
  <c r="L41" i="6"/>
  <c r="K41" i="6"/>
  <c r="M41" i="6" l="1"/>
  <c r="M67" i="6"/>
  <c r="M62" i="6"/>
  <c r="M63" i="6"/>
  <c r="K85" i="6"/>
  <c r="M85" i="6" s="1"/>
  <c r="K80" i="6"/>
  <c r="M80" i="6" s="1"/>
  <c r="L14" i="6"/>
  <c r="K14" i="6"/>
  <c r="M14" i="6" l="1"/>
  <c r="K78" i="6"/>
  <c r="M78" i="6" s="1"/>
  <c r="L43" i="6"/>
  <c r="K43" i="6"/>
  <c r="L64" i="6"/>
  <c r="K64" i="6"/>
  <c r="M43" i="6" l="1"/>
  <c r="M64" i="6"/>
  <c r="K79" i="6"/>
  <c r="M79" i="6" s="1"/>
  <c r="L12" i="6" l="1"/>
  <c r="K12" i="6"/>
  <c r="M12" i="6" l="1"/>
  <c r="L11" i="6" l="1"/>
  <c r="K11" i="6"/>
  <c r="M11" i="6" l="1"/>
  <c r="K293" i="6" l="1"/>
  <c r="L293" i="6" s="1"/>
  <c r="L112" i="6" l="1"/>
  <c r="K112" i="6"/>
  <c r="M112" i="6" l="1"/>
  <c r="L10" i="6" l="1"/>
  <c r="K10" i="6"/>
  <c r="M10" i="6" l="1"/>
  <c r="K299" i="6" l="1"/>
  <c r="L299" i="6" s="1"/>
  <c r="K282" i="6" l="1"/>
  <c r="L282" i="6" s="1"/>
  <c r="K296" i="6" l="1"/>
  <c r="L296" i="6" s="1"/>
  <c r="K288" i="6" l="1"/>
  <c r="L288" i="6" s="1"/>
  <c r="K298" i="6" l="1"/>
  <c r="L298" i="6" s="1"/>
  <c r="H294" i="6" l="1"/>
  <c r="K294" i="6" l="1"/>
  <c r="L294" i="6" s="1"/>
  <c r="K283" i="6"/>
  <c r="L283" i="6" s="1"/>
  <c r="K273" i="6"/>
  <c r="L273" i="6" s="1"/>
  <c r="K289" i="6" l="1"/>
  <c r="L289" i="6" s="1"/>
  <c r="K290" i="6" l="1"/>
  <c r="L290" i="6" s="1"/>
  <c r="K287" i="6" l="1"/>
  <c r="L287" i="6" s="1"/>
  <c r="K266" i="6"/>
  <c r="L266" i="6" s="1"/>
  <c r="K286" i="6"/>
  <c r="L286" i="6" s="1"/>
  <c r="K285" i="6"/>
  <c r="L285" i="6" s="1"/>
  <c r="K284" i="6"/>
  <c r="L284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5" i="6"/>
  <c r="L265" i="6" s="1"/>
  <c r="K264" i="6"/>
  <c r="L264" i="6" s="1"/>
  <c r="K263" i="6"/>
  <c r="L263" i="6" s="1"/>
  <c r="F262" i="6"/>
  <c r="K262" i="6" s="1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F256" i="6"/>
  <c r="K256" i="6" s="1"/>
  <c r="L256" i="6" s="1"/>
  <c r="F255" i="6"/>
  <c r="K255" i="6" s="1"/>
  <c r="L255" i="6" s="1"/>
  <c r="K254" i="6"/>
  <c r="L254" i="6" s="1"/>
  <c r="F253" i="6"/>
  <c r="K253" i="6" s="1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7" i="6"/>
  <c r="L237" i="6" s="1"/>
  <c r="K235" i="6"/>
  <c r="L235" i="6" s="1"/>
  <c r="K234" i="6"/>
  <c r="L234" i="6" s="1"/>
  <c r="F233" i="6"/>
  <c r="K233" i="6" s="1"/>
  <c r="L233" i="6" s="1"/>
  <c r="K232" i="6"/>
  <c r="L232" i="6" s="1"/>
  <c r="K229" i="6"/>
  <c r="L229" i="6" s="1"/>
  <c r="K228" i="6"/>
  <c r="L228" i="6" s="1"/>
  <c r="K227" i="6"/>
  <c r="L227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7" i="6"/>
  <c r="L207" i="6" s="1"/>
  <c r="K205" i="6"/>
  <c r="L205" i="6" s="1"/>
  <c r="K203" i="6"/>
  <c r="L203" i="6" s="1"/>
  <c r="K201" i="6"/>
  <c r="L201" i="6" s="1"/>
  <c r="K200" i="6"/>
  <c r="L200" i="6" s="1"/>
  <c r="K199" i="6"/>
  <c r="L199" i="6" s="1"/>
  <c r="K197" i="6"/>
  <c r="L197" i="6" s="1"/>
  <c r="K196" i="6"/>
  <c r="L196" i="6" s="1"/>
  <c r="K195" i="6"/>
  <c r="L195" i="6" s="1"/>
  <c r="K194" i="6"/>
  <c r="K193" i="6"/>
  <c r="L193" i="6" s="1"/>
  <c r="K192" i="6"/>
  <c r="L192" i="6" s="1"/>
  <c r="K190" i="6"/>
  <c r="L190" i="6" s="1"/>
  <c r="K189" i="6"/>
  <c r="L189" i="6" s="1"/>
  <c r="K188" i="6"/>
  <c r="L188" i="6" s="1"/>
  <c r="K187" i="6"/>
  <c r="L187" i="6" s="1"/>
  <c r="K186" i="6"/>
  <c r="L186" i="6" s="1"/>
  <c r="F185" i="6"/>
  <c r="K185" i="6" s="1"/>
  <c r="L185" i="6" s="1"/>
  <c r="H184" i="6"/>
  <c r="K184" i="6" s="1"/>
  <c r="L184" i="6" s="1"/>
  <c r="K181" i="6"/>
  <c r="L181" i="6" s="1"/>
  <c r="K180" i="6"/>
  <c r="L180" i="6" s="1"/>
  <c r="K179" i="6"/>
  <c r="L179" i="6" s="1"/>
  <c r="K178" i="6"/>
  <c r="L178" i="6" s="1"/>
  <c r="K177" i="6"/>
  <c r="L177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H150" i="6"/>
  <c r="K150" i="6" s="1"/>
  <c r="L150" i="6" s="1"/>
  <c r="F149" i="6"/>
  <c r="K149" i="6" s="1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<sst xmlns="http://schemas.openxmlformats.org/spreadsheetml/2006/main" count="3234" uniqueCount="1203">
  <si>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</si>
  <si>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</si>
  <si>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</si>
  <si>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</si>
  <si>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</si>
  <si>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</si>
  <si>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</si>
  <si>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</si>
  <si>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</si>
  <si>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</si>
  <si>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</si>
  <si>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</si>
  <si>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</si>
  <si>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</si>
  <si>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</si>
  <si>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</si>
  <si>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</si>
  <si>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</si>
  <si>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</si>
  <si>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</si>
  <si>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</si>
  <si>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</si>
  <si>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</si>
  <si>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</si>
  <si>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</si>
  <si>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</si>
  <si>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</si>
  <si>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</si>
  <si>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</si>
  <si>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</si>
  <si>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</si>
  <si>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</si>
  <si>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</si>
  <si>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</si>
  <si>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</si>
  <si>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</si>
  <si>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</si>
  <si>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</si>
  <si>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</si>
  <si>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</si>
  <si>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</si>
  <si>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</si>
  <si>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</si>
  <si>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</si>
  <si>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</si>
  <si>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</si>
  <si>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</si>
  <si>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</si>
  <si>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</si>
  <si>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</si>
  <si>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</si>
  <si>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</si>
  <si>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</si>
  <si>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</si>
  <si>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</si>
  <si>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</si>
  <si>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</si>
  <si>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</si>
  <si>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</si>
  <si>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</si>
  <si>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</si>
  <si>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</si>
  <si>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</si>
  <si>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</si>
  <si>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</si>
  <si>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</si>
  <si>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</si>
  <si>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</si>
  <si>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</si>
  <si>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</si>
  <si>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</si>
  <si>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</si>
  <si>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</si>
  <si>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</si>
  <si>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</si>
  <si>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</si>
  <si>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</si>
  <si>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</si>
  <si>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</si>
  <si>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</si>
  <si>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</si>
  <si>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</si>
  <si>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</si>
  <si>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</si>
  <si>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</si>
  <si>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</si>
  <si>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</si>
  <si>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</si>
  <si>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</si>
  <si>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</si>
  <si>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</si>
  <si>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</si>
  <si>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</si>
  <si>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</si>
  <si>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</si>
  <si>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</si>
  <si>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</si>
  <si>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</si>
  <si>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</si>
  <si>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</si>
  <si>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</si>
  <si>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</si>
  <si>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</si>
  <si>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</si>
  <si>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</si>
  <si>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</si>
  <si>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</si>
  <si>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</si>
  <si>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</si>
  <si>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</si>
  <si>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</si>
  <si>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</si>
  <si>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</si>
  <si>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</si>
  <si>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</si>
  <si>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</si>
  <si>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</si>
  <si>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</si>
  <si>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</si>
  <si>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</si>
  <si>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</si>
  <si>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</si>
  <si>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</si>
  <si>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</si>
  <si>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</si>
  <si>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</si>
  <si>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</si>
  <si>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</si>
  <si>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</si>
  <si>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</si>
  <si>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</si>
  <si>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</si>
  <si>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</si>
  <si>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</si>
  <si>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</si>
  <si>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</si>
  <si>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</si>
  <si>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</si>
  <si>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</si>
  <si>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</si>
  <si>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</si>
  <si>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</si>
  <si>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</si>
  <si>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</si>
  <si>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</si>
  <si>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</si>
  <si>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</si>
  <si>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</si>
  <si>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</si>
  <si>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</si>
  <si>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</si>
  <si>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</si>
  <si>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</si>
  <si>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</si>
  <si>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</si>
  <si>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</si>
  <si>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</si>
  <si>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</si>
  <si>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</si>
  <si>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</si>
  <si>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</si>
  <si>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</si>
  <si>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</si>
  <si>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</si>
  <si>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</si>
  <si>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</si>
  <si>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</si>
  <si>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</si>
  <si>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</si>
  <si>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</si>
  <si>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</si>
  <si>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</si>
  <si>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</si>
  <si>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</si>
  <si>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</si>
  <si>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</si>
  <si>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</si>
  <si>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</si>
  <si>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</si>
  <si>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</si>
  <si>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</si>
  <si>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</si>
  <si>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</si>
  <si>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</si>
  <si>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</si>
  <si>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</si>
  <si>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</si>
  <si>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</si>
  <si>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</si>
  <si>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</si>
  <si>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</si>
  <si>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</si>
  <si>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</si>
  <si>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</si>
  <si>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</si>
  <si>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</si>
  <si>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</si>
  <si>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</si>
  <si>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</si>
  <si>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</si>
  <si>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</si>
  <si>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</si>
  <si>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</si>
  <si>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</si>
  <si>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</si>
  <si>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</si>
  <si>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</si>
  <si>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</si>
  <si>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</si>
  <si>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</si>
  <si>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</si>
  <si>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</si>
  <si>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</si>
  <si>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</si>
  <si>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</si>
  <si>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</si>
  <si>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</si>
  <si>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</si>
  <si>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</si>
  <si>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</si>
  <si>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</si>
  <si>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</si>
  <si>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</si>
  <si>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</si>
  <si>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</si>
  <si>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</si>
  <si>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</si>
  <si>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</si>
  <si>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</si>
  <si>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</si>
  <si>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</si>
  <si>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</si>
  <si>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</si>
  <si>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</si>
  <si>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</si>
  <si>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</si>
  <si>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</si>
  <si>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</si>
  <si>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</si>
  <si>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</si>
  <si>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</si>
  <si>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</si>
  <si>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</si>
  <si>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</si>
  <si>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</si>
  <si>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</si>
  <si>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</si>
  <si>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</si>
  <si>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</si>
  <si>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</si>
  <si>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</si>
  <si>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</si>
  <si>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</si>
  <si>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</si>
  <si>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</si>
  <si>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</si>
  <si>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</si>
  <si>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</si>
  <si>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</si>
  <si>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</si>
  <si>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</si>
  <si>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</si>
  <si>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</si>
  <si>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</si>
  <si>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</si>
  <si>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</si>
  <si>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</si>
  <si>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</si>
  <si>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</si>
  <si>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</si>
  <si>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</si>
  <si>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</si>
  <si>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</si>
  <si>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</si>
  <si>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</si>
  <si>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</si>
  <si>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</si>
  <si>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</si>
  <si>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</si>
  <si>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</si>
  <si>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</si>
  <si>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</si>
  <si>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</si>
  <si>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</si>
  <si>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</si>
  <si>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</si>
  <si>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</si>
  <si>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</si>
  <si>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</si>
  <si>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</si>
  <si>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</si>
  <si>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</si>
  <si>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</si>
  <si>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</si>
  <si>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</si>
  <si>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</si>
  <si>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</si>
  <si>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</si>
  <si>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</si>
  <si>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</si>
  <si>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</si>
  <si>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</si>
  <si>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</si>
  <si>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</si>
  <si>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</si>
  <si>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</si>
  <si>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</si>
  <si>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</si>
  <si>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</si>
  <si>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</si>
  <si>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</si>
  <si>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</si>
  <si>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</si>
  <si>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</si>
  <si>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</si>
  <si>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</si>
  <si>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</si>
  <si>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</si>
  <si>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</si>
  <si>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</si>
  <si>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</si>
  <si>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</si>
  <si>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</si>
  <si>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</si>
  <si>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</si>
  <si>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</si>
  <si>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</si>
  <si>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</si>
  <si>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</si>
  <si>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</si>
  <si>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</si>
  <si>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</si>
  <si>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</si>
  <si>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</si>
  <si>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</si>
  <si>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</si>
  <si>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</si>
  <si>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</si>
  <si>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</si>
  <si>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</si>
  <si>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</si>
  <si>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</si>
  <si>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</si>
  <si>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</si>
  <si>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</si>
  <si>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</si>
  <si>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</si>
  <si>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</si>
  <si>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</si>
  <si>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</si>
  <si>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</si>
  <si>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</si>
  <si>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</si>
  <si>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</si>
  <si>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</si>
  <si>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</si>
  <si>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</si>
  <si>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</si>
  <si>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</si>
  <si>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</si>
  <si>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</si>
  <si>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</si>
  <si>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</si>
  <si>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</si>
  <si>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</si>
  <si>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</si>
  <si>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</si>
  <si>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</si>
  <si>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</si>
  <si>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</si>
  <si>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</si>
  <si>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</si>
  <si>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</si>
  <si>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</si>
  <si>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</si>
  <si>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</si>
  <si>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</si>
  <si>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</si>
  <si>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</si>
  <si>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</si>
  <si>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</si>
  <si>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</si>
  <si>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</si>
  <si>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</si>
  <si>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</si>
  <si>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</si>
  <si>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</si>
  <si>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</si>
  <si>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</si>
  <si>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</si>
  <si>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</si>
  <si>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</si>
  <si>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</si>
  <si>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</si>
  <si>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</si>
  <si>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</si>
  <si>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</si>
  <si>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</si>
  <si>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</si>
  <si>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</si>
  <si>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</si>
  <si>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</si>
  <si>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</si>
  <si>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</si>
  <si>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</si>
  <si>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</si>
  <si>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</si>
  <si>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</si>
  <si>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</si>
  <si>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</si>
  <si>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</si>
  <si>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</si>
  <si>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</si>
  <si>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</si>
  <si>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</si>
  <si>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</si>
  <si>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</si>
  <si>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</si>
  <si>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</si>
  <si>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</si>
  <si>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</si>
  <si>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</si>
  <si>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</si>
  <si>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</si>
  <si>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</si>
  <si>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</si>
  <si>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</si>
  <si>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</si>
  <si>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</si>
  <si>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</si>
  <si>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</si>
  <si>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</si>
  <si>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</si>
  <si>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</si>
  <si>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</si>
  <si>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</si>
  <si>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</si>
  <si>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</si>
  <si>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</si>
  <si>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</si>
  <si>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</si>
  <si>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</si>
  <si>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</si>
  <si>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</si>
  <si>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</si>
  <si>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</si>
  <si>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</si>
  <si>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</si>
  <si>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</si>
  <si>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</si>
  <si>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</si>
  <si>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</si>
  <si>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</si>
  <si>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</si>
  <si>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</si>
  <si>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</si>
  <si>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</si>
  <si>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</si>
  <si>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</si>
  <si>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</si>
  <si>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</si>
  <si>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</si>
  <si>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</si>
  <si>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</si>
  <si>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</si>
  <si>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</si>
  <si>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</si>
  <si>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</si>
  <si>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</si>
  <si>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</si>
  <si>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</si>
  <si>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</si>
  <si>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</si>
  <si>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</si>
  <si>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</si>
  <si>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</si>
  <si>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</si>
  <si>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</si>
  <si>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</si>
  <si>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</si>
  <si>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</si>
  <si>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</si>
  <si>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</si>
  <si>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</si>
  <si>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</si>
  <si>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</si>
  <si>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</si>
  <si>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</si>
  <si>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</si>
  <si>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</si>
  <si>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</si>
  <si>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</si>
  <si>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</si>
  <si>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</si>
  <si>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</si>
  <si>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</si>
  <si>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</si>
  <si>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</si>
  <si>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</si>
  <si>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</si>
  <si>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</si>
  <si>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</si>
  <si>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</si>
  <si>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</si>
  <si>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</si>
  <si>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</si>
  <si>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</si>
  <si>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</si>
  <si>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</si>
  <si>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</si>
  <si>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</si>
  <si>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</si>
  <si>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</si>
  <si>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</si>
  <si>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</si>
  <si>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</si>
  <si>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</si>
  <si>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</si>
  <si>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</si>
  <si>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</si>
  <si>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</si>
  <si>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</si>
  <si>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</si>
  <si>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</si>
  <si>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</si>
  <si>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</si>
  <si>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</si>
  <si>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</si>
  <si>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</si>
  <si>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</si>
  <si>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</si>
  <si>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</si>
  <si>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</si>
  <si>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</si>
  <si>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</si>
  <si>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</si>
  <si>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</si>
  <si>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</si>
  <si>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</si>
  <si>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</si>
  <si>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</si>
  <si>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</si>
  <si>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</si>
  <si>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</si>
  <si>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</si>
  <si>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</si>
  <si>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</si>
  <si>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</si>
  <si>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</si>
  <si>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</si>
  <si>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</si>
  <si>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</si>
  <si>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</si>
  <si>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</si>
  <si>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</si>
  <si>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</si>
  <si>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</si>
  <si>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</si>
  <si>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</si>
  <si>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</si>
  <si>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</si>
  <si>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</si>
  <si>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</si>
  <si>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</si>
  <si>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</si>
  <si>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</si>
  <si>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</si>
  <si>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</si>
  <si>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</si>
  <si>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</si>
  <si>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</si>
  <si>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</si>
  <si>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</si>
  <si>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</si>
  <si>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</si>
  <si>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</si>
  <si>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</si>
  <si>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</si>
  <si>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</si>
  <si>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</si>
  <si>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</si>
  <si>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</si>
  <si>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</si>
  <si>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</si>
  <si>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</si>
  <si>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</si>
  <si>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</si>
  <si>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</si>
  <si>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</si>
  <si>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</si>
  <si>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</si>
  <si>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</si>
  <si>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</si>
  <si>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</si>
  <si>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</si>
  <si>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</si>
  <si>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</si>
  <si>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</si>
  <si>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</si>
  <si>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</si>
  <si>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</si>
  <si>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</si>
  <si>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</si>
  <si>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</si>
  <si>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</si>
  <si>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</si>
  <si>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</si>
  <si>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</si>
  <si>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</si>
  <si>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</si>
  <si>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</si>
  <si>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</si>
  <si>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</si>
  <si>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</si>
  <si>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</si>
  <si>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</si>
  <si>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</si>
  <si>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</si>
  <si>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</si>
  <si>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</si>
  <si>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</si>
  <si>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</si>
  <si>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</si>
  <si>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</si>
  <si>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</si>
  <si>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</si>
  <si>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</si>
  <si>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</si>
  <si>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</si>
  <si>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</si>
  <si>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</si>
  <si>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</si>
  <si>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</si>
  <si>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</si>
  <si>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</si>
  <si>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</si>
  <si>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</si>
  <si>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</si>
  <si>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</si>
  <si>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</si>
  <si>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</si>
  <si>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</si>
  <si>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</si>
  <si>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</si>
  <si>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</si>
  <si>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</si>
  <si>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</si>
  <si>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</si>
  <si>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</si>
  <si>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</si>
  <si>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</si>
  <si>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</si>
  <si>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</si>
  <si>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</si>
  <si>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</si>
  <si>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</si>
  <si>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</si>
  <si>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</si>
  <si>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</si>
  <si>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</si>
  <si>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</si>
  <si>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</si>
  <si>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</si>
  <si>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</si>
  <si>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</si>
  <si>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</si>
  <si>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</si>
  <si>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</si>
  <si>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</si>
  <si>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</si>
  <si>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</si>
  <si>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</si>
  <si>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</si>
  <si>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</si>
  <si>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</si>
  <si>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</si>
  <si>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</si>
  <si>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</si>
  <si>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</si>
  <si>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</si>
  <si>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</si>
  <si>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</si>
  <si>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</si>
  <si>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</si>
  <si>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</si>
  <si>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</si>
  <si>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</si>
  <si>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</si>
  <si>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</si>
  <si>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</si>
  <si>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</si>
  <si>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</si>
  <si>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</si>
  <si>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</si>
  <si>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</si>
  <si>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</si>
  <si>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</si>
  <si>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</si>
  <si>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</si>
  <si>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</si>
  <si>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</si>
  <si>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</si>
  <si>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</si>
  <si>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</si>
  <si>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</si>
  <si>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</si>
  <si>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</si>
  <si>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</si>
  <si>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</si>
  <si>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</si>
  <si>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</si>
  <si>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</si>
  <si>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</si>
  <si>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</si>
  <si>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</si>
  <si>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</si>
  <si>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</si>
  <si>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</si>
  <si>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</si>
  <si>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</si>
  <si>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</si>
  <si>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</si>
  <si>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</si>
  <si>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</si>
  <si>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</si>
  <si>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</si>
  <si>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</si>
  <si>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</si>
  <si>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</si>
  <si>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</si>
  <si>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</si>
  <si>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</si>
  <si>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</si>
  <si>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</si>
  <si>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</si>
  <si>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</si>
  <si>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</si>
  <si>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</si>
  <si>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</si>
  <si>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</si>
  <si>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</si>
  <si>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</si>
  <si>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</si>
  <si>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</si>
  <si>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</si>
  <si>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</si>
  <si>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</si>
  <si>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</si>
  <si>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</si>
  <si>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</si>
  <si>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</si>
  <si>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</si>
  <si>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</si>
  <si>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</si>
  <si>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</si>
  <si>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</si>
  <si>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</si>
  <si>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</si>
  <si>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</si>
  <si>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</si>
  <si>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</si>
  <si>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</si>
  <si>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</si>
  <si>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</si>
  <si>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</si>
  <si>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</si>
  <si>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</si>
  <si>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</si>
  <si>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</si>
  <si>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</si>
  <si>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</si>
  <si>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</si>
  <si>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</si>
  <si>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</si>
  <si>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</si>
  <si>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</si>
  <si>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</si>
  <si>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</si>
  <si>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</si>
  <si>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</si>
  <si>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</si>
  <si>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</si>
  <si>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</si>
  <si>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</si>
  <si>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</si>
  <si>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</si>
  <si>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</si>
  <si>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</si>
  <si>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</si>
  <si>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</si>
  <si>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</si>
  <si>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</si>
  <si>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</si>
  <si>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</si>
  <si>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</si>
  <si>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</si>
  <si>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</si>
  <si>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</si>
  <si>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</si>
  <si>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</si>
  <si>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</si>
  <si>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</si>
  <si>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</si>
  <si>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</si>
  <si>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</si>
  <si>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</si>
  <si>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</si>
  <si>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</si>
  <si>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</si>
  <si>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</si>
  <si>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</si>
  <si>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</si>
  <si>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</si>
  <si>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</si>
  <si>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</si>
  <si>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</si>
  <si>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</si>
  <si>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</si>
  <si>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</si>
  <si>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</si>
  <si>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</si>
  <si>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</si>
  <si>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</si>
  <si>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</si>
  <si>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</si>
  <si>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</si>
  <si>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</si>
  <si>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</si>
  <si>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</si>
  <si>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</si>
  <si>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</si>
  <si>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</si>
  <si>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</si>
  <si>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</si>
  <si>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</si>
  <si>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</si>
  <si>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</si>
  <si>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</si>
  <si>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</si>
  <si>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</si>
  <si>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</si>
  <si>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</si>
  <si>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</si>
  <si>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</si>
  <si>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</si>
  <si>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</si>
  <si>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</si>
  <si>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</si>
  <si>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</si>
  <si>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</si>
  <si>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</si>
  <si>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</si>
  <si>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</si>
  <si>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</si>
  <si>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</si>
  <si>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</si>
  <si>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</si>
  <si>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</si>
  <si>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</si>
  <si>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</si>
  <si>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</si>
  <si>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</si>
  <si>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</si>
  <si>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</si>
  <si>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</si>
  <si>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</si>
  <si>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</si>
  <si>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</si>
  <si>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160-170</t>
  </si>
  <si>
    <t>Part profit of Rs.7/-</t>
  </si>
  <si>
    <t>MULTIPLIER SHARE &amp; STOCK ADVISORS PRIVATE LIMITED</t>
  </si>
  <si>
    <t>7400-8000</t>
  </si>
  <si>
    <t>3800-4000</t>
  </si>
  <si>
    <t>550-560</t>
  </si>
  <si>
    <t>Profiit of Rs.11/-</t>
  </si>
  <si>
    <t>6200-6500</t>
  </si>
  <si>
    <t>290-300</t>
  </si>
  <si>
    <t>80-90</t>
  </si>
  <si>
    <t>LTIM</t>
  </si>
  <si>
    <t>4050-4150</t>
  </si>
  <si>
    <t>SHRIRAMFIN</t>
  </si>
  <si>
    <t>1280-1310</t>
  </si>
  <si>
    <t>BHARTIARTL JAN FUT</t>
  </si>
  <si>
    <t>835-845</t>
  </si>
  <si>
    <t>315-325</t>
  </si>
  <si>
    <t>Part profit of Rs.235/-</t>
  </si>
  <si>
    <t>60-70</t>
  </si>
  <si>
    <t>HINDUNILVR 2580 CE JAN</t>
  </si>
  <si>
    <t>75-90</t>
  </si>
  <si>
    <t>ICICIBANK JAN FUT</t>
  </si>
  <si>
    <t>935-945</t>
  </si>
  <si>
    <t>LT 2140 CE JAN</t>
  </si>
  <si>
    <t xml:space="preserve">RELIANCE 2580 CE JAN </t>
  </si>
  <si>
    <t>SIEMENS JAN FUT</t>
  </si>
  <si>
    <t>2920-2950</t>
  </si>
  <si>
    <t>850-860</t>
  </si>
  <si>
    <t>Retail Research Technical Calls &amp; Fundamental Performance Report for the month of Jan-2022</t>
  </si>
  <si>
    <t xml:space="preserve">APOLLOHOSP JAN FUT </t>
  </si>
  <si>
    <t>4600-4700</t>
  </si>
  <si>
    <t>Profit of Rs.65/-</t>
  </si>
  <si>
    <t>ASIANPAINT JAN FUT</t>
  </si>
  <si>
    <t>3150-3200</t>
  </si>
  <si>
    <t>INFY 1540 CE JAN</t>
  </si>
  <si>
    <t>45-55</t>
  </si>
  <si>
    <t>CIPLA 1080 CE JAN</t>
  </si>
  <si>
    <t>35-40</t>
  </si>
  <si>
    <t>Profit of Rs.110/-</t>
  </si>
  <si>
    <t>TATACONSUM 780 CE JAN</t>
  </si>
  <si>
    <t>15-20</t>
  </si>
  <si>
    <t>Loss of Rs.15/-</t>
  </si>
  <si>
    <t>Loss of Rs.18/-</t>
  </si>
  <si>
    <t>GRAVITON RESEARCH CAPITAL LLP</t>
  </si>
  <si>
    <t>QE SECURITIES</t>
  </si>
  <si>
    <t>NSE</t>
  </si>
  <si>
    <t>TCS 3360 CE JAN</t>
  </si>
  <si>
    <t>80-100</t>
  </si>
  <si>
    <t>APOLLOHOSP JAN FUT</t>
  </si>
  <si>
    <t>UPL JAN FUT</t>
  </si>
  <si>
    <t>730-735</t>
  </si>
  <si>
    <t>Loss of Rs.21/-</t>
  </si>
  <si>
    <t>NIFTY 18100 CE 5-JAN</t>
  </si>
  <si>
    <t>90-110</t>
  </si>
  <si>
    <t>Profit of Rs.20/-</t>
  </si>
  <si>
    <t xml:space="preserve">BEL </t>
  </si>
  <si>
    <t>110-115</t>
  </si>
  <si>
    <t>218-222</t>
  </si>
  <si>
    <t>4400-4450</t>
  </si>
  <si>
    <t>4700-4900</t>
  </si>
  <si>
    <t>Loss of Rs.9.5/-</t>
  </si>
  <si>
    <t>Loss of Rs.12.5/-</t>
  </si>
  <si>
    <t>Profit of Rs.4/-</t>
  </si>
  <si>
    <t>Profit of Rs.2/-</t>
  </si>
  <si>
    <t>Profit of Rs.10/-</t>
  </si>
  <si>
    <t>Profit of Rs.7.5/-</t>
  </si>
  <si>
    <t>M&amp;M JAN FUT</t>
  </si>
  <si>
    <t>1275-1295</t>
  </si>
  <si>
    <t>9200-9500</t>
  </si>
  <si>
    <t>15-17</t>
  </si>
  <si>
    <t>LT 2100 CE JAN</t>
  </si>
  <si>
    <t>65-80</t>
  </si>
  <si>
    <t>Loss of Rs.65/-</t>
  </si>
  <si>
    <t>Loss of Rs.14/-</t>
  </si>
  <si>
    <t>Profit of Rs.107/-</t>
  </si>
  <si>
    <t>Profit of Rs.7/-</t>
  </si>
  <si>
    <t>Profit of Rs.19/-</t>
  </si>
  <si>
    <t>222-235</t>
  </si>
  <si>
    <t>860-870</t>
  </si>
  <si>
    <t>920-960</t>
  </si>
  <si>
    <t>6800-7200</t>
  </si>
  <si>
    <t>1100-1135</t>
  </si>
  <si>
    <t>750-755</t>
  </si>
  <si>
    <t>HDFC 2620 CE JAN</t>
  </si>
  <si>
    <t>Profit of Rs.12.5/-</t>
  </si>
  <si>
    <t>SRTRANSFIN</t>
  </si>
  <si>
    <t>UPL 750 CE JAN</t>
  </si>
  <si>
    <t>14-18</t>
  </si>
  <si>
    <t>Loss of Rs.17/-</t>
  </si>
  <si>
    <t>NIFTY 18100 CE 12-JAN</t>
  </si>
  <si>
    <t>COFORGE JAN FUT</t>
  </si>
  <si>
    <t>4050-4100</t>
  </si>
  <si>
    <t>Loss of Rs.11/-</t>
  </si>
  <si>
    <t>780-800</t>
  </si>
  <si>
    <t>870-900</t>
  </si>
  <si>
    <t>TCS 3300 CE JAN</t>
  </si>
  <si>
    <t>70-90</t>
  </si>
  <si>
    <t>Profit of Rs.11.5/-</t>
  </si>
  <si>
    <t>NIFTY JAN FUT</t>
  </si>
  <si>
    <t>18200-18300</t>
  </si>
  <si>
    <t>195-200</t>
  </si>
  <si>
    <t>Loss of Rs.31.5/-</t>
  </si>
  <si>
    <t>Loss of Rs.105/-</t>
  </si>
  <si>
    <t>NIFTY 17900 PE 12-JAN</t>
  </si>
  <si>
    <t>Profit of Rs.22.5/-</t>
  </si>
  <si>
    <t>735-740</t>
  </si>
  <si>
    <t>Profit of Rs.80/-</t>
  </si>
  <si>
    <t>Loss of Rs.70/-</t>
  </si>
  <si>
    <t>Loss of Rs.4/-</t>
  </si>
  <si>
    <t>Loss of Rs.4.75/-</t>
  </si>
  <si>
    <t xml:space="preserve">BAJFINANCE </t>
  </si>
  <si>
    <t>5920-5960</t>
  </si>
  <si>
    <t>6100-6200</t>
  </si>
  <si>
    <t>Profit of Rs.395/-</t>
  </si>
  <si>
    <t>Profit of Rs.6.5/-</t>
  </si>
  <si>
    <t>2580-2630</t>
  </si>
  <si>
    <t>Loss of Rs.24/-</t>
  </si>
  <si>
    <t>Profit of Rs.33/-</t>
  </si>
  <si>
    <t>4000-4050</t>
  </si>
  <si>
    <t>4300-4500</t>
  </si>
  <si>
    <t>LT 2160 CE JAN</t>
  </si>
  <si>
    <t>35-45</t>
  </si>
  <si>
    <t>TOPGAIN FINANCE PRIVATE LIMITED</t>
  </si>
  <si>
    <t>Profit of Rs.8/-</t>
  </si>
  <si>
    <t>Loss of Rs.75/-</t>
  </si>
  <si>
    <t>SIEMENS 2980 CE JAN</t>
  </si>
  <si>
    <t>SIEMENS 3040 CE JAN</t>
  </si>
  <si>
    <t>Sell</t>
  </si>
  <si>
    <t>Part profit of Rs.5.50/-</t>
  </si>
  <si>
    <t>Profit of Rs.12/-</t>
  </si>
  <si>
    <t>ULTRACEMCO 7300 CE JAN</t>
  </si>
  <si>
    <t>150-180</t>
  </si>
  <si>
    <t>Profit of Rs.11/-</t>
  </si>
  <si>
    <t>BHARTIARTL 780 CE JAN</t>
  </si>
  <si>
    <t>11.00-14.00</t>
  </si>
  <si>
    <t>SYMBIOX</t>
  </si>
  <si>
    <t>NK SECURITIES RESEARCH PRIVATE LIMITED</t>
  </si>
  <si>
    <t>SKSE SECURITIES LIMITED CORP CM/TM PROP A/C</t>
  </si>
  <si>
    <t>Jet Freight Logistics Ltd</t>
  </si>
  <si>
    <t>KOHINOOR</t>
  </si>
  <si>
    <t>Kohinoor Foods Limited</t>
  </si>
  <si>
    <t>2130-2150</t>
  </si>
  <si>
    <t>2300-2400</t>
  </si>
  <si>
    <t>ULTRACEMCO 7200 CE JAN</t>
  </si>
  <si>
    <t>NURECA</t>
  </si>
  <si>
    <t>Nureca Limited</t>
  </si>
  <si>
    <t>M/S. PRARTHANA ENTERPRISES</t>
  </si>
  <si>
    <t>Loss of Rs.4.25/-</t>
  </si>
  <si>
    <t>Profit of Rs.13.50/-</t>
  </si>
  <si>
    <t>Loss of Rs.20/-</t>
  </si>
  <si>
    <t>Profit of Rs.370/-</t>
  </si>
  <si>
    <t>267-269</t>
  </si>
  <si>
    <t>280-290</t>
  </si>
  <si>
    <t>Loss of Rs.42/-</t>
  </si>
  <si>
    <t>NIFTY 18100 PE JAN</t>
  </si>
  <si>
    <t>110-130</t>
  </si>
  <si>
    <t>Profit of Rs.2.5/-</t>
  </si>
  <si>
    <t>Buy&lt;&gt;</t>
  </si>
  <si>
    <t>GODHA</t>
  </si>
  <si>
    <t>Godha Cabcon Insulat Ltd</t>
  </si>
  <si>
    <t>SVPGLOB</t>
  </si>
  <si>
    <t>SVP GLOBAL TEXTILES LTD</t>
  </si>
  <si>
    <t>VIGNESH</t>
  </si>
  <si>
    <t>VASA</t>
  </si>
  <si>
    <t>Vasa Retail &amp; Oversea Ltd</t>
  </si>
  <si>
    <t>GSTL</t>
  </si>
  <si>
    <t>Globesecure Techno Ltd</t>
  </si>
  <si>
    <t>Profit of Rs.295/-</t>
  </si>
  <si>
    <t>3085-3005</t>
  </si>
  <si>
    <t>3300-3400</t>
  </si>
  <si>
    <t>1430-1440</t>
  </si>
  <si>
    <t>1580-1650</t>
  </si>
  <si>
    <t>NIFTY 18300 CE JAN</t>
  </si>
  <si>
    <t>NIFTY 18000 PE JAN</t>
  </si>
  <si>
    <t>PARESH DHIRAJLAL SHAH</t>
  </si>
  <si>
    <t>ETT</t>
  </si>
  <si>
    <t>DIPAK DWIWEDI</t>
  </si>
  <si>
    <t>MILEFUR</t>
  </si>
  <si>
    <t>ROSEMER</t>
  </si>
  <si>
    <t>VIVEK KUMAR BHAUKA</t>
  </si>
  <si>
    <t>VEENA RAJESH SHAH</t>
  </si>
  <si>
    <t>JETFREIGHT</t>
  </si>
  <si>
    <t>SAROJ GUPTA</t>
  </si>
  <si>
    <t>KSHITI RISHIT MANIAR</t>
  </si>
  <si>
    <t>LAMBODHARA</t>
  </si>
  <si>
    <t>Lambodhara Textiles Ltd.</t>
  </si>
  <si>
    <t>SUNEET LAL</t>
  </si>
  <si>
    <t>SOUTHBANK</t>
  </si>
  <si>
    <t>South Indian Bank Ltd.</t>
  </si>
  <si>
    <t>HI GROWTH CORPORATE SERVICES PVT LTD</t>
  </si>
  <si>
    <t>180.5-174.5</t>
  </si>
  <si>
    <t>Part profit of Rs.360/-</t>
  </si>
  <si>
    <t>6650-6700</t>
  </si>
  <si>
    <t>6950-7050</t>
  </si>
  <si>
    <t>BANKNIFTY 41800 CE JAN</t>
  </si>
  <si>
    <t>Profit of Rs.112/-</t>
  </si>
  <si>
    <t>NIFTY 18100 CE JAN</t>
  </si>
  <si>
    <t>NIFTY 17700 PE JAN</t>
  </si>
  <si>
    <t>94-98</t>
  </si>
  <si>
    <t>106-110</t>
  </si>
  <si>
    <t>BEL 107 CE FEB</t>
  </si>
  <si>
    <t>0.90-1</t>
  </si>
  <si>
    <t>2-2.50</t>
  </si>
  <si>
    <t>250-300</t>
  </si>
  <si>
    <t>Profit of Rs.50/-</t>
  </si>
  <si>
    <t>Loss of Rs.7/-</t>
  </si>
  <si>
    <t>AASTAFIN</t>
  </si>
  <si>
    <t>BP COMTRADE PRIVATE LIMITED</t>
  </si>
  <si>
    <t>BP EQUITIES PVT. LTD.</t>
  </si>
  <si>
    <t>MUMBAI STOCK BROKERS PVT LTD</t>
  </si>
  <si>
    <t>SPARK FINANCE</t>
  </si>
  <si>
    <t>BHAVIK VISHANRAJ MEHTA</t>
  </si>
  <si>
    <t>FOURTH AXIS ADVISORS LLP</t>
  </si>
  <si>
    <t>NIRVAAN CHOPRA</t>
  </si>
  <si>
    <t>RUCHIRA GOYAL</t>
  </si>
  <si>
    <t>MANSI SHARE &amp; STOCK ADVISORS PRIVATE LIMITED</t>
  </si>
  <si>
    <t>PREETI BHAUKA</t>
  </si>
  <si>
    <t>TEJAS TRADEFIN LLP</t>
  </si>
  <si>
    <t>BHARATKUMARPUKHRAJJI</t>
  </si>
  <si>
    <t>ADVIKCA</t>
  </si>
  <si>
    <t>BHAVYA DHIMAN</t>
  </si>
  <si>
    <t>VISHESH GUPTA</t>
  </si>
  <si>
    <t>VRINDAA ADVANCED MATERIALS LIMITED</t>
  </si>
  <si>
    <t>BHUDEVI</t>
  </si>
  <si>
    <t>VIVEK KANDA</t>
  </si>
  <si>
    <t>DDIL</t>
  </si>
  <si>
    <t>FRSHTRP*</t>
  </si>
  <si>
    <t>FRESHTROP FRUITS LIMITED</t>
  </si>
  <si>
    <t>GGENG</t>
  </si>
  <si>
    <t>GGL</t>
  </si>
  <si>
    <t>YACOOBALI AIYUB MOHAMMED</t>
  </si>
  <si>
    <t>GANGA RAM RAJPUT</t>
  </si>
  <si>
    <t>KISHORPREMCHANDDOWLANI</t>
  </si>
  <si>
    <t>KLRFM</t>
  </si>
  <si>
    <t>MOUNTAIN VENTURES</t>
  </si>
  <si>
    <t>MACH</t>
  </si>
  <si>
    <t>CHIRAG D BHANUSHALI HUF</t>
  </si>
  <si>
    <t>BHAVIN RAMESH SHAH</t>
  </si>
  <si>
    <t>SONAL GAJENDRA MALU</t>
  </si>
  <si>
    <t>KINCHIT SUNILKUMAR MEHTA HUF</t>
  </si>
  <si>
    <t>SUNILKUMAR CHANDRAKANT MEHTA (HUF)</t>
  </si>
  <si>
    <t>KIFS ENTERPRISE</t>
  </si>
  <si>
    <t>SAJU MALETHUKALAYIL VARGHESE</t>
  </si>
  <si>
    <t>ANUBHAVMITTAL</t>
  </si>
  <si>
    <t>ABHINAVGOSWAMI</t>
  </si>
  <si>
    <t>ANALAKADHARINARAYANAN</t>
  </si>
  <si>
    <t>MAYANK RASIKLAL KOTADIA</t>
  </si>
  <si>
    <t>MOLDTEK</t>
  </si>
  <si>
    <t>NAVODAYENT</t>
  </si>
  <si>
    <t>ANMOL JAIN</t>
  </si>
  <si>
    <t>NNM SECURITIES PVT LTD</t>
  </si>
  <si>
    <t>PRATEEKDHUPER</t>
  </si>
  <si>
    <t>NBL</t>
  </si>
  <si>
    <t>VIRATH SHAH</t>
  </si>
  <si>
    <t>NORBTEAEXP</t>
  </si>
  <si>
    <t>AKSHAY AGGARWAL</t>
  </si>
  <si>
    <t>NOUVEAU</t>
  </si>
  <si>
    <t>CASTERLY REAL ESTATE PRIVATE LIMITED</t>
  </si>
  <si>
    <t>ATTRIBUTE SHARES &amp; SECURITIES PVT LTD</t>
  </si>
  <si>
    <t>GAJMUKH TRADING PRIVATE LIMITED</t>
  </si>
  <si>
    <t>POLYLINK</t>
  </si>
  <si>
    <t>MONET SECURITIES PRIVATE LTD</t>
  </si>
  <si>
    <t>PRISMX</t>
  </si>
  <si>
    <t>BANAS FINANCE LIMITED</t>
  </si>
  <si>
    <t>QRIL</t>
  </si>
  <si>
    <t>DHAVAL HARSHADRAI GANATRA</t>
  </si>
  <si>
    <t>QUEST</t>
  </si>
  <si>
    <t>SONAL KALPESH KORADIA</t>
  </si>
  <si>
    <t>RAMASIGNS</t>
  </si>
  <si>
    <t>PRIYAM RANDHIR KUMAR SRIVASTAVA</t>
  </si>
  <si>
    <t>GAUTAM DALMIA .</t>
  </si>
  <si>
    <t>GOURAVKUMAR</t>
  </si>
  <si>
    <t>SIPTL</t>
  </si>
  <si>
    <t>HANSABEN BHARATKUMAR PATEL</t>
  </si>
  <si>
    <t>SRUSTEELS</t>
  </si>
  <si>
    <t>PRADIP RAMESHBHAI MAKWANA</t>
  </si>
  <si>
    <t>PREM PRAKASH AGARWAL</t>
  </si>
  <si>
    <t>KALI DAS CHAUHAN</t>
  </si>
  <si>
    <t>TITANIN</t>
  </si>
  <si>
    <t>VIDYA BABAN SHINDE</t>
  </si>
  <si>
    <t>TTIL</t>
  </si>
  <si>
    <t>UNITEDINT</t>
  </si>
  <si>
    <t>GITESH BALARAM TAMBE</t>
  </si>
  <si>
    <t>ANITA DEEPAK DALAL</t>
  </si>
  <si>
    <t>VAL</t>
  </si>
  <si>
    <t>BHAVANA KESHAVLAL CHHABHAYA</t>
  </si>
  <si>
    <t>AARTI-RE</t>
  </si>
  <si>
    <t>Aarti Surfactants Limited</t>
  </si>
  <si>
    <t>NIKHIL PARIMAL DESAI</t>
  </si>
  <si>
    <t>NIKHIL HOLDINGS PRIVATE LIMITED</t>
  </si>
  <si>
    <t>BRIGHT</t>
  </si>
  <si>
    <t>Bright Solar Limited</t>
  </si>
  <si>
    <t>FIBERWEB</t>
  </si>
  <si>
    <t>Fiberweb India Limited</t>
  </si>
  <si>
    <t>MANJU SINGHI</t>
  </si>
  <si>
    <t>GOYALALUM</t>
  </si>
  <si>
    <t>Goyal Aluminiums Limited</t>
  </si>
  <si>
    <t>ANANT WEALTH CONSULTANTS PRIVATE LIMITED</t>
  </si>
  <si>
    <t>TOUCHLINE SECURITIES PRIVATE LIMITED</t>
  </si>
  <si>
    <t>NIRAJ RAJNIKANT SHAH</t>
  </si>
  <si>
    <t>ECONO TRADING &amp; INVESTMENT PRIVATE LIMITED</t>
  </si>
  <si>
    <t>HOMESFY</t>
  </si>
  <si>
    <t>Homesfy Realty Limited</t>
  </si>
  <si>
    <t>SANJAY B SHAH (HUF)</t>
  </si>
  <si>
    <t>JILESH NAVIN CHHEDA</t>
  </si>
  <si>
    <t>GAJANAN REALCON PRIVATE LIMITED</t>
  </si>
  <si>
    <t>ORATOR MARKETING PRIVATE LIMITED</t>
  </si>
  <si>
    <t>MAKS</t>
  </si>
  <si>
    <t>Maks Energy Sol India Ltd</t>
  </si>
  <si>
    <t>INDIACREDIT RISK MANAGEMENT LLP</t>
  </si>
  <si>
    <t>SHRADHA</t>
  </si>
  <si>
    <t>Shradha Infraprojects Ltd</t>
  </si>
  <si>
    <t>MAHAVEER COMSTOCK TRADIND LLP</t>
  </si>
  <si>
    <t>VAISHALI</t>
  </si>
  <si>
    <t>Vaishali Pharma Limited</t>
  </si>
  <si>
    <t>AMAYSHA TEXTILES PRIVATE LIMITED</t>
  </si>
  <si>
    <t>VIKRAMKUMAR KARANRAJ SAKARIA HUF DAKSH CORPORATION</t>
  </si>
  <si>
    <t>SOMANI VENTURES AND INNOVATIONS LIMITED</t>
  </si>
  <si>
    <t>JAYA CHANDRAKANT GOGRI</t>
  </si>
  <si>
    <t>LABDHI BUSINESS TRUST</t>
  </si>
  <si>
    <t>PANBAI WELFARE FOUNDATION</t>
  </si>
  <si>
    <t>MANISHA RASHESH GOGRI</t>
  </si>
  <si>
    <t>RASHESH C. GOGRI</t>
  </si>
  <si>
    <t>AARNAV RASHESH GOGRI</t>
  </si>
  <si>
    <t>DHIREN KISHORE SHAH</t>
  </si>
  <si>
    <t>ALCHEMIE FINANCIAL SERVICES LIMITED</t>
  </si>
  <si>
    <t>ANUSHAKTI ENTERPRISE PRIVATE LIMITED</t>
  </si>
  <si>
    <t>SUNIL HASMUKHLAL SHAH</t>
  </si>
  <si>
    <t>BHARAT CAPITAL AND HOLDINGS LIMITED</t>
  </si>
  <si>
    <t>MADHU DEVI GODHA</t>
  </si>
  <si>
    <t>JYOTHI KAILASH KABRA</t>
  </si>
  <si>
    <t>SANJAY GARG</t>
  </si>
  <si>
    <t>MIKER FINANCIAL CONSULTANTS PVT LTD</t>
  </si>
  <si>
    <t>NOPEA CAPITAL SERVICES PRIVATE LIMITED</t>
  </si>
  <si>
    <t>HARDIK BHUPENDRA VASA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</si>
</sst>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401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15" borderId="20" xfId="0" applyFont="1" applyFill="1" applyBorder="1" applyAlignment="1">
      <alignment horizontal="center" vertical="center"/>
    </xf>
    <xf numFmtId="0" fontId="32" fillId="16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2" fontId="32" fillId="17" borderId="20" xfId="0" applyNumberFormat="1" applyFont="1" applyFill="1" applyBorder="1" applyAlignment="1">
      <alignment horizontal="center" vertical="center"/>
    </xf>
    <xf numFmtId="166" fontId="32" fillId="17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0" fontId="31" fillId="17" borderId="20" xfId="0" applyFont="1" applyFill="1" applyBorder="1"/>
    <xf numFmtId="0" fontId="31" fillId="17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0" fontId="32" fillId="20" borderId="20" xfId="0" applyNumberFormat="1" applyFont="1" applyFill="1" applyBorder="1" applyAlignment="1">
      <alignment horizontal="center" vertical="center" wrapText="1"/>
    </xf>
    <xf numFmtId="16" fontId="32" fillId="20" borderId="20" xfId="0" applyNumberFormat="1" applyFont="1" applyFill="1" applyBorder="1" applyAlignment="1">
      <alignment horizontal="center" vertical="center"/>
    </xf>
    <xf numFmtId="0" fontId="1" fillId="11" borderId="0" xfId="0" applyFont="1" applyFill="1"/>
    <xf numFmtId="165" fontId="31" fillId="19" borderId="20" xfId="0" applyNumberFormat="1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0" fontId="1" fillId="21" borderId="0" xfId="0" applyFont="1" applyFill="1"/>
    <xf numFmtId="0" fontId="1" fillId="21" borderId="22" xfId="0" applyFont="1" applyFill="1" applyBorder="1"/>
    <xf numFmtId="0" fontId="1" fillId="21" borderId="21" xfId="0" applyFont="1" applyFill="1" applyBorder="1"/>
    <xf numFmtId="0" fontId="0" fillId="22" borderId="21" xfId="0" applyFill="1" applyBorder="1"/>
    <xf numFmtId="16" fontId="32" fillId="17" borderId="20" xfId="0" applyNumberFormat="1" applyFont="1" applyFill="1" applyBorder="1" applyAlignment="1">
      <alignment horizontal="center" vertical="center"/>
    </xf>
    <xf numFmtId="0" fontId="0" fillId="22" borderId="0" xfId="0" applyFill="1"/>
    <xf numFmtId="15" fontId="31" fillId="10" borderId="0" xfId="0" applyNumberFormat="1" applyFont="1" applyFill="1" applyAlignment="1">
      <alignment horizontal="center" vertical="center"/>
    </xf>
    <xf numFmtId="0" fontId="32" fillId="10" borderId="0" xfId="0" applyFont="1" applyFill="1"/>
    <xf numFmtId="43" fontId="31" fillId="10" borderId="0" xfId="0" applyNumberFormat="1" applyFont="1" applyFill="1" applyAlignment="1">
      <alignment horizontal="center" vertical="top"/>
    </xf>
    <xf numFmtId="0" fontId="31" fillId="10" borderId="0" xfId="0" applyFont="1" applyFill="1" applyAlignment="1">
      <alignment horizontal="center" vertical="top"/>
    </xf>
    <xf numFmtId="0" fontId="32" fillId="12" borderId="0" xfId="0" applyFont="1" applyFill="1" applyAlignment="1">
      <alignment horizontal="center" vertical="center"/>
    </xf>
    <xf numFmtId="2" fontId="32" fillId="12" borderId="0" xfId="0" applyNumberFormat="1" applyFont="1" applyFill="1" applyAlignment="1">
      <alignment horizontal="center" vertical="center"/>
    </xf>
    <xf numFmtId="10" fontId="32" fillId="12" borderId="0" xfId="0" applyNumberFormat="1" applyFont="1" applyFill="1" applyAlignment="1">
      <alignment horizontal="center" vertical="center" wrapText="1"/>
    </xf>
    <xf numFmtId="16" fontId="32" fillId="12" borderId="0" xfId="0" applyNumberFormat="1" applyFont="1" applyFill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1" fontId="31" fillId="18" borderId="20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top"/>
    </xf>
    <xf numFmtId="165" fontId="31" fillId="18" borderId="20" xfId="0" applyNumberFormat="1" applyFont="1" applyFill="1" applyBorder="1" applyAlignment="1">
      <alignment horizontal="center" vertical="center"/>
    </xf>
    <xf numFmtId="1" fontId="31" fillId="10" borderId="2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23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2" fontId="32" fillId="24" borderId="20" xfId="0" applyNumberFormat="1" applyFont="1" applyFill="1" applyBorder="1" applyAlignment="1">
      <alignment horizontal="center" vertical="center"/>
    </xf>
    <xf numFmtId="166" fontId="32" fillId="24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1" fillId="24" borderId="20" xfId="0" applyFont="1" applyFill="1" applyBorder="1"/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0" fontId="31" fillId="24" borderId="21" xfId="0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5" fontId="31" fillId="24" borderId="21" xfId="0" applyNumberFormat="1" applyFont="1" applyFill="1" applyBorder="1" applyAlignment="1">
      <alignment horizontal="center" vertical="center"/>
    </xf>
    <xf numFmtId="0" fontId="32" fillId="24" borderId="21" xfId="0" applyFont="1" applyFill="1" applyBorder="1"/>
    <xf numFmtId="43" fontId="31" fillId="24" borderId="21" xfId="0" applyNumberFormat="1" applyFont="1" applyFill="1" applyBorder="1" applyAlignment="1">
      <alignment horizontal="center" vertical="top"/>
    </xf>
    <xf numFmtId="0" fontId="31" fillId="24" borderId="21" xfId="0" applyFont="1" applyFill="1" applyBorder="1" applyAlignment="1">
      <alignment horizontal="center" vertical="top"/>
    </xf>
    <xf numFmtId="0" fontId="31" fillId="25" borderId="20" xfId="0" applyFont="1" applyFill="1" applyBorder="1" applyAlignment="1">
      <alignment horizontal="center" vertical="center"/>
    </xf>
    <xf numFmtId="16" fontId="32" fillId="24" borderId="20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2" fontId="32" fillId="16" borderId="20" xfId="0" applyNumberFormat="1" applyFont="1" applyFill="1" applyBorder="1" applyAlignment="1">
      <alignment horizontal="center" vertical="center"/>
    </xf>
    <xf numFmtId="10" fontId="32" fillId="16" borderId="20" xfId="0" applyNumberFormat="1" applyFont="1" applyFill="1" applyBorder="1" applyAlignment="1">
      <alignment horizontal="center" vertical="center" wrapText="1"/>
    </xf>
    <xf numFmtId="16" fontId="32" fillId="16" borderId="20" xfId="0" applyNumberFormat="1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0" fontId="31" fillId="0" borderId="21" xfId="0" applyFont="1" applyBorder="1" applyAlignment="1">
      <alignment horizontal="center" vertical="center"/>
    </xf>
    <xf numFmtId="165" fontId="31" fillId="0" borderId="21" xfId="0" applyNumberFormat="1" applyFont="1" applyBorder="1" applyAlignment="1">
      <alignment horizontal="center" vertical="center"/>
    </xf>
    <xf numFmtId="15" fontId="31" fillId="0" borderId="21" xfId="0" applyNumberFormat="1" applyFont="1" applyBorder="1" applyAlignment="1">
      <alignment horizontal="center" vertical="center"/>
    </xf>
    <xf numFmtId="0" fontId="32" fillId="0" borderId="21" xfId="0" applyFont="1" applyBorder="1"/>
    <xf numFmtId="43" fontId="31" fillId="0" borderId="21" xfId="0" applyNumberFormat="1" applyFont="1" applyBorder="1" applyAlignment="1">
      <alignment horizontal="center" vertical="top"/>
    </xf>
    <xf numFmtId="0" fontId="31" fillId="0" borderId="21" xfId="0" applyFont="1" applyBorder="1" applyAlignment="1">
      <alignment horizontal="center" vertical="top"/>
    </xf>
    <xf numFmtId="0" fontId="37" fillId="24" borderId="21" xfId="0" applyFont="1" applyFill="1" applyBorder="1" applyAlignment="1">
      <alignment horizontal="center" vertical="center"/>
    </xf>
    <xf numFmtId="165" fontId="37" fillId="24" borderId="21" xfId="0" applyNumberFormat="1" applyFont="1" applyFill="1" applyBorder="1" applyAlignment="1">
      <alignment horizontal="center" vertical="center"/>
    </xf>
    <xf numFmtId="15" fontId="37" fillId="24" borderId="21" xfId="0" applyNumberFormat="1" applyFont="1" applyFill="1" applyBorder="1" applyAlignment="1">
      <alignment horizontal="center" vertical="center"/>
    </xf>
    <xf numFmtId="0" fontId="37" fillId="24" borderId="21" xfId="0" applyFont="1" applyFill="1" applyBorder="1"/>
    <xf numFmtId="43" fontId="37" fillId="24" borderId="21" xfId="0" applyNumberFormat="1" applyFont="1" applyFill="1" applyBorder="1" applyAlignment="1">
      <alignment horizontal="center" vertical="top"/>
    </xf>
    <xf numFmtId="0" fontId="37" fillId="24" borderId="21" xfId="0" applyFont="1" applyFill="1" applyBorder="1" applyAlignment="1">
      <alignment horizontal="center" vertical="top"/>
    </xf>
    <xf numFmtId="0" fontId="32" fillId="0" borderId="21" xfId="0" applyFont="1" applyBorder="1" applyAlignment="1">
      <alignment horizontal="center" vertical="center"/>
    </xf>
    <xf numFmtId="2" fontId="32" fillId="0" borderId="21" xfId="0" applyNumberFormat="1" applyFont="1" applyBorder="1" applyAlignment="1">
      <alignment horizontal="center" vertical="center"/>
    </xf>
    <xf numFmtId="10" fontId="32" fillId="0" borderId="21" xfId="0" applyNumberFormat="1" applyFont="1" applyBorder="1" applyAlignment="1">
      <alignment horizontal="center" vertical="center" wrapText="1"/>
    </xf>
    <xf numFmtId="16" fontId="32" fillId="0" borderId="21" xfId="0" applyNumberFormat="1" applyFont="1" applyBorder="1" applyAlignment="1">
      <alignment horizontal="center" vertical="center"/>
    </xf>
    <xf numFmtId="0" fontId="1" fillId="0" borderId="22" xfId="0" applyFont="1" applyBorder="1"/>
    <xf numFmtId="0" fontId="1" fillId="0" borderId="21" xfId="0" applyFont="1" applyBorder="1"/>
    <xf numFmtId="0" fontId="0" fillId="0" borderId="21" xfId="0" applyBorder="1"/>
    <xf numFmtId="0" fontId="31" fillId="11" borderId="0" xfId="0" applyFont="1" applyFill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16" fontId="32" fillId="10" borderId="0" xfId="0" applyNumberFormat="1" applyFont="1" applyFill="1" applyAlignment="1">
      <alignment horizontal="center" vertical="center"/>
    </xf>
    <xf numFmtId="2" fontId="32" fillId="10" borderId="0" xfId="0" applyNumberFormat="1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165" fontId="31" fillId="27" borderId="21" xfId="0" applyNumberFormat="1" applyFont="1" applyFill="1" applyBorder="1" applyAlignment="1">
      <alignment horizontal="center" vertical="center"/>
    </xf>
    <xf numFmtId="0" fontId="31" fillId="27" borderId="20" xfId="0" applyFont="1" applyFill="1" applyBorder="1"/>
    <xf numFmtId="0" fontId="31" fillId="27" borderId="20" xfId="0" applyFont="1" applyFill="1" applyBorder="1" applyAlignment="1">
      <alignment horizontal="center" vertical="center"/>
    </xf>
    <xf numFmtId="0" fontId="32" fillId="27" borderId="20" xfId="0" applyFont="1" applyFill="1" applyBorder="1" applyAlignment="1">
      <alignment horizontal="center" vertical="center"/>
    </xf>
    <xf numFmtId="16" fontId="32" fillId="27" borderId="20" xfId="0" applyNumberFormat="1" applyFont="1" applyFill="1" applyBorder="1" applyAlignment="1">
      <alignment horizontal="center" vertical="center"/>
    </xf>
    <xf numFmtId="0" fontId="32" fillId="28" borderId="20" xfId="0" applyFont="1" applyFill="1" applyBorder="1" applyAlignment="1">
      <alignment horizontal="center" vertical="center"/>
    </xf>
    <xf numFmtId="2" fontId="32" fillId="27" borderId="20" xfId="0" applyNumberFormat="1" applyFont="1" applyFill="1" applyBorder="1" applyAlignment="1">
      <alignment horizontal="center" vertical="center"/>
    </xf>
    <xf numFmtId="166" fontId="32" fillId="27" borderId="20" xfId="0" applyNumberFormat="1" applyFont="1" applyFill="1" applyBorder="1" applyAlignment="1">
      <alignment horizontal="center" vertical="center"/>
    </xf>
    <xf numFmtId="165" fontId="31" fillId="27" borderId="20" xfId="0" applyNumberFormat="1" applyFont="1" applyFill="1" applyBorder="1" applyAlignment="1">
      <alignment horizontal="center" vertical="center"/>
    </xf>
    <xf numFmtId="165" fontId="31" fillId="25" borderId="20" xfId="0" applyNumberFormat="1" applyFont="1" applyFill="1" applyBorder="1" applyAlignment="1">
      <alignment horizontal="center" vertical="center"/>
    </xf>
    <xf numFmtId="0" fontId="0" fillId="25" borderId="20" xfId="0" applyFill="1" applyBorder="1"/>
    <xf numFmtId="0" fontId="37" fillId="24" borderId="20" xfId="0" applyFont="1" applyFill="1" applyBorder="1"/>
    <xf numFmtId="0" fontId="37" fillId="24" borderId="20" xfId="0" applyFont="1" applyFill="1" applyBorder="1" applyAlignment="1">
      <alignment horizontal="center" vertical="center"/>
    </xf>
    <xf numFmtId="0" fontId="32" fillId="23" borderId="21" xfId="0" applyFont="1" applyFill="1" applyBorder="1" applyAlignment="1">
      <alignment horizontal="center" vertical="center"/>
    </xf>
    <xf numFmtId="16" fontId="32" fillId="23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0" fontId="32" fillId="12" borderId="23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16" fontId="32" fillId="12" borderId="23" xfId="0" applyNumberFormat="1" applyFont="1" applyFill="1" applyBorder="1" applyAlignment="1">
      <alignment horizontal="center" vertical="center"/>
    </xf>
    <xf numFmtId="0" fontId="32" fillId="23" borderId="23" xfId="0" applyFont="1" applyFill="1" applyBorder="1" applyAlignment="1">
      <alignment horizontal="center" vertical="center"/>
    </xf>
    <xf numFmtId="0" fontId="32" fillId="23" borderId="21" xfId="0" applyFont="1" applyFill="1" applyBorder="1" applyAlignment="1">
      <alignment horizontal="center" vertical="center"/>
    </xf>
    <xf numFmtId="16" fontId="32" fillId="23" borderId="23" xfId="0" applyNumberFormat="1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 xr:uid="{00000000-0005-0000-0000-000002000000}"/>
    <cellStyle name="Normal 7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0"/>
  <sheetViews>
    <sheetView tabSelected="1" workbookViewId="0">
      <selection activeCell="C19" sqref="C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44953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G16" sqref="G16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44953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5" t="s">
        <v>16</v>
      </c>
      <c r="B9" s="387" t="s">
        <v>17</v>
      </c>
      <c r="C9" s="387" t="s">
        <v>18</v>
      </c>
      <c r="D9" s="387" t="s">
        <v>19</v>
      </c>
      <c r="E9" s="23" t="s">
        <v>20</v>
      </c>
      <c r="F9" s="23" t="s">
        <v>21</v>
      </c>
      <c r="G9" s="382" t="s">
        <v>22</v>
      </c>
      <c r="H9" s="383"/>
      <c r="I9" s="384"/>
      <c r="J9" s="382" t="s">
        <v>23</v>
      </c>
      <c r="K9" s="383"/>
      <c r="L9" s="384"/>
      <c r="M9" s="23"/>
      <c r="N9" s="24"/>
      <c r="O9" s="24"/>
      <c r="P9" s="24"/>
    </row>
    <row r="10" spans="1:16" ht="59.25" customHeight="1">
      <c r="A10" s="386"/>
      <c r="B10" s="388"/>
      <c r="C10" s="388"/>
      <c r="D10" s="388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44980</v>
      </c>
      <c r="E11" s="32">
        <v>17985.900000000001</v>
      </c>
      <c r="F11" s="32">
        <v>18044.983333333334</v>
      </c>
      <c r="G11" s="33">
        <v>17874.966666666667</v>
      </c>
      <c r="H11" s="33">
        <v>17764.033333333333</v>
      </c>
      <c r="I11" s="33">
        <v>17594.016666666666</v>
      </c>
      <c r="J11" s="33">
        <v>18155.916666666668</v>
      </c>
      <c r="K11" s="33">
        <v>18325.933333333338</v>
      </c>
      <c r="L11" s="33">
        <v>18436.866666666669</v>
      </c>
      <c r="M11" s="34">
        <v>18215</v>
      </c>
      <c r="N11" s="34">
        <v>17934.05</v>
      </c>
      <c r="O11" s="35">
        <v>10419750</v>
      </c>
      <c r="P11" s="36">
        <v>-0.2410049277589805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44980</v>
      </c>
      <c r="E12" s="37">
        <v>41864.449999999997</v>
      </c>
      <c r="F12" s="37">
        <v>42193.95</v>
      </c>
      <c r="G12" s="38">
        <v>41426.049999999996</v>
      </c>
      <c r="H12" s="38">
        <v>40987.65</v>
      </c>
      <c r="I12" s="38">
        <v>40219.75</v>
      </c>
      <c r="J12" s="38">
        <v>42632.349999999991</v>
      </c>
      <c r="K12" s="38">
        <v>43400.249999999985</v>
      </c>
      <c r="L12" s="38">
        <v>43838.649999999987</v>
      </c>
      <c r="M12" s="28">
        <v>42961.85</v>
      </c>
      <c r="N12" s="28">
        <v>41755.550000000003</v>
      </c>
      <c r="O12" s="39">
        <v>2070800</v>
      </c>
      <c r="P12" s="40">
        <v>-0.10208240739737016</v>
      </c>
    </row>
    <row r="13" spans="1:16" ht="12.75" customHeight="1">
      <c r="A13" s="28">
        <v>3</v>
      </c>
      <c r="B13" s="29" t="s">
        <v>35</v>
      </c>
      <c r="C13" s="30" t="s">
        <v>770</v>
      </c>
      <c r="D13" s="31">
        <v>44985</v>
      </c>
      <c r="E13" s="37">
        <v>18623.150000000001</v>
      </c>
      <c r="F13" s="37">
        <v>18700.216666666667</v>
      </c>
      <c r="G13" s="38">
        <v>18473.433333333334</v>
      </c>
      <c r="H13" s="38">
        <v>18323.716666666667</v>
      </c>
      <c r="I13" s="38">
        <v>18096.933333333334</v>
      </c>
      <c r="J13" s="38">
        <v>18849.933333333334</v>
      </c>
      <c r="K13" s="38">
        <v>19076.716666666667</v>
      </c>
      <c r="L13" s="38">
        <v>19226.433333333334</v>
      </c>
      <c r="M13" s="28">
        <v>18927</v>
      </c>
      <c r="N13" s="28">
        <v>18550.5</v>
      </c>
      <c r="O13" s="39">
        <v>6240</v>
      </c>
      <c r="P13" s="40">
        <v>-0.7944664031620553</v>
      </c>
    </row>
    <row r="14" spans="1:16" ht="12.75" customHeight="1">
      <c r="A14" s="28">
        <v>4</v>
      </c>
      <c r="B14" s="29" t="s">
        <v>35</v>
      </c>
      <c r="C14" s="30" t="s">
        <v>795</v>
      </c>
      <c r="D14" s="31">
        <v>44985</v>
      </c>
      <c r="E14" s="37">
        <v>7425.95</v>
      </c>
      <c r="F14" s="37">
        <v>2475.3166666666666</v>
      </c>
      <c r="G14" s="38">
        <v>4950.6333333333332</v>
      </c>
      <c r="H14" s="38">
        <v>2475.3166666666666</v>
      </c>
      <c r="I14" s="38">
        <v>4950.6333333333332</v>
      </c>
      <c r="J14" s="38">
        <v>4950.6333333333332</v>
      </c>
      <c r="K14" s="38">
        <v>2475.3166666666666</v>
      </c>
      <c r="L14" s="38">
        <v>4950.6333333333332</v>
      </c>
      <c r="M14" s="28">
        <v>0</v>
      </c>
      <c r="N14" s="28">
        <v>0</v>
      </c>
      <c r="O14" s="39">
        <v>0</v>
      </c>
      <c r="P14" s="40">
        <v>-1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44980</v>
      </c>
      <c r="E15" s="37">
        <v>536.29999999999995</v>
      </c>
      <c r="F15" s="37">
        <v>542.1</v>
      </c>
      <c r="G15" s="38">
        <v>528.25</v>
      </c>
      <c r="H15" s="38">
        <v>520.19999999999993</v>
      </c>
      <c r="I15" s="38">
        <v>506.34999999999991</v>
      </c>
      <c r="J15" s="38">
        <v>550.15000000000009</v>
      </c>
      <c r="K15" s="38">
        <v>564.00000000000023</v>
      </c>
      <c r="L15" s="38">
        <v>572.05000000000018</v>
      </c>
      <c r="M15" s="28">
        <v>555.95000000000005</v>
      </c>
      <c r="N15" s="28">
        <v>534.04999999999995</v>
      </c>
      <c r="O15" s="39">
        <v>4015400</v>
      </c>
      <c r="P15" s="40">
        <v>-8.8206909862960814E-2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44980</v>
      </c>
      <c r="E16" s="37">
        <v>2889.05</v>
      </c>
      <c r="F16" s="37">
        <v>2908.0666666666671</v>
      </c>
      <c r="G16" s="38">
        <v>2854.233333333334</v>
      </c>
      <c r="H16" s="38">
        <v>2819.416666666667</v>
      </c>
      <c r="I16" s="38">
        <v>2765.5833333333339</v>
      </c>
      <c r="J16" s="38">
        <v>2942.8833333333341</v>
      </c>
      <c r="K16" s="38">
        <v>2996.7166666666672</v>
      </c>
      <c r="L16" s="38">
        <v>3031.5333333333342</v>
      </c>
      <c r="M16" s="28">
        <v>2961.9</v>
      </c>
      <c r="N16" s="28">
        <v>2873.25</v>
      </c>
      <c r="O16" s="39">
        <v>1324000</v>
      </c>
      <c r="P16" s="40">
        <v>-9.4391244870041038E-2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44980</v>
      </c>
      <c r="E17" s="37">
        <v>21445.200000000001</v>
      </c>
      <c r="F17" s="37">
        <v>21549.200000000001</v>
      </c>
      <c r="G17" s="38">
        <v>21269.350000000002</v>
      </c>
      <c r="H17" s="38">
        <v>21093.5</v>
      </c>
      <c r="I17" s="38">
        <v>20813.650000000001</v>
      </c>
      <c r="J17" s="38">
        <v>21725.050000000003</v>
      </c>
      <c r="K17" s="38">
        <v>22004.9</v>
      </c>
      <c r="L17" s="38">
        <v>22180.750000000004</v>
      </c>
      <c r="M17" s="28">
        <v>21829.05</v>
      </c>
      <c r="N17" s="28">
        <v>21373.35</v>
      </c>
      <c r="O17" s="39">
        <v>40960</v>
      </c>
      <c r="P17" s="40">
        <v>-0.12178387650085763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44980</v>
      </c>
      <c r="E18" s="37">
        <v>140.4</v>
      </c>
      <c r="F18" s="37">
        <v>141.46666666666667</v>
      </c>
      <c r="G18" s="38">
        <v>138.68333333333334</v>
      </c>
      <c r="H18" s="38">
        <v>136.96666666666667</v>
      </c>
      <c r="I18" s="38">
        <v>134.18333333333334</v>
      </c>
      <c r="J18" s="38">
        <v>143.18333333333334</v>
      </c>
      <c r="K18" s="38">
        <v>145.9666666666667</v>
      </c>
      <c r="L18" s="38">
        <v>147.68333333333334</v>
      </c>
      <c r="M18" s="28">
        <v>144.25</v>
      </c>
      <c r="N18" s="28">
        <v>139.75</v>
      </c>
      <c r="O18" s="39">
        <v>32146200</v>
      </c>
      <c r="P18" s="40">
        <v>-3.18751016425435E-2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44980</v>
      </c>
      <c r="E19" s="37">
        <v>256.75</v>
      </c>
      <c r="F19" s="37">
        <v>257.68333333333334</v>
      </c>
      <c r="G19" s="38">
        <v>253.4666666666667</v>
      </c>
      <c r="H19" s="38">
        <v>250.18333333333337</v>
      </c>
      <c r="I19" s="38">
        <v>245.96666666666673</v>
      </c>
      <c r="J19" s="38">
        <v>260.9666666666667</v>
      </c>
      <c r="K19" s="38">
        <v>265.18333333333328</v>
      </c>
      <c r="L19" s="38">
        <v>268.46666666666664</v>
      </c>
      <c r="M19" s="28">
        <v>261.89999999999998</v>
      </c>
      <c r="N19" s="28">
        <v>254.4</v>
      </c>
      <c r="O19" s="39">
        <v>17682600</v>
      </c>
      <c r="P19" s="40">
        <v>-6.8100849547821321E-2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44980</v>
      </c>
      <c r="E20" s="37">
        <v>2181.15</v>
      </c>
      <c r="F20" s="37">
        <v>2230.4833333333336</v>
      </c>
      <c r="G20" s="38">
        <v>2123.3166666666671</v>
      </c>
      <c r="H20" s="38">
        <v>2065.4833333333336</v>
      </c>
      <c r="I20" s="38">
        <v>1958.3166666666671</v>
      </c>
      <c r="J20" s="38">
        <v>2288.3166666666671</v>
      </c>
      <c r="K20" s="38">
        <v>2395.4833333333331</v>
      </c>
      <c r="L20" s="38">
        <v>2453.3166666666671</v>
      </c>
      <c r="M20" s="28">
        <v>2337.65</v>
      </c>
      <c r="N20" s="28">
        <v>2172.65</v>
      </c>
      <c r="O20" s="39">
        <v>2822000</v>
      </c>
      <c r="P20" s="40">
        <v>-4.2334775600237552E-2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44980</v>
      </c>
      <c r="E21" s="37">
        <v>3406</v>
      </c>
      <c r="F21" s="37">
        <v>3390.35</v>
      </c>
      <c r="G21" s="38">
        <v>3340.7</v>
      </c>
      <c r="H21" s="38">
        <v>3275.4</v>
      </c>
      <c r="I21" s="38">
        <v>3225.75</v>
      </c>
      <c r="J21" s="38">
        <v>3455.6499999999996</v>
      </c>
      <c r="K21" s="38">
        <v>3505.3</v>
      </c>
      <c r="L21" s="38">
        <v>3570.5999999999995</v>
      </c>
      <c r="M21" s="28">
        <v>3440</v>
      </c>
      <c r="N21" s="28">
        <v>3325.05</v>
      </c>
      <c r="O21" s="39">
        <v>14174750</v>
      </c>
      <c r="P21" s="40">
        <v>-0.14083311866410073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44980</v>
      </c>
      <c r="E22" s="37">
        <v>717.25</v>
      </c>
      <c r="F22" s="37">
        <v>729.4</v>
      </c>
      <c r="G22" s="38">
        <v>696.34999999999991</v>
      </c>
      <c r="H22" s="38">
        <v>675.44999999999993</v>
      </c>
      <c r="I22" s="38">
        <v>642.39999999999986</v>
      </c>
      <c r="J22" s="38">
        <v>750.3</v>
      </c>
      <c r="K22" s="38">
        <v>783.34999999999991</v>
      </c>
      <c r="L22" s="38">
        <v>804.25</v>
      </c>
      <c r="M22" s="28">
        <v>762.45</v>
      </c>
      <c r="N22" s="28">
        <v>708.5</v>
      </c>
      <c r="O22" s="39">
        <v>66652500</v>
      </c>
      <c r="P22" s="40">
        <v>-6.1507492730932681E-3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44980</v>
      </c>
      <c r="E23" s="37">
        <v>2966.6</v>
      </c>
      <c r="F23" s="37">
        <v>2955.4666666666667</v>
      </c>
      <c r="G23" s="38">
        <v>2937.9833333333336</v>
      </c>
      <c r="H23" s="38">
        <v>2909.3666666666668</v>
      </c>
      <c r="I23" s="38">
        <v>2891.8833333333337</v>
      </c>
      <c r="J23" s="38">
        <v>2984.0833333333335</v>
      </c>
      <c r="K23" s="38">
        <v>3001.5666666666662</v>
      </c>
      <c r="L23" s="38">
        <v>3030.1833333333334</v>
      </c>
      <c r="M23" s="28">
        <v>2972.95</v>
      </c>
      <c r="N23" s="28">
        <v>2926.85</v>
      </c>
      <c r="O23" s="39">
        <v>228000</v>
      </c>
      <c r="P23" s="40">
        <v>-0.23796791443850268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44980</v>
      </c>
      <c r="E24" s="37">
        <v>463.5</v>
      </c>
      <c r="F24" s="37">
        <v>473.25</v>
      </c>
      <c r="G24" s="38">
        <v>444.45</v>
      </c>
      <c r="H24" s="38">
        <v>425.4</v>
      </c>
      <c r="I24" s="38">
        <v>396.59999999999997</v>
      </c>
      <c r="J24" s="38">
        <v>492.3</v>
      </c>
      <c r="K24" s="38">
        <v>521.09999999999991</v>
      </c>
      <c r="L24" s="38">
        <v>540.15000000000009</v>
      </c>
      <c r="M24" s="28">
        <v>502.05</v>
      </c>
      <c r="N24" s="28">
        <v>454.2</v>
      </c>
      <c r="O24" s="39">
        <v>91683000</v>
      </c>
      <c r="P24" s="40">
        <v>7.1481162042198704E-2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44980</v>
      </c>
      <c r="E25" s="37">
        <v>4240.75</v>
      </c>
      <c r="F25" s="37">
        <v>4263.9666666666672</v>
      </c>
      <c r="G25" s="38">
        <v>4192.0833333333339</v>
      </c>
      <c r="H25" s="38">
        <v>4143.416666666667</v>
      </c>
      <c r="I25" s="38">
        <v>4071.5333333333338</v>
      </c>
      <c r="J25" s="38">
        <v>4312.6333333333341</v>
      </c>
      <c r="K25" s="38">
        <v>4384.5166666666673</v>
      </c>
      <c r="L25" s="38">
        <v>4433.1833333333343</v>
      </c>
      <c r="M25" s="28">
        <v>4335.8500000000004</v>
      </c>
      <c r="N25" s="28">
        <v>4215.3</v>
      </c>
      <c r="O25" s="39">
        <v>1650625</v>
      </c>
      <c r="P25" s="40">
        <v>-8.8304335818834581E-2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44980</v>
      </c>
      <c r="E26" s="37">
        <v>323.10000000000002</v>
      </c>
      <c r="F26" s="37">
        <v>322.23333333333335</v>
      </c>
      <c r="G26" s="38">
        <v>319.06666666666672</v>
      </c>
      <c r="H26" s="38">
        <v>315.03333333333336</v>
      </c>
      <c r="I26" s="38">
        <v>311.86666666666673</v>
      </c>
      <c r="J26" s="38">
        <v>326.26666666666671</v>
      </c>
      <c r="K26" s="38">
        <v>329.43333333333334</v>
      </c>
      <c r="L26" s="38">
        <v>333.4666666666667</v>
      </c>
      <c r="M26" s="28">
        <v>325.39999999999998</v>
      </c>
      <c r="N26" s="28">
        <v>318.2</v>
      </c>
      <c r="O26" s="39">
        <v>10790500</v>
      </c>
      <c r="P26" s="40">
        <v>-0.10921698930944813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44980</v>
      </c>
      <c r="E27" s="37">
        <v>146.94999999999999</v>
      </c>
      <c r="F27" s="37">
        <v>146.76666666666665</v>
      </c>
      <c r="G27" s="38">
        <v>144.93333333333331</v>
      </c>
      <c r="H27" s="38">
        <v>142.91666666666666</v>
      </c>
      <c r="I27" s="38">
        <v>141.08333333333331</v>
      </c>
      <c r="J27" s="38">
        <v>148.7833333333333</v>
      </c>
      <c r="K27" s="38">
        <v>150.61666666666667</v>
      </c>
      <c r="L27" s="38">
        <v>152.6333333333333</v>
      </c>
      <c r="M27" s="28">
        <v>148.6</v>
      </c>
      <c r="N27" s="28">
        <v>144.75</v>
      </c>
      <c r="O27" s="39">
        <v>76645000</v>
      </c>
      <c r="P27" s="40">
        <v>-2.2131094187333201E-3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44980</v>
      </c>
      <c r="E28" s="37">
        <v>2786.3</v>
      </c>
      <c r="F28" s="37">
        <v>2796.4333333333329</v>
      </c>
      <c r="G28" s="38">
        <v>2767.8666666666659</v>
      </c>
      <c r="H28" s="38">
        <v>2749.4333333333329</v>
      </c>
      <c r="I28" s="38">
        <v>2720.8666666666659</v>
      </c>
      <c r="J28" s="38">
        <v>2814.8666666666659</v>
      </c>
      <c r="K28" s="38">
        <v>2843.4333333333325</v>
      </c>
      <c r="L28" s="38">
        <v>2861.8666666666659</v>
      </c>
      <c r="M28" s="28">
        <v>2825</v>
      </c>
      <c r="N28" s="28">
        <v>2778</v>
      </c>
      <c r="O28" s="39">
        <v>7587000</v>
      </c>
      <c r="P28" s="40">
        <v>-4.1585609256966728E-2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44980</v>
      </c>
      <c r="E29" s="37">
        <v>1989</v>
      </c>
      <c r="F29" s="37">
        <v>1997.8499999999997</v>
      </c>
      <c r="G29" s="38">
        <v>1961.7499999999993</v>
      </c>
      <c r="H29" s="38">
        <v>1934.4999999999995</v>
      </c>
      <c r="I29" s="38">
        <v>1898.3999999999992</v>
      </c>
      <c r="J29" s="38">
        <v>2025.0999999999995</v>
      </c>
      <c r="K29" s="38">
        <v>2061.1999999999998</v>
      </c>
      <c r="L29" s="38">
        <v>2088.4499999999998</v>
      </c>
      <c r="M29" s="28">
        <v>2033.95</v>
      </c>
      <c r="N29" s="28">
        <v>1970.6</v>
      </c>
      <c r="O29" s="39">
        <v>1899425</v>
      </c>
      <c r="P29" s="40">
        <v>-7.6974475477749563E-2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44980</v>
      </c>
      <c r="E30" s="37">
        <v>6954.05</v>
      </c>
      <c r="F30" s="37">
        <v>7016.583333333333</v>
      </c>
      <c r="G30" s="38">
        <v>6864.4666666666662</v>
      </c>
      <c r="H30" s="38">
        <v>6774.8833333333332</v>
      </c>
      <c r="I30" s="38">
        <v>6622.7666666666664</v>
      </c>
      <c r="J30" s="38">
        <v>7106.1666666666661</v>
      </c>
      <c r="K30" s="38">
        <v>7258.2833333333328</v>
      </c>
      <c r="L30" s="38">
        <v>7347.8666666666659</v>
      </c>
      <c r="M30" s="28">
        <v>7168.7</v>
      </c>
      <c r="N30" s="28">
        <v>6927</v>
      </c>
      <c r="O30" s="39">
        <v>202800</v>
      </c>
      <c r="P30" s="40">
        <v>-0.17586101798232245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44980</v>
      </c>
      <c r="E31" s="37">
        <v>609.75</v>
      </c>
      <c r="F31" s="37">
        <v>614.43333333333328</v>
      </c>
      <c r="G31" s="38">
        <v>602.06666666666661</v>
      </c>
      <c r="H31" s="38">
        <v>594.38333333333333</v>
      </c>
      <c r="I31" s="38">
        <v>582.01666666666665</v>
      </c>
      <c r="J31" s="38">
        <v>622.11666666666656</v>
      </c>
      <c r="K31" s="38">
        <v>634.48333333333312</v>
      </c>
      <c r="L31" s="38">
        <v>642.16666666666652</v>
      </c>
      <c r="M31" s="28">
        <v>626.79999999999995</v>
      </c>
      <c r="N31" s="28">
        <v>606.75</v>
      </c>
      <c r="O31" s="39">
        <v>8677000</v>
      </c>
      <c r="P31" s="40">
        <v>-0.12539058562644895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44980</v>
      </c>
      <c r="E32" s="37">
        <v>420.1</v>
      </c>
      <c r="F32" s="37">
        <v>426.13333333333338</v>
      </c>
      <c r="G32" s="38">
        <v>412.21666666666675</v>
      </c>
      <c r="H32" s="38">
        <v>404.33333333333337</v>
      </c>
      <c r="I32" s="38">
        <v>390.41666666666674</v>
      </c>
      <c r="J32" s="38">
        <v>434.01666666666677</v>
      </c>
      <c r="K32" s="38">
        <v>447.93333333333339</v>
      </c>
      <c r="L32" s="38">
        <v>455.81666666666678</v>
      </c>
      <c r="M32" s="28">
        <v>440.05</v>
      </c>
      <c r="N32" s="28">
        <v>418.25</v>
      </c>
      <c r="O32" s="39">
        <v>15054000</v>
      </c>
      <c r="P32" s="40">
        <v>-1.3267878466233249E-3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44980</v>
      </c>
      <c r="E33" s="37">
        <v>895.4</v>
      </c>
      <c r="F33" s="37">
        <v>898.48333333333323</v>
      </c>
      <c r="G33" s="38">
        <v>885.01666666666642</v>
      </c>
      <c r="H33" s="38">
        <v>874.63333333333321</v>
      </c>
      <c r="I33" s="38">
        <v>861.1666666666664</v>
      </c>
      <c r="J33" s="38">
        <v>908.86666666666645</v>
      </c>
      <c r="K33" s="38">
        <v>922.33333333333337</v>
      </c>
      <c r="L33" s="38">
        <v>932.71666666666647</v>
      </c>
      <c r="M33" s="28">
        <v>911.95</v>
      </c>
      <c r="N33" s="28">
        <v>888.1</v>
      </c>
      <c r="O33" s="39">
        <v>43720800</v>
      </c>
      <c r="P33" s="40">
        <v>-6.770726714431935E-2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44980</v>
      </c>
      <c r="E34" s="37">
        <v>3746.2</v>
      </c>
      <c r="F34" s="37">
        <v>3735.65</v>
      </c>
      <c r="G34" s="38">
        <v>3707.3</v>
      </c>
      <c r="H34" s="38">
        <v>3668.4</v>
      </c>
      <c r="I34" s="38">
        <v>3640.05</v>
      </c>
      <c r="J34" s="38">
        <v>3774.55</v>
      </c>
      <c r="K34" s="38">
        <v>3802.8999999999996</v>
      </c>
      <c r="L34" s="38">
        <v>3841.8</v>
      </c>
      <c r="M34" s="28">
        <v>3764</v>
      </c>
      <c r="N34" s="28">
        <v>3696.75</v>
      </c>
      <c r="O34" s="39">
        <v>1540500</v>
      </c>
      <c r="P34" s="40">
        <v>5.7124204341439527E-3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44980</v>
      </c>
      <c r="E35" s="37">
        <v>1320.55</v>
      </c>
      <c r="F35" s="37">
        <v>1325.5833333333333</v>
      </c>
      <c r="G35" s="38">
        <v>1312.3166666666666</v>
      </c>
      <c r="H35" s="38">
        <v>1304.0833333333333</v>
      </c>
      <c r="I35" s="38">
        <v>1290.8166666666666</v>
      </c>
      <c r="J35" s="38">
        <v>1333.8166666666666</v>
      </c>
      <c r="K35" s="38">
        <v>1347.0833333333335</v>
      </c>
      <c r="L35" s="38">
        <v>1355.3166666666666</v>
      </c>
      <c r="M35" s="28">
        <v>1338.85</v>
      </c>
      <c r="N35" s="28">
        <v>1317.35</v>
      </c>
      <c r="O35" s="39">
        <v>13225500</v>
      </c>
      <c r="P35" s="40">
        <v>-7.6915023556098416E-2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44980</v>
      </c>
      <c r="E36" s="37">
        <v>5823.15</v>
      </c>
      <c r="F36" s="37">
        <v>5837.0166666666664</v>
      </c>
      <c r="G36" s="38">
        <v>5788.8833333333332</v>
      </c>
      <c r="H36" s="38">
        <v>5754.6166666666668</v>
      </c>
      <c r="I36" s="38">
        <v>5706.4833333333336</v>
      </c>
      <c r="J36" s="38">
        <v>5871.2833333333328</v>
      </c>
      <c r="K36" s="38">
        <v>5919.4166666666661</v>
      </c>
      <c r="L36" s="38">
        <v>5953.6833333333325</v>
      </c>
      <c r="M36" s="28">
        <v>5885.15</v>
      </c>
      <c r="N36" s="28">
        <v>5802.75</v>
      </c>
      <c r="O36" s="39">
        <v>6427375</v>
      </c>
      <c r="P36" s="40">
        <v>-8.6323009399932482E-2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44980</v>
      </c>
      <c r="E37" s="37">
        <v>2244.1</v>
      </c>
      <c r="F37" s="37">
        <v>2235.6333333333332</v>
      </c>
      <c r="G37" s="38">
        <v>2217.3166666666666</v>
      </c>
      <c r="H37" s="38">
        <v>2190.5333333333333</v>
      </c>
      <c r="I37" s="38">
        <v>2172.2166666666667</v>
      </c>
      <c r="J37" s="38">
        <v>2262.4166666666665</v>
      </c>
      <c r="K37" s="38">
        <v>2280.7333333333331</v>
      </c>
      <c r="L37" s="38">
        <v>2307.5166666666664</v>
      </c>
      <c r="M37" s="28">
        <v>2253.9499999999998</v>
      </c>
      <c r="N37" s="28">
        <v>2208.85</v>
      </c>
      <c r="O37" s="39">
        <v>1668900</v>
      </c>
      <c r="P37" s="40">
        <v>-7.9278384640847396E-2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44980</v>
      </c>
      <c r="E38" s="37">
        <v>364.2</v>
      </c>
      <c r="F38" s="37">
        <v>367.25</v>
      </c>
      <c r="G38" s="38">
        <v>359.75</v>
      </c>
      <c r="H38" s="38">
        <v>355.3</v>
      </c>
      <c r="I38" s="38">
        <v>347.8</v>
      </c>
      <c r="J38" s="38">
        <v>371.7</v>
      </c>
      <c r="K38" s="38">
        <v>379.2</v>
      </c>
      <c r="L38" s="38">
        <v>383.65</v>
      </c>
      <c r="M38" s="28">
        <v>374.75</v>
      </c>
      <c r="N38" s="28">
        <v>362.8</v>
      </c>
      <c r="O38" s="39">
        <v>7835200</v>
      </c>
      <c r="P38" s="40">
        <v>-3.3741120757695343E-2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44980</v>
      </c>
      <c r="E39" s="37">
        <v>246.15</v>
      </c>
      <c r="F39" s="37">
        <v>246.98333333333335</v>
      </c>
      <c r="G39" s="38">
        <v>244.01666666666671</v>
      </c>
      <c r="H39" s="38">
        <v>241.88333333333335</v>
      </c>
      <c r="I39" s="38">
        <v>238.91666666666671</v>
      </c>
      <c r="J39" s="38">
        <v>249.1166666666667</v>
      </c>
      <c r="K39" s="38">
        <v>252.08333333333334</v>
      </c>
      <c r="L39" s="38">
        <v>254.2166666666667</v>
      </c>
      <c r="M39" s="28">
        <v>249.95</v>
      </c>
      <c r="N39" s="28">
        <v>244.85</v>
      </c>
      <c r="O39" s="39">
        <v>43241400</v>
      </c>
      <c r="P39" s="40">
        <v>-4.7688892412590188E-2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44980</v>
      </c>
      <c r="E40" s="37">
        <v>170.7</v>
      </c>
      <c r="F40" s="37">
        <v>172.54999999999998</v>
      </c>
      <c r="G40" s="38">
        <v>165.59999999999997</v>
      </c>
      <c r="H40" s="38">
        <v>160.49999999999997</v>
      </c>
      <c r="I40" s="38">
        <v>153.54999999999995</v>
      </c>
      <c r="J40" s="38">
        <v>177.64999999999998</v>
      </c>
      <c r="K40" s="38">
        <v>184.59999999999997</v>
      </c>
      <c r="L40" s="38">
        <v>189.7</v>
      </c>
      <c r="M40" s="28">
        <v>179.5</v>
      </c>
      <c r="N40" s="28">
        <v>167.45</v>
      </c>
      <c r="O40" s="39">
        <v>88920000</v>
      </c>
      <c r="P40" s="40">
        <v>-9.2483133321392325E-2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44980</v>
      </c>
      <c r="E41" s="37">
        <v>1537.4</v>
      </c>
      <c r="F41" s="37">
        <v>1548.2333333333333</v>
      </c>
      <c r="G41" s="38">
        <v>1518.6666666666667</v>
      </c>
      <c r="H41" s="38">
        <v>1499.9333333333334</v>
      </c>
      <c r="I41" s="38">
        <v>1470.3666666666668</v>
      </c>
      <c r="J41" s="38">
        <v>1566.9666666666667</v>
      </c>
      <c r="K41" s="38">
        <v>1596.5333333333333</v>
      </c>
      <c r="L41" s="38">
        <v>1615.2666666666667</v>
      </c>
      <c r="M41" s="28">
        <v>1577.8</v>
      </c>
      <c r="N41" s="28">
        <v>1529.5</v>
      </c>
      <c r="O41" s="39">
        <v>2311375</v>
      </c>
      <c r="P41" s="40">
        <v>-1.1641580432737535E-2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44980</v>
      </c>
      <c r="E42" s="37">
        <v>99.25</v>
      </c>
      <c r="F42" s="37">
        <v>99.7</v>
      </c>
      <c r="G42" s="38">
        <v>98.300000000000011</v>
      </c>
      <c r="H42" s="38">
        <v>97.350000000000009</v>
      </c>
      <c r="I42" s="38">
        <v>95.950000000000017</v>
      </c>
      <c r="J42" s="38">
        <v>100.65</v>
      </c>
      <c r="K42" s="38">
        <v>102.05000000000001</v>
      </c>
      <c r="L42" s="38">
        <v>103</v>
      </c>
      <c r="M42" s="28">
        <v>101.1</v>
      </c>
      <c r="N42" s="28">
        <v>98.75</v>
      </c>
      <c r="O42" s="39">
        <v>98746800</v>
      </c>
      <c r="P42" s="40">
        <v>-7.9832155946247416E-2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44980</v>
      </c>
      <c r="E43" s="37">
        <v>549.85</v>
      </c>
      <c r="F43" s="37">
        <v>554.11666666666667</v>
      </c>
      <c r="G43" s="38">
        <v>542.23333333333335</v>
      </c>
      <c r="H43" s="38">
        <v>534.61666666666667</v>
      </c>
      <c r="I43" s="38">
        <v>522.73333333333335</v>
      </c>
      <c r="J43" s="38">
        <v>561.73333333333335</v>
      </c>
      <c r="K43" s="38">
        <v>573.61666666666679</v>
      </c>
      <c r="L43" s="38">
        <v>581.23333333333335</v>
      </c>
      <c r="M43" s="28">
        <v>566</v>
      </c>
      <c r="N43" s="28">
        <v>546.5</v>
      </c>
      <c r="O43" s="39">
        <v>6859600</v>
      </c>
      <c r="P43" s="40">
        <v>-4.5753634276970163E-2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44980</v>
      </c>
      <c r="E44" s="37">
        <v>865.95</v>
      </c>
      <c r="F44" s="37">
        <v>865.2166666666667</v>
      </c>
      <c r="G44" s="38">
        <v>852.88333333333344</v>
      </c>
      <c r="H44" s="38">
        <v>839.81666666666672</v>
      </c>
      <c r="I44" s="38">
        <v>827.48333333333346</v>
      </c>
      <c r="J44" s="38">
        <v>878.28333333333342</v>
      </c>
      <c r="K44" s="38">
        <v>890.61666666666667</v>
      </c>
      <c r="L44" s="38">
        <v>903.68333333333339</v>
      </c>
      <c r="M44" s="28">
        <v>877.55</v>
      </c>
      <c r="N44" s="28">
        <v>852.15</v>
      </c>
      <c r="O44" s="39">
        <v>6177000</v>
      </c>
      <c r="P44" s="40">
        <v>-3.3938066937754141E-2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44980</v>
      </c>
      <c r="E45" s="37">
        <v>779.8</v>
      </c>
      <c r="F45" s="37">
        <v>778.13333333333321</v>
      </c>
      <c r="G45" s="38">
        <v>772.36666666666645</v>
      </c>
      <c r="H45" s="38">
        <v>764.93333333333328</v>
      </c>
      <c r="I45" s="38">
        <v>759.16666666666652</v>
      </c>
      <c r="J45" s="38">
        <v>785.56666666666638</v>
      </c>
      <c r="K45" s="38">
        <v>791.33333333333326</v>
      </c>
      <c r="L45" s="38">
        <v>798.76666666666631</v>
      </c>
      <c r="M45" s="28">
        <v>783.9</v>
      </c>
      <c r="N45" s="28">
        <v>770.7</v>
      </c>
      <c r="O45" s="39">
        <v>45325450</v>
      </c>
      <c r="P45" s="40">
        <v>-5.3371956905616955E-2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44980</v>
      </c>
      <c r="E46" s="37">
        <v>77.150000000000006</v>
      </c>
      <c r="F46" s="37">
        <v>77.61666666666666</v>
      </c>
      <c r="G46" s="38">
        <v>76.133333333333326</v>
      </c>
      <c r="H46" s="38">
        <v>75.11666666666666</v>
      </c>
      <c r="I46" s="38">
        <v>73.633333333333326</v>
      </c>
      <c r="J46" s="38">
        <v>78.633333333333326</v>
      </c>
      <c r="K46" s="38">
        <v>80.116666666666646</v>
      </c>
      <c r="L46" s="38">
        <v>81.133333333333326</v>
      </c>
      <c r="M46" s="28">
        <v>79.099999999999994</v>
      </c>
      <c r="N46" s="28">
        <v>76.599999999999994</v>
      </c>
      <c r="O46" s="39">
        <v>89334000</v>
      </c>
      <c r="P46" s="40">
        <v>-5.0022331397945513E-2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44980</v>
      </c>
      <c r="E47" s="37">
        <v>236.5</v>
      </c>
      <c r="F47" s="37">
        <v>240.1</v>
      </c>
      <c r="G47" s="38">
        <v>231.95</v>
      </c>
      <c r="H47" s="38">
        <v>227.4</v>
      </c>
      <c r="I47" s="38">
        <v>219.25</v>
      </c>
      <c r="J47" s="38">
        <v>244.64999999999998</v>
      </c>
      <c r="K47" s="38">
        <v>252.8</v>
      </c>
      <c r="L47" s="38">
        <v>257.34999999999997</v>
      </c>
      <c r="M47" s="28">
        <v>248.25</v>
      </c>
      <c r="N47" s="28">
        <v>235.55</v>
      </c>
      <c r="O47" s="39">
        <v>26815700</v>
      </c>
      <c r="P47" s="40">
        <v>-0.11115346496912404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44980</v>
      </c>
      <c r="E48" s="37">
        <v>16767.349999999999</v>
      </c>
      <c r="F48" s="37">
        <v>16797.399999999998</v>
      </c>
      <c r="G48" s="38">
        <v>16691.899999999994</v>
      </c>
      <c r="H48" s="38">
        <v>16616.449999999997</v>
      </c>
      <c r="I48" s="38">
        <v>16510.949999999993</v>
      </c>
      <c r="J48" s="38">
        <v>16872.849999999995</v>
      </c>
      <c r="K48" s="38">
        <v>16978.350000000002</v>
      </c>
      <c r="L48" s="38">
        <v>17053.799999999996</v>
      </c>
      <c r="M48" s="28">
        <v>16902.900000000001</v>
      </c>
      <c r="N48" s="28">
        <v>16721.95</v>
      </c>
      <c r="O48" s="39">
        <v>145250</v>
      </c>
      <c r="P48" s="40">
        <v>-4.9721949623814196E-2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44980</v>
      </c>
      <c r="E49" s="37">
        <v>348.75</v>
      </c>
      <c r="F49" s="37">
        <v>349.5333333333333</v>
      </c>
      <c r="G49" s="38">
        <v>346.91666666666663</v>
      </c>
      <c r="H49" s="38">
        <v>345.08333333333331</v>
      </c>
      <c r="I49" s="38">
        <v>342.46666666666664</v>
      </c>
      <c r="J49" s="38">
        <v>351.36666666666662</v>
      </c>
      <c r="K49" s="38">
        <v>353.98333333333329</v>
      </c>
      <c r="L49" s="38">
        <v>355.81666666666661</v>
      </c>
      <c r="M49" s="28">
        <v>352.15</v>
      </c>
      <c r="N49" s="28">
        <v>347.7</v>
      </c>
      <c r="O49" s="39">
        <v>13687200</v>
      </c>
      <c r="P49" s="40">
        <v>-0.15058087578194818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44980</v>
      </c>
      <c r="E50" s="37">
        <v>4434.3999999999996</v>
      </c>
      <c r="F50" s="37">
        <v>4437.4000000000005</v>
      </c>
      <c r="G50" s="38">
        <v>4394.7500000000009</v>
      </c>
      <c r="H50" s="38">
        <v>4355.1000000000004</v>
      </c>
      <c r="I50" s="38">
        <v>4312.4500000000007</v>
      </c>
      <c r="J50" s="38">
        <v>4477.0500000000011</v>
      </c>
      <c r="K50" s="38">
        <v>4519.7000000000007</v>
      </c>
      <c r="L50" s="38">
        <v>4559.3500000000013</v>
      </c>
      <c r="M50" s="28">
        <v>4480.05</v>
      </c>
      <c r="N50" s="28">
        <v>4397.75</v>
      </c>
      <c r="O50" s="39">
        <v>1374800</v>
      </c>
      <c r="P50" s="40">
        <v>5.4941682013505216E-2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44980</v>
      </c>
      <c r="E51" s="37">
        <v>297.85000000000002</v>
      </c>
      <c r="F51" s="37">
        <v>300.68333333333334</v>
      </c>
      <c r="G51" s="38">
        <v>293.86666666666667</v>
      </c>
      <c r="H51" s="38">
        <v>289.88333333333333</v>
      </c>
      <c r="I51" s="38">
        <v>283.06666666666666</v>
      </c>
      <c r="J51" s="38">
        <v>304.66666666666669</v>
      </c>
      <c r="K51" s="38">
        <v>311.48333333333341</v>
      </c>
      <c r="L51" s="38">
        <v>315.4666666666667</v>
      </c>
      <c r="M51" s="28">
        <v>307.5</v>
      </c>
      <c r="N51" s="28">
        <v>296.7</v>
      </c>
      <c r="O51" s="39">
        <v>8186000</v>
      </c>
      <c r="P51" s="40">
        <v>-5.7129693618981799E-2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44980</v>
      </c>
      <c r="E52" s="37">
        <v>307.45</v>
      </c>
      <c r="F52" s="37">
        <v>310.76666666666665</v>
      </c>
      <c r="G52" s="38">
        <v>299.73333333333329</v>
      </c>
      <c r="H52" s="38">
        <v>292.01666666666665</v>
      </c>
      <c r="I52" s="38">
        <v>280.98333333333329</v>
      </c>
      <c r="J52" s="38">
        <v>318.48333333333329</v>
      </c>
      <c r="K52" s="38">
        <v>329.51666666666659</v>
      </c>
      <c r="L52" s="38">
        <v>337.23333333333329</v>
      </c>
      <c r="M52" s="28">
        <v>321.8</v>
      </c>
      <c r="N52" s="28">
        <v>303.05</v>
      </c>
      <c r="O52" s="39">
        <v>40921200</v>
      </c>
      <c r="P52" s="40">
        <v>-0.10026714158504008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44980</v>
      </c>
      <c r="E53" s="37">
        <v>559.4</v>
      </c>
      <c r="F53" s="37">
        <v>559.5</v>
      </c>
      <c r="G53" s="38">
        <v>551.5</v>
      </c>
      <c r="H53" s="38">
        <v>543.6</v>
      </c>
      <c r="I53" s="38">
        <v>535.6</v>
      </c>
      <c r="J53" s="38">
        <v>567.4</v>
      </c>
      <c r="K53" s="38">
        <v>575.4</v>
      </c>
      <c r="L53" s="38">
        <v>583.29999999999995</v>
      </c>
      <c r="M53" s="28">
        <v>567.5</v>
      </c>
      <c r="N53" s="28">
        <v>551.6</v>
      </c>
      <c r="O53" s="39">
        <v>3455400</v>
      </c>
      <c r="P53" s="40">
        <v>-0.14001455957291919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44980</v>
      </c>
      <c r="E54" s="37">
        <v>294.10000000000002</v>
      </c>
      <c r="F54" s="37">
        <v>294.91666666666669</v>
      </c>
      <c r="G54" s="38">
        <v>291.03333333333336</v>
      </c>
      <c r="H54" s="38">
        <v>287.9666666666667</v>
      </c>
      <c r="I54" s="38">
        <v>284.08333333333337</v>
      </c>
      <c r="J54" s="38">
        <v>297.98333333333335</v>
      </c>
      <c r="K54" s="38">
        <v>301.86666666666667</v>
      </c>
      <c r="L54" s="38">
        <v>304.93333333333334</v>
      </c>
      <c r="M54" s="28">
        <v>298.8</v>
      </c>
      <c r="N54" s="28">
        <v>291.85000000000002</v>
      </c>
      <c r="O54" s="39">
        <v>6228000</v>
      </c>
      <c r="P54" s="40">
        <v>-0.12275512360025354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44980</v>
      </c>
      <c r="E55" s="37">
        <v>720.75</v>
      </c>
      <c r="F55" s="37">
        <v>721.36666666666667</v>
      </c>
      <c r="G55" s="38">
        <v>714.18333333333339</v>
      </c>
      <c r="H55" s="38">
        <v>707.61666666666667</v>
      </c>
      <c r="I55" s="38">
        <v>700.43333333333339</v>
      </c>
      <c r="J55" s="38">
        <v>727.93333333333339</v>
      </c>
      <c r="K55" s="38">
        <v>735.11666666666656</v>
      </c>
      <c r="L55" s="38">
        <v>741.68333333333339</v>
      </c>
      <c r="M55" s="28">
        <v>728.55</v>
      </c>
      <c r="N55" s="28">
        <v>714.8</v>
      </c>
      <c r="O55" s="39">
        <v>8245000</v>
      </c>
      <c r="P55" s="40">
        <v>-7.4245614035087726E-2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44980</v>
      </c>
      <c r="E56" s="37">
        <v>1038</v>
      </c>
      <c r="F56" s="37">
        <v>1043.5666666666668</v>
      </c>
      <c r="G56" s="38">
        <v>1017.0833333333337</v>
      </c>
      <c r="H56" s="38">
        <v>996.16666666666686</v>
      </c>
      <c r="I56" s="38">
        <v>969.68333333333374</v>
      </c>
      <c r="J56" s="38">
        <v>1064.4833333333336</v>
      </c>
      <c r="K56" s="38">
        <v>1090.9666666666667</v>
      </c>
      <c r="L56" s="38">
        <v>1111.8833333333337</v>
      </c>
      <c r="M56" s="28">
        <v>1070.05</v>
      </c>
      <c r="N56" s="28">
        <v>1022.65</v>
      </c>
      <c r="O56" s="39">
        <v>8030100</v>
      </c>
      <c r="P56" s="40">
        <v>-9.6863805833759781E-2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44980</v>
      </c>
      <c r="E57" s="37">
        <v>227.35</v>
      </c>
      <c r="F57" s="37">
        <v>226.75</v>
      </c>
      <c r="G57" s="38">
        <v>225.05</v>
      </c>
      <c r="H57" s="38">
        <v>222.75</v>
      </c>
      <c r="I57" s="38">
        <v>221.05</v>
      </c>
      <c r="J57" s="38">
        <v>229.05</v>
      </c>
      <c r="K57" s="38">
        <v>230.75</v>
      </c>
      <c r="L57" s="38">
        <v>233.05</v>
      </c>
      <c r="M57" s="28">
        <v>228.45</v>
      </c>
      <c r="N57" s="28">
        <v>224.45</v>
      </c>
      <c r="O57" s="39">
        <v>21310800</v>
      </c>
      <c r="P57" s="40">
        <v>-0.17050841915971882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44980</v>
      </c>
      <c r="E58" s="37">
        <v>4270.3500000000004</v>
      </c>
      <c r="F58" s="37">
        <v>4286.8</v>
      </c>
      <c r="G58" s="38">
        <v>4223.55</v>
      </c>
      <c r="H58" s="38">
        <v>4176.75</v>
      </c>
      <c r="I58" s="38">
        <v>4113.5</v>
      </c>
      <c r="J58" s="38">
        <v>4333.6000000000004</v>
      </c>
      <c r="K58" s="38">
        <v>4396.8500000000004</v>
      </c>
      <c r="L58" s="38">
        <v>4443.6500000000005</v>
      </c>
      <c r="M58" s="28">
        <v>4350.05</v>
      </c>
      <c r="N58" s="28">
        <v>4240</v>
      </c>
      <c r="O58" s="39">
        <v>971400</v>
      </c>
      <c r="P58" s="40">
        <v>-0.16406350845488576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44980</v>
      </c>
      <c r="E59" s="37">
        <v>1461.8</v>
      </c>
      <c r="F59" s="37">
        <v>1462.9666666666665</v>
      </c>
      <c r="G59" s="38">
        <v>1450.083333333333</v>
      </c>
      <c r="H59" s="38">
        <v>1438.3666666666666</v>
      </c>
      <c r="I59" s="38">
        <v>1425.4833333333331</v>
      </c>
      <c r="J59" s="38">
        <v>1474.6833333333329</v>
      </c>
      <c r="K59" s="38">
        <v>1487.5666666666666</v>
      </c>
      <c r="L59" s="38">
        <v>1499.2833333333328</v>
      </c>
      <c r="M59" s="28">
        <v>1475.85</v>
      </c>
      <c r="N59" s="28">
        <v>1451.25</v>
      </c>
      <c r="O59" s="39">
        <v>2248050</v>
      </c>
      <c r="P59" s="40">
        <v>-4.3342269883824842E-2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44980</v>
      </c>
      <c r="E60" s="37">
        <v>650.5</v>
      </c>
      <c r="F60" s="37">
        <v>659.41666666666663</v>
      </c>
      <c r="G60" s="38">
        <v>638.7833333333333</v>
      </c>
      <c r="H60" s="38">
        <v>627.06666666666672</v>
      </c>
      <c r="I60" s="38">
        <v>606.43333333333339</v>
      </c>
      <c r="J60" s="38">
        <v>671.13333333333321</v>
      </c>
      <c r="K60" s="38">
        <v>691.76666666666665</v>
      </c>
      <c r="L60" s="38">
        <v>703.48333333333312</v>
      </c>
      <c r="M60" s="28">
        <v>680.05</v>
      </c>
      <c r="N60" s="28">
        <v>647.70000000000005</v>
      </c>
      <c r="O60" s="39">
        <v>8848000</v>
      </c>
      <c r="P60" s="40">
        <v>-1.5466785356626237E-2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44980</v>
      </c>
      <c r="E61" s="37">
        <v>854.9</v>
      </c>
      <c r="F61" s="37">
        <v>854.61666666666667</v>
      </c>
      <c r="G61" s="38">
        <v>843.2833333333333</v>
      </c>
      <c r="H61" s="38">
        <v>831.66666666666663</v>
      </c>
      <c r="I61" s="38">
        <v>820.33333333333326</v>
      </c>
      <c r="J61" s="38">
        <v>866.23333333333335</v>
      </c>
      <c r="K61" s="38">
        <v>877.56666666666661</v>
      </c>
      <c r="L61" s="38">
        <v>889.18333333333339</v>
      </c>
      <c r="M61" s="28">
        <v>865.95</v>
      </c>
      <c r="N61" s="28">
        <v>843</v>
      </c>
      <c r="O61" s="39">
        <v>2529100</v>
      </c>
      <c r="P61" s="40">
        <v>-9.0840463009562153E-2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44980</v>
      </c>
      <c r="E62" s="37">
        <v>330.05</v>
      </c>
      <c r="F62" s="37">
        <v>333.43333333333334</v>
      </c>
      <c r="G62" s="38">
        <v>324.16666666666669</v>
      </c>
      <c r="H62" s="38">
        <v>318.28333333333336</v>
      </c>
      <c r="I62" s="38">
        <v>309.01666666666671</v>
      </c>
      <c r="J62" s="38">
        <v>339.31666666666666</v>
      </c>
      <c r="K62" s="38">
        <v>348.58333333333331</v>
      </c>
      <c r="L62" s="38">
        <v>354.46666666666664</v>
      </c>
      <c r="M62" s="28">
        <v>342.7</v>
      </c>
      <c r="N62" s="28">
        <v>327.55</v>
      </c>
      <c r="O62" s="39">
        <v>4899000</v>
      </c>
      <c r="P62" s="40">
        <v>-7.9481397970687706E-2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44980</v>
      </c>
      <c r="E63" s="37">
        <v>153.5</v>
      </c>
      <c r="F63" s="37">
        <v>153.9</v>
      </c>
      <c r="G63" s="38">
        <v>152.10000000000002</v>
      </c>
      <c r="H63" s="38">
        <v>150.70000000000002</v>
      </c>
      <c r="I63" s="38">
        <v>148.90000000000003</v>
      </c>
      <c r="J63" s="38">
        <v>155.30000000000001</v>
      </c>
      <c r="K63" s="38">
        <v>157.10000000000002</v>
      </c>
      <c r="L63" s="38">
        <v>158.5</v>
      </c>
      <c r="M63" s="28">
        <v>155.69999999999999</v>
      </c>
      <c r="N63" s="28">
        <v>152.5</v>
      </c>
      <c r="O63" s="39">
        <v>9875000</v>
      </c>
      <c r="P63" s="40">
        <v>-0.20105177993527509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44980</v>
      </c>
      <c r="E64" s="37">
        <v>1388.65</v>
      </c>
      <c r="F64" s="37">
        <v>1395.6333333333332</v>
      </c>
      <c r="G64" s="38">
        <v>1372.9666666666665</v>
      </c>
      <c r="H64" s="38">
        <v>1357.2833333333333</v>
      </c>
      <c r="I64" s="38">
        <v>1334.6166666666666</v>
      </c>
      <c r="J64" s="38">
        <v>1411.3166666666664</v>
      </c>
      <c r="K64" s="38">
        <v>1433.9833333333333</v>
      </c>
      <c r="L64" s="38">
        <v>1449.6666666666663</v>
      </c>
      <c r="M64" s="28">
        <v>1418.3</v>
      </c>
      <c r="N64" s="28">
        <v>1379.95</v>
      </c>
      <c r="O64" s="39">
        <v>1374600</v>
      </c>
      <c r="P64" s="40">
        <v>-9.9449685534591201E-2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44980</v>
      </c>
      <c r="E65" s="37">
        <v>566.9</v>
      </c>
      <c r="F65" s="37">
        <v>567.51666666666665</v>
      </c>
      <c r="G65" s="38">
        <v>564.08333333333326</v>
      </c>
      <c r="H65" s="38">
        <v>561.26666666666665</v>
      </c>
      <c r="I65" s="38">
        <v>557.83333333333326</v>
      </c>
      <c r="J65" s="38">
        <v>570.33333333333326</v>
      </c>
      <c r="K65" s="38">
        <v>573.76666666666665</v>
      </c>
      <c r="L65" s="38">
        <v>576.58333333333326</v>
      </c>
      <c r="M65" s="28">
        <v>570.95000000000005</v>
      </c>
      <c r="N65" s="28">
        <v>564.70000000000005</v>
      </c>
      <c r="O65" s="39">
        <v>9433750</v>
      </c>
      <c r="P65" s="40">
        <v>-3.7985978330146587E-2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44980</v>
      </c>
      <c r="E66" s="37">
        <v>1737.4</v>
      </c>
      <c r="F66" s="37">
        <v>1739.3</v>
      </c>
      <c r="G66" s="38">
        <v>1713.6</v>
      </c>
      <c r="H66" s="38">
        <v>1689.8</v>
      </c>
      <c r="I66" s="38">
        <v>1664.1</v>
      </c>
      <c r="J66" s="38">
        <v>1763.1</v>
      </c>
      <c r="K66" s="38">
        <v>1788.8000000000002</v>
      </c>
      <c r="L66" s="38">
        <v>1812.6</v>
      </c>
      <c r="M66" s="28">
        <v>1765</v>
      </c>
      <c r="N66" s="28">
        <v>1715.5</v>
      </c>
      <c r="O66" s="39">
        <v>1214000</v>
      </c>
      <c r="P66" s="40">
        <v>-0.13161659513590845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44980</v>
      </c>
      <c r="E67" s="37">
        <v>1834.25</v>
      </c>
      <c r="F67" s="37">
        <v>1846.2</v>
      </c>
      <c r="G67" s="38">
        <v>1816.0500000000002</v>
      </c>
      <c r="H67" s="38">
        <v>1797.8500000000001</v>
      </c>
      <c r="I67" s="38">
        <v>1767.7000000000003</v>
      </c>
      <c r="J67" s="38">
        <v>1864.4</v>
      </c>
      <c r="K67" s="38">
        <v>1894.5500000000002</v>
      </c>
      <c r="L67" s="38">
        <v>1912.75</v>
      </c>
      <c r="M67" s="28">
        <v>1876.35</v>
      </c>
      <c r="N67" s="28">
        <v>1828</v>
      </c>
      <c r="O67" s="39">
        <v>1387500</v>
      </c>
      <c r="P67" s="40">
        <v>-0.17164179104477612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44980</v>
      </c>
      <c r="E68" s="37">
        <v>201.6</v>
      </c>
      <c r="F68" s="37">
        <v>205.15</v>
      </c>
      <c r="G68" s="38">
        <v>196.95000000000002</v>
      </c>
      <c r="H68" s="38">
        <v>192.3</v>
      </c>
      <c r="I68" s="38">
        <v>184.10000000000002</v>
      </c>
      <c r="J68" s="38">
        <v>209.8</v>
      </c>
      <c r="K68" s="38">
        <v>218</v>
      </c>
      <c r="L68" s="38">
        <v>222.65</v>
      </c>
      <c r="M68" s="28">
        <v>213.35</v>
      </c>
      <c r="N68" s="28">
        <v>200.5</v>
      </c>
      <c r="O68" s="39">
        <v>14039200</v>
      </c>
      <c r="P68" s="40">
        <v>-5.4853911404335536E-2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44980</v>
      </c>
      <c r="E69" s="37">
        <v>3349.7</v>
      </c>
      <c r="F69" s="37">
        <v>3351.5</v>
      </c>
      <c r="G69" s="38">
        <v>3318.2</v>
      </c>
      <c r="H69" s="38">
        <v>3286.7</v>
      </c>
      <c r="I69" s="38">
        <v>3253.3999999999996</v>
      </c>
      <c r="J69" s="38">
        <v>3383</v>
      </c>
      <c r="K69" s="38">
        <v>3416.3</v>
      </c>
      <c r="L69" s="38">
        <v>3447.8</v>
      </c>
      <c r="M69" s="28">
        <v>3384.8</v>
      </c>
      <c r="N69" s="28">
        <v>3320</v>
      </c>
      <c r="O69" s="39">
        <v>2541900</v>
      </c>
      <c r="P69" s="40">
        <v>-7.9871857522940765E-2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44980</v>
      </c>
      <c r="E70" s="37">
        <v>3381.95</v>
      </c>
      <c r="F70" s="37">
        <v>3417</v>
      </c>
      <c r="G70" s="38">
        <v>3336</v>
      </c>
      <c r="H70" s="38">
        <v>3290.05</v>
      </c>
      <c r="I70" s="38">
        <v>3209.05</v>
      </c>
      <c r="J70" s="38">
        <v>3462.95</v>
      </c>
      <c r="K70" s="38">
        <v>3543.95</v>
      </c>
      <c r="L70" s="38">
        <v>3589.8999999999996</v>
      </c>
      <c r="M70" s="28">
        <v>3498</v>
      </c>
      <c r="N70" s="28">
        <v>3371.05</v>
      </c>
      <c r="O70" s="39">
        <v>689375</v>
      </c>
      <c r="P70" s="40">
        <v>-7.0766638584667224E-2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44980</v>
      </c>
      <c r="E71" s="37">
        <v>354.25</v>
      </c>
      <c r="F71" s="37">
        <v>356.83333333333331</v>
      </c>
      <c r="G71" s="38">
        <v>348.06666666666661</v>
      </c>
      <c r="H71" s="38">
        <v>341.88333333333327</v>
      </c>
      <c r="I71" s="38">
        <v>333.11666666666656</v>
      </c>
      <c r="J71" s="38">
        <v>363.01666666666665</v>
      </c>
      <c r="K71" s="38">
        <v>371.78333333333342</v>
      </c>
      <c r="L71" s="38">
        <v>377.9666666666667</v>
      </c>
      <c r="M71" s="28">
        <v>365.6</v>
      </c>
      <c r="N71" s="28">
        <v>350.65</v>
      </c>
      <c r="O71" s="39">
        <v>44934450</v>
      </c>
      <c r="P71" s="40">
        <v>1.7257480109073253E-2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44980</v>
      </c>
      <c r="E72" s="37">
        <v>4217.1000000000004</v>
      </c>
      <c r="F72" s="37">
        <v>4232.0333333333338</v>
      </c>
      <c r="G72" s="38">
        <v>4177.0666666666675</v>
      </c>
      <c r="H72" s="38">
        <v>4137.0333333333338</v>
      </c>
      <c r="I72" s="38">
        <v>4082.0666666666675</v>
      </c>
      <c r="J72" s="38">
        <v>4272.0666666666675</v>
      </c>
      <c r="K72" s="38">
        <v>4327.0333333333328</v>
      </c>
      <c r="L72" s="38">
        <v>4367.0666666666675</v>
      </c>
      <c r="M72" s="28">
        <v>4287</v>
      </c>
      <c r="N72" s="28">
        <v>4192</v>
      </c>
      <c r="O72" s="39">
        <v>2118875</v>
      </c>
      <c r="P72" s="40">
        <v>-7.0363058023472633E-2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44980</v>
      </c>
      <c r="E73" s="37">
        <v>3235.35</v>
      </c>
      <c r="F73" s="37">
        <v>3231.4166666666665</v>
      </c>
      <c r="G73" s="38">
        <v>3208.9333333333329</v>
      </c>
      <c r="H73" s="38">
        <v>3182.5166666666664</v>
      </c>
      <c r="I73" s="38">
        <v>3160.0333333333328</v>
      </c>
      <c r="J73" s="38">
        <v>3257.833333333333</v>
      </c>
      <c r="K73" s="38">
        <v>3280.3166666666666</v>
      </c>
      <c r="L73" s="38">
        <v>3306.7333333333331</v>
      </c>
      <c r="M73" s="28">
        <v>3253.9</v>
      </c>
      <c r="N73" s="28">
        <v>3205</v>
      </c>
      <c r="O73" s="39">
        <v>3213350</v>
      </c>
      <c r="P73" s="40">
        <v>-3.3985690235690237E-2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44980</v>
      </c>
      <c r="E74" s="37">
        <v>2086.75</v>
      </c>
      <c r="F74" s="37">
        <v>2077.8666666666668</v>
      </c>
      <c r="G74" s="38">
        <v>2059.0333333333338</v>
      </c>
      <c r="H74" s="38">
        <v>2031.3166666666671</v>
      </c>
      <c r="I74" s="38">
        <v>2012.483333333334</v>
      </c>
      <c r="J74" s="38">
        <v>2105.5833333333335</v>
      </c>
      <c r="K74" s="38">
        <v>2124.4166666666665</v>
      </c>
      <c r="L74" s="38">
        <v>2152.1333333333332</v>
      </c>
      <c r="M74" s="28">
        <v>2096.6999999999998</v>
      </c>
      <c r="N74" s="28">
        <v>2050.15</v>
      </c>
      <c r="O74" s="39">
        <v>667150</v>
      </c>
      <c r="P74" s="40">
        <v>-0.17874069058903183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44980</v>
      </c>
      <c r="E75" s="37">
        <v>183.1</v>
      </c>
      <c r="F75" s="37">
        <v>182.93333333333331</v>
      </c>
      <c r="G75" s="38">
        <v>181.01666666666662</v>
      </c>
      <c r="H75" s="38">
        <v>178.93333333333331</v>
      </c>
      <c r="I75" s="38">
        <v>177.01666666666662</v>
      </c>
      <c r="J75" s="38">
        <v>185.01666666666662</v>
      </c>
      <c r="K75" s="38">
        <v>186.93333333333331</v>
      </c>
      <c r="L75" s="38">
        <v>189.01666666666662</v>
      </c>
      <c r="M75" s="28">
        <v>184.85</v>
      </c>
      <c r="N75" s="28">
        <v>180.85</v>
      </c>
      <c r="O75" s="39">
        <v>23353200</v>
      </c>
      <c r="P75" s="40">
        <v>-0.13679308050565536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44980</v>
      </c>
      <c r="E76" s="37">
        <v>132.15</v>
      </c>
      <c r="F76" s="37">
        <v>132.75</v>
      </c>
      <c r="G76" s="38">
        <v>130.35</v>
      </c>
      <c r="H76" s="38">
        <v>128.54999999999998</v>
      </c>
      <c r="I76" s="38">
        <v>126.14999999999998</v>
      </c>
      <c r="J76" s="38">
        <v>134.55000000000001</v>
      </c>
      <c r="K76" s="38">
        <v>136.94999999999999</v>
      </c>
      <c r="L76" s="38">
        <v>138.75000000000003</v>
      </c>
      <c r="M76" s="28">
        <v>135.15</v>
      </c>
      <c r="N76" s="28">
        <v>130.94999999999999</v>
      </c>
      <c r="O76" s="39">
        <v>72005000</v>
      </c>
      <c r="P76" s="40">
        <v>-0.11454746679783571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>
        <v>44980</v>
      </c>
      <c r="E77" s="37">
        <v>104.95</v>
      </c>
      <c r="F77" s="37">
        <v>105.34999999999998</v>
      </c>
      <c r="G77" s="38">
        <v>103.69999999999996</v>
      </c>
      <c r="H77" s="38">
        <v>102.44999999999997</v>
      </c>
      <c r="I77" s="38">
        <v>100.79999999999995</v>
      </c>
      <c r="J77" s="38">
        <v>106.59999999999997</v>
      </c>
      <c r="K77" s="38">
        <v>108.24999999999997</v>
      </c>
      <c r="L77" s="38">
        <v>109.49999999999997</v>
      </c>
      <c r="M77" s="28">
        <v>107</v>
      </c>
      <c r="N77" s="28">
        <v>104.1</v>
      </c>
      <c r="O77" s="39">
        <v>12662000</v>
      </c>
      <c r="P77" s="40">
        <v>-0.1319073083778966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44980</v>
      </c>
      <c r="E78" s="37">
        <v>101.5</v>
      </c>
      <c r="F78" s="37">
        <v>101.33333333333333</v>
      </c>
      <c r="G78" s="38">
        <v>100.26666666666665</v>
      </c>
      <c r="H78" s="38">
        <v>99.033333333333317</v>
      </c>
      <c r="I78" s="38">
        <v>97.96666666666664</v>
      </c>
      <c r="J78" s="38">
        <v>102.56666666666666</v>
      </c>
      <c r="K78" s="38">
        <v>103.63333333333335</v>
      </c>
      <c r="L78" s="38">
        <v>104.86666666666667</v>
      </c>
      <c r="M78" s="28">
        <v>102.4</v>
      </c>
      <c r="N78" s="28">
        <v>100.1</v>
      </c>
      <c r="O78" s="39">
        <v>41925300</v>
      </c>
      <c r="P78" s="40">
        <v>-0.18888298813949372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44980</v>
      </c>
      <c r="E79" s="37">
        <v>401.05</v>
      </c>
      <c r="F79" s="37">
        <v>405.36666666666662</v>
      </c>
      <c r="G79" s="38">
        <v>395.23333333333323</v>
      </c>
      <c r="H79" s="38">
        <v>389.41666666666663</v>
      </c>
      <c r="I79" s="38">
        <v>379.28333333333325</v>
      </c>
      <c r="J79" s="38">
        <v>411.18333333333322</v>
      </c>
      <c r="K79" s="38">
        <v>421.31666666666655</v>
      </c>
      <c r="L79" s="38">
        <v>427.13333333333321</v>
      </c>
      <c r="M79" s="28">
        <v>415.5</v>
      </c>
      <c r="N79" s="28">
        <v>399.55</v>
      </c>
      <c r="O79" s="39">
        <v>5327300</v>
      </c>
      <c r="P79" s="40">
        <v>-4.2481105029971329E-2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44980</v>
      </c>
      <c r="E80" s="37">
        <v>39</v>
      </c>
      <c r="F80" s="37">
        <v>39.35</v>
      </c>
      <c r="G80" s="38">
        <v>38.450000000000003</v>
      </c>
      <c r="H80" s="38">
        <v>37.9</v>
      </c>
      <c r="I80" s="38">
        <v>37</v>
      </c>
      <c r="J80" s="38">
        <v>39.900000000000006</v>
      </c>
      <c r="K80" s="38">
        <v>40.799999999999997</v>
      </c>
      <c r="L80" s="38">
        <v>41.350000000000009</v>
      </c>
      <c r="M80" s="28">
        <v>40.25</v>
      </c>
      <c r="N80" s="28">
        <v>38.799999999999997</v>
      </c>
      <c r="O80" s="39">
        <v>135652500</v>
      </c>
      <c r="P80" s="40">
        <v>-4.9203595647374233E-2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44980</v>
      </c>
      <c r="E81" s="37">
        <v>554.1</v>
      </c>
      <c r="F81" s="37">
        <v>562.4</v>
      </c>
      <c r="G81" s="38">
        <v>542.54999999999995</v>
      </c>
      <c r="H81" s="38">
        <v>531</v>
      </c>
      <c r="I81" s="38">
        <v>511.15</v>
      </c>
      <c r="J81" s="38">
        <v>573.94999999999993</v>
      </c>
      <c r="K81" s="38">
        <v>593.80000000000007</v>
      </c>
      <c r="L81" s="38">
        <v>605.34999999999991</v>
      </c>
      <c r="M81" s="28">
        <v>582.25</v>
      </c>
      <c r="N81" s="28">
        <v>550.85</v>
      </c>
      <c r="O81" s="39">
        <v>7073300</v>
      </c>
      <c r="P81" s="40">
        <v>-5.7345807345807347E-2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44980</v>
      </c>
      <c r="E82" s="37">
        <v>919.2</v>
      </c>
      <c r="F82" s="37">
        <v>923.61666666666679</v>
      </c>
      <c r="G82" s="38">
        <v>912.03333333333353</v>
      </c>
      <c r="H82" s="38">
        <v>904.86666666666679</v>
      </c>
      <c r="I82" s="38">
        <v>893.28333333333353</v>
      </c>
      <c r="J82" s="38">
        <v>930.78333333333353</v>
      </c>
      <c r="K82" s="38">
        <v>942.36666666666679</v>
      </c>
      <c r="L82" s="38">
        <v>949.53333333333353</v>
      </c>
      <c r="M82" s="28">
        <v>935.2</v>
      </c>
      <c r="N82" s="28">
        <v>916.45</v>
      </c>
      <c r="O82" s="39">
        <v>5033000</v>
      </c>
      <c r="P82" s="40">
        <v>-9.0037967817754472E-2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44980</v>
      </c>
      <c r="E83" s="37">
        <v>1202</v>
      </c>
      <c r="F83" s="37">
        <v>1204.2</v>
      </c>
      <c r="G83" s="38">
        <v>1190.4000000000001</v>
      </c>
      <c r="H83" s="38">
        <v>1178.8</v>
      </c>
      <c r="I83" s="38">
        <v>1165</v>
      </c>
      <c r="J83" s="38">
        <v>1215.8000000000002</v>
      </c>
      <c r="K83" s="38">
        <v>1229.5999999999999</v>
      </c>
      <c r="L83" s="38">
        <v>1241.2000000000003</v>
      </c>
      <c r="M83" s="28">
        <v>1218</v>
      </c>
      <c r="N83" s="28">
        <v>1192.5999999999999</v>
      </c>
      <c r="O83" s="39">
        <v>4052375</v>
      </c>
      <c r="P83" s="40">
        <v>-1.1404872991187144E-2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44980</v>
      </c>
      <c r="E84" s="37">
        <v>291.05</v>
      </c>
      <c r="F84" s="37">
        <v>296.03333333333336</v>
      </c>
      <c r="G84" s="38">
        <v>284.9666666666667</v>
      </c>
      <c r="H84" s="38">
        <v>278.88333333333333</v>
      </c>
      <c r="I84" s="38">
        <v>267.81666666666666</v>
      </c>
      <c r="J84" s="38">
        <v>302.11666666666673</v>
      </c>
      <c r="K84" s="38">
        <v>313.18333333333345</v>
      </c>
      <c r="L84" s="38">
        <v>319.26666666666677</v>
      </c>
      <c r="M84" s="28">
        <v>307.10000000000002</v>
      </c>
      <c r="N84" s="28">
        <v>289.95</v>
      </c>
      <c r="O84" s="39">
        <v>8350000</v>
      </c>
      <c r="P84" s="40">
        <v>3.1118794764139295E-2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44980</v>
      </c>
      <c r="E85" s="37">
        <v>1601.75</v>
      </c>
      <c r="F85" s="37">
        <v>1603.8999999999999</v>
      </c>
      <c r="G85" s="38">
        <v>1588.7999999999997</v>
      </c>
      <c r="H85" s="38">
        <v>1575.85</v>
      </c>
      <c r="I85" s="38">
        <v>1560.7499999999998</v>
      </c>
      <c r="J85" s="38">
        <v>1616.8499999999997</v>
      </c>
      <c r="K85" s="38">
        <v>1631.9499999999996</v>
      </c>
      <c r="L85" s="38">
        <v>1644.8999999999996</v>
      </c>
      <c r="M85" s="28">
        <v>1619</v>
      </c>
      <c r="N85" s="28">
        <v>1590.95</v>
      </c>
      <c r="O85" s="39">
        <v>8654500</v>
      </c>
      <c r="P85" s="40">
        <v>-3.2497875955819884E-2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44980</v>
      </c>
      <c r="E86" s="37">
        <v>467.3</v>
      </c>
      <c r="F86" s="37">
        <v>468.84999999999997</v>
      </c>
      <c r="G86" s="38">
        <v>463.44999999999993</v>
      </c>
      <c r="H86" s="38">
        <v>459.59999999999997</v>
      </c>
      <c r="I86" s="38">
        <v>454.19999999999993</v>
      </c>
      <c r="J86" s="38">
        <v>472.69999999999993</v>
      </c>
      <c r="K86" s="38">
        <v>478.09999999999991</v>
      </c>
      <c r="L86" s="38">
        <v>481.94999999999993</v>
      </c>
      <c r="M86" s="28">
        <v>474.25</v>
      </c>
      <c r="N86" s="28">
        <v>465</v>
      </c>
      <c r="O86" s="39">
        <v>4237500</v>
      </c>
      <c r="P86" s="40">
        <v>-0.25950196592398428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44980</v>
      </c>
      <c r="E87" s="37">
        <v>2533.6</v>
      </c>
      <c r="F87" s="37">
        <v>2529</v>
      </c>
      <c r="G87" s="38">
        <v>2505.4499999999998</v>
      </c>
      <c r="H87" s="38">
        <v>2477.2999999999997</v>
      </c>
      <c r="I87" s="38">
        <v>2453.7499999999995</v>
      </c>
      <c r="J87" s="38">
        <v>2557.15</v>
      </c>
      <c r="K87" s="38">
        <v>2580.7000000000003</v>
      </c>
      <c r="L87" s="38">
        <v>2608.8500000000004</v>
      </c>
      <c r="M87" s="28">
        <v>2552.5500000000002</v>
      </c>
      <c r="N87" s="28">
        <v>2500.85</v>
      </c>
      <c r="O87" s="39">
        <v>3417300</v>
      </c>
      <c r="P87" s="40">
        <v>-0.1129886310543529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44980</v>
      </c>
      <c r="E88" s="37">
        <v>1186.8</v>
      </c>
      <c r="F88" s="37">
        <v>1190.5833333333333</v>
      </c>
      <c r="G88" s="38">
        <v>1176.2166666666665</v>
      </c>
      <c r="H88" s="38">
        <v>1165.6333333333332</v>
      </c>
      <c r="I88" s="38">
        <v>1151.2666666666664</v>
      </c>
      <c r="J88" s="38">
        <v>1201.1666666666665</v>
      </c>
      <c r="K88" s="38">
        <v>1215.5333333333333</v>
      </c>
      <c r="L88" s="38">
        <v>1226.1166666666666</v>
      </c>
      <c r="M88" s="28">
        <v>1204.95</v>
      </c>
      <c r="N88" s="28">
        <v>1180</v>
      </c>
      <c r="O88" s="39">
        <v>4298000</v>
      </c>
      <c r="P88" s="40">
        <v>-3.7186379928315409E-2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44980</v>
      </c>
      <c r="E89" s="37">
        <v>1128.0999999999999</v>
      </c>
      <c r="F89" s="37">
        <v>1130.4666666666667</v>
      </c>
      <c r="G89" s="38">
        <v>1121.2333333333333</v>
      </c>
      <c r="H89" s="38">
        <v>1114.3666666666666</v>
      </c>
      <c r="I89" s="38">
        <v>1105.1333333333332</v>
      </c>
      <c r="J89" s="38">
        <v>1137.3333333333335</v>
      </c>
      <c r="K89" s="38">
        <v>1146.5666666666671</v>
      </c>
      <c r="L89" s="38">
        <v>1153.4333333333336</v>
      </c>
      <c r="M89" s="28">
        <v>1139.7</v>
      </c>
      <c r="N89" s="28">
        <v>1123.5999999999999</v>
      </c>
      <c r="O89" s="39">
        <v>9689400</v>
      </c>
      <c r="P89" s="40">
        <v>-0.28391101914123124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44980</v>
      </c>
      <c r="E90" s="37">
        <v>2721.6</v>
      </c>
      <c r="F90" s="37">
        <v>2738.5666666666671</v>
      </c>
      <c r="G90" s="38">
        <v>2697.8333333333339</v>
      </c>
      <c r="H90" s="38">
        <v>2674.0666666666671</v>
      </c>
      <c r="I90" s="38">
        <v>2633.3333333333339</v>
      </c>
      <c r="J90" s="38">
        <v>2762.3333333333339</v>
      </c>
      <c r="K90" s="38">
        <v>2803.0666666666666</v>
      </c>
      <c r="L90" s="38">
        <v>2826.8333333333339</v>
      </c>
      <c r="M90" s="28">
        <v>2779.3</v>
      </c>
      <c r="N90" s="28">
        <v>2714.8</v>
      </c>
      <c r="O90" s="39">
        <v>17250900</v>
      </c>
      <c r="P90" s="40">
        <v>-8.3763543658381137E-2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44980</v>
      </c>
      <c r="E91" s="37">
        <v>1943.25</v>
      </c>
      <c r="F91" s="37">
        <v>1947.4333333333334</v>
      </c>
      <c r="G91" s="38">
        <v>1916.8666666666668</v>
      </c>
      <c r="H91" s="38">
        <v>1890.4833333333333</v>
      </c>
      <c r="I91" s="38">
        <v>1859.9166666666667</v>
      </c>
      <c r="J91" s="38">
        <v>1973.8166666666668</v>
      </c>
      <c r="K91" s="38">
        <v>2004.3833333333334</v>
      </c>
      <c r="L91" s="38">
        <v>2030.7666666666669</v>
      </c>
      <c r="M91" s="28">
        <v>1978</v>
      </c>
      <c r="N91" s="28">
        <v>1921.05</v>
      </c>
      <c r="O91" s="39">
        <v>1761600</v>
      </c>
      <c r="P91" s="40">
        <v>-0.17942984907769705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44980</v>
      </c>
      <c r="E92" s="37">
        <v>1659.4</v>
      </c>
      <c r="F92" s="37">
        <v>1671.1333333333332</v>
      </c>
      <c r="G92" s="38">
        <v>1644.9166666666665</v>
      </c>
      <c r="H92" s="38">
        <v>1630.4333333333334</v>
      </c>
      <c r="I92" s="38">
        <v>1604.2166666666667</v>
      </c>
      <c r="J92" s="38">
        <v>1685.6166666666663</v>
      </c>
      <c r="K92" s="38">
        <v>1711.833333333333</v>
      </c>
      <c r="L92" s="38">
        <v>1726.3166666666662</v>
      </c>
      <c r="M92" s="28">
        <v>1697.35</v>
      </c>
      <c r="N92" s="28">
        <v>1656.65</v>
      </c>
      <c r="O92" s="39">
        <v>54254750</v>
      </c>
      <c r="P92" s="40">
        <v>-0.10517960812772134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44980</v>
      </c>
      <c r="E93" s="37">
        <v>588</v>
      </c>
      <c r="F93" s="37">
        <v>588.33333333333337</v>
      </c>
      <c r="G93" s="38">
        <v>582.66666666666674</v>
      </c>
      <c r="H93" s="38">
        <v>577.33333333333337</v>
      </c>
      <c r="I93" s="38">
        <v>571.66666666666674</v>
      </c>
      <c r="J93" s="38">
        <v>593.66666666666674</v>
      </c>
      <c r="K93" s="38">
        <v>599.33333333333348</v>
      </c>
      <c r="L93" s="38">
        <v>604.66666666666674</v>
      </c>
      <c r="M93" s="28">
        <v>594</v>
      </c>
      <c r="N93" s="28">
        <v>583</v>
      </c>
      <c r="O93" s="39">
        <v>14017300</v>
      </c>
      <c r="P93" s="40">
        <v>-0.1284453867724506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44980</v>
      </c>
      <c r="E94" s="37">
        <v>2796.4</v>
      </c>
      <c r="F94" s="37">
        <v>2786.9666666666667</v>
      </c>
      <c r="G94" s="38">
        <v>2774.4333333333334</v>
      </c>
      <c r="H94" s="38">
        <v>2752.4666666666667</v>
      </c>
      <c r="I94" s="38">
        <v>2739.9333333333334</v>
      </c>
      <c r="J94" s="38">
        <v>2808.9333333333334</v>
      </c>
      <c r="K94" s="38">
        <v>2821.4666666666672</v>
      </c>
      <c r="L94" s="38">
        <v>2843.4333333333334</v>
      </c>
      <c r="M94" s="28">
        <v>2799.5</v>
      </c>
      <c r="N94" s="28">
        <v>2765</v>
      </c>
      <c r="O94" s="39">
        <v>2181000</v>
      </c>
      <c r="P94" s="40">
        <v>-0.13565568897871835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44980</v>
      </c>
      <c r="E95" s="37">
        <v>491.85</v>
      </c>
      <c r="F95" s="37">
        <v>491.40000000000003</v>
      </c>
      <c r="G95" s="38">
        <v>484.90000000000009</v>
      </c>
      <c r="H95" s="38">
        <v>477.95000000000005</v>
      </c>
      <c r="I95" s="38">
        <v>471.4500000000001</v>
      </c>
      <c r="J95" s="38">
        <v>498.35000000000008</v>
      </c>
      <c r="K95" s="38">
        <v>504.84999999999997</v>
      </c>
      <c r="L95" s="38">
        <v>511.80000000000007</v>
      </c>
      <c r="M95" s="28">
        <v>497.9</v>
      </c>
      <c r="N95" s="28">
        <v>484.45</v>
      </c>
      <c r="O95" s="39">
        <v>22310400</v>
      </c>
      <c r="P95" s="40">
        <v>-0.23991223886292093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44980</v>
      </c>
      <c r="E96" s="37">
        <v>128.25</v>
      </c>
      <c r="F96" s="37">
        <v>128.73333333333332</v>
      </c>
      <c r="G96" s="38">
        <v>127.26666666666665</v>
      </c>
      <c r="H96" s="38">
        <v>126.28333333333333</v>
      </c>
      <c r="I96" s="38">
        <v>124.81666666666666</v>
      </c>
      <c r="J96" s="38">
        <v>129.71666666666664</v>
      </c>
      <c r="K96" s="38">
        <v>131.18333333333328</v>
      </c>
      <c r="L96" s="38">
        <v>132.16666666666663</v>
      </c>
      <c r="M96" s="28">
        <v>130.19999999999999</v>
      </c>
      <c r="N96" s="28">
        <v>127.75</v>
      </c>
      <c r="O96" s="39">
        <v>20894400</v>
      </c>
      <c r="P96" s="40">
        <v>-0.11072522982635342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44980</v>
      </c>
      <c r="E97" s="37">
        <v>249.4</v>
      </c>
      <c r="F97" s="37">
        <v>249.36666666666667</v>
      </c>
      <c r="G97" s="38">
        <v>247.13333333333335</v>
      </c>
      <c r="H97" s="38">
        <v>244.86666666666667</v>
      </c>
      <c r="I97" s="38">
        <v>242.63333333333335</v>
      </c>
      <c r="J97" s="38">
        <v>251.63333333333335</v>
      </c>
      <c r="K97" s="38">
        <v>253.8666666666667</v>
      </c>
      <c r="L97" s="38">
        <v>256.13333333333333</v>
      </c>
      <c r="M97" s="28">
        <v>251.6</v>
      </c>
      <c r="N97" s="28">
        <v>247.1</v>
      </c>
      <c r="O97" s="39">
        <v>19242900</v>
      </c>
      <c r="P97" s="40">
        <v>-3.974669900296416E-2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44980</v>
      </c>
      <c r="E98" s="37">
        <v>2635.95</v>
      </c>
      <c r="F98" s="37">
        <v>2630.6</v>
      </c>
      <c r="G98" s="38">
        <v>2610.5</v>
      </c>
      <c r="H98" s="38">
        <v>2585.0500000000002</v>
      </c>
      <c r="I98" s="38">
        <v>2564.9500000000003</v>
      </c>
      <c r="J98" s="38">
        <v>2656.0499999999997</v>
      </c>
      <c r="K98" s="38">
        <v>2676.1499999999992</v>
      </c>
      <c r="L98" s="38">
        <v>2701.5999999999995</v>
      </c>
      <c r="M98" s="28">
        <v>2650.7</v>
      </c>
      <c r="N98" s="28">
        <v>2605.15</v>
      </c>
      <c r="O98" s="39">
        <v>7623000</v>
      </c>
      <c r="P98" s="40">
        <v>-7.1916432302129366E-2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44980</v>
      </c>
      <c r="E99" s="37">
        <v>39681.35</v>
      </c>
      <c r="F99" s="37">
        <v>39726.299999999996</v>
      </c>
      <c r="G99" s="38">
        <v>39165.049999999988</v>
      </c>
      <c r="H99" s="38">
        <v>38648.749999999993</v>
      </c>
      <c r="I99" s="38">
        <v>38087.499999999985</v>
      </c>
      <c r="J99" s="38">
        <v>40242.599999999991</v>
      </c>
      <c r="K99" s="38">
        <v>40803.850000000006</v>
      </c>
      <c r="L99" s="38">
        <v>41320.149999999994</v>
      </c>
      <c r="M99" s="28">
        <v>40287.550000000003</v>
      </c>
      <c r="N99" s="28">
        <v>39210</v>
      </c>
      <c r="O99" s="39">
        <v>31185</v>
      </c>
      <c r="P99" s="40">
        <v>-4.060913705583756E-2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44980</v>
      </c>
      <c r="E100" s="37">
        <v>125.35</v>
      </c>
      <c r="F100" s="37">
        <v>126.89999999999999</v>
      </c>
      <c r="G100" s="38">
        <v>122.74999999999997</v>
      </c>
      <c r="H100" s="38">
        <v>120.14999999999998</v>
      </c>
      <c r="I100" s="38">
        <v>115.99999999999996</v>
      </c>
      <c r="J100" s="38">
        <v>129.5</v>
      </c>
      <c r="K100" s="38">
        <v>133.64999999999998</v>
      </c>
      <c r="L100" s="38">
        <v>136.25</v>
      </c>
      <c r="M100" s="28">
        <v>131.05000000000001</v>
      </c>
      <c r="N100" s="28">
        <v>124.3</v>
      </c>
      <c r="O100" s="39">
        <v>41880000</v>
      </c>
      <c r="P100" s="40">
        <v>-4.8959941865746211E-2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44980</v>
      </c>
      <c r="E101" s="37">
        <v>860.1</v>
      </c>
      <c r="F101" s="37">
        <v>864.80000000000007</v>
      </c>
      <c r="G101" s="38">
        <v>848.30000000000018</v>
      </c>
      <c r="H101" s="38">
        <v>836.50000000000011</v>
      </c>
      <c r="I101" s="38">
        <v>820.00000000000023</v>
      </c>
      <c r="J101" s="38">
        <v>876.60000000000014</v>
      </c>
      <c r="K101" s="38">
        <v>893.09999999999991</v>
      </c>
      <c r="L101" s="38">
        <v>904.90000000000009</v>
      </c>
      <c r="M101" s="28">
        <v>881.3</v>
      </c>
      <c r="N101" s="28">
        <v>853</v>
      </c>
      <c r="O101" s="39">
        <v>83146000</v>
      </c>
      <c r="P101" s="40">
        <v>-2.3937284806850024E-2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44980</v>
      </c>
      <c r="E102" s="37">
        <v>1141.3</v>
      </c>
      <c r="F102" s="37">
        <v>1140.8666666666666</v>
      </c>
      <c r="G102" s="38">
        <v>1129.4333333333332</v>
      </c>
      <c r="H102" s="38">
        <v>1117.5666666666666</v>
      </c>
      <c r="I102" s="38">
        <v>1106.1333333333332</v>
      </c>
      <c r="J102" s="38">
        <v>1152.7333333333331</v>
      </c>
      <c r="K102" s="38">
        <v>1164.1666666666665</v>
      </c>
      <c r="L102" s="38">
        <v>1176.0333333333331</v>
      </c>
      <c r="M102" s="28">
        <v>1152.3</v>
      </c>
      <c r="N102" s="28">
        <v>1129</v>
      </c>
      <c r="O102" s="39">
        <v>3303525</v>
      </c>
      <c r="P102" s="40">
        <v>-5.9300496187825243E-2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44980</v>
      </c>
      <c r="E103" s="37">
        <v>466.1</v>
      </c>
      <c r="F103" s="37">
        <v>467.61666666666662</v>
      </c>
      <c r="G103" s="38">
        <v>462.53333333333325</v>
      </c>
      <c r="H103" s="38">
        <v>458.96666666666664</v>
      </c>
      <c r="I103" s="38">
        <v>453.88333333333327</v>
      </c>
      <c r="J103" s="38">
        <v>471.18333333333322</v>
      </c>
      <c r="K103" s="38">
        <v>476.26666666666659</v>
      </c>
      <c r="L103" s="38">
        <v>479.8333333333332</v>
      </c>
      <c r="M103" s="28">
        <v>472.7</v>
      </c>
      <c r="N103" s="28">
        <v>464.05</v>
      </c>
      <c r="O103" s="39">
        <v>12718500</v>
      </c>
      <c r="P103" s="40">
        <v>-8.1862479696805629E-2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44980</v>
      </c>
      <c r="E104" s="37">
        <v>6.75</v>
      </c>
      <c r="F104" s="37">
        <v>6.833333333333333</v>
      </c>
      <c r="G104" s="38">
        <v>6.6166666666666663</v>
      </c>
      <c r="H104" s="38">
        <v>6.4833333333333334</v>
      </c>
      <c r="I104" s="38">
        <v>6.2666666666666666</v>
      </c>
      <c r="J104" s="38">
        <v>6.9666666666666659</v>
      </c>
      <c r="K104" s="38">
        <v>7.1833333333333327</v>
      </c>
      <c r="L104" s="38">
        <v>7.3166666666666655</v>
      </c>
      <c r="M104" s="28">
        <v>7.05</v>
      </c>
      <c r="N104" s="28">
        <v>6.7</v>
      </c>
      <c r="O104" s="39">
        <v>596960000</v>
      </c>
      <c r="P104" s="40">
        <v>-0.19501604681895413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44980</v>
      </c>
      <c r="E105" s="37">
        <v>83.4</v>
      </c>
      <c r="F105" s="37">
        <v>83.850000000000009</v>
      </c>
      <c r="G105" s="38">
        <v>81.200000000000017</v>
      </c>
      <c r="H105" s="38">
        <v>79.000000000000014</v>
      </c>
      <c r="I105" s="38">
        <v>76.350000000000023</v>
      </c>
      <c r="J105" s="38">
        <v>86.050000000000011</v>
      </c>
      <c r="K105" s="38">
        <v>88.700000000000017</v>
      </c>
      <c r="L105" s="38">
        <v>90.9</v>
      </c>
      <c r="M105" s="28">
        <v>86.5</v>
      </c>
      <c r="N105" s="28">
        <v>81.650000000000006</v>
      </c>
      <c r="O105" s="39">
        <v>117580000</v>
      </c>
      <c r="P105" s="40">
        <v>-8.5122938064114528E-2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44980</v>
      </c>
      <c r="E106" s="37">
        <v>57.15</v>
      </c>
      <c r="F106" s="37">
        <v>57.699999999999996</v>
      </c>
      <c r="G106" s="38">
        <v>56.449999999999989</v>
      </c>
      <c r="H106" s="38">
        <v>55.749999999999993</v>
      </c>
      <c r="I106" s="38">
        <v>54.499999999999986</v>
      </c>
      <c r="J106" s="38">
        <v>58.399999999999991</v>
      </c>
      <c r="K106" s="38">
        <v>59.650000000000006</v>
      </c>
      <c r="L106" s="38">
        <v>60.349999999999994</v>
      </c>
      <c r="M106" s="28">
        <v>58.95</v>
      </c>
      <c r="N106" s="28">
        <v>57</v>
      </c>
      <c r="O106" s="39">
        <v>164400000</v>
      </c>
      <c r="P106" s="40">
        <v>-8.7958725139385865E-2</v>
      </c>
    </row>
    <row r="107" spans="1:16" ht="12.75" customHeight="1">
      <c r="A107" s="28">
        <v>97</v>
      </c>
      <c r="B107" s="29" t="s">
        <v>44</v>
      </c>
      <c r="C107" s="30" t="s">
        <v>387</v>
      </c>
      <c r="D107" s="31">
        <v>44980</v>
      </c>
      <c r="E107" s="37">
        <v>137.75</v>
      </c>
      <c r="F107" s="37">
        <v>138.69999999999999</v>
      </c>
      <c r="G107" s="38">
        <v>136.49999999999997</v>
      </c>
      <c r="H107" s="38">
        <v>135.24999999999997</v>
      </c>
      <c r="I107" s="38">
        <v>133.04999999999995</v>
      </c>
      <c r="J107" s="38">
        <v>139.94999999999999</v>
      </c>
      <c r="K107" s="38">
        <v>142.15000000000003</v>
      </c>
      <c r="L107" s="38">
        <v>143.4</v>
      </c>
      <c r="M107" s="28">
        <v>140.9</v>
      </c>
      <c r="N107" s="28">
        <v>137.44999999999999</v>
      </c>
      <c r="O107" s="39">
        <v>41148750</v>
      </c>
      <c r="P107" s="40">
        <v>-0.10175180091683039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44980</v>
      </c>
      <c r="E108" s="37">
        <v>413.75</v>
      </c>
      <c r="F108" s="37">
        <v>416.38333333333338</v>
      </c>
      <c r="G108" s="38">
        <v>406.36666666666679</v>
      </c>
      <c r="H108" s="38">
        <v>398.98333333333341</v>
      </c>
      <c r="I108" s="38">
        <v>388.96666666666681</v>
      </c>
      <c r="J108" s="38">
        <v>423.76666666666677</v>
      </c>
      <c r="K108" s="38">
        <v>433.7833333333333</v>
      </c>
      <c r="L108" s="38">
        <v>441.16666666666674</v>
      </c>
      <c r="M108" s="28">
        <v>426.4</v>
      </c>
      <c r="N108" s="28">
        <v>409</v>
      </c>
      <c r="O108" s="39">
        <v>7286125</v>
      </c>
      <c r="P108" s="40">
        <v>-0.11269256530475552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44980</v>
      </c>
      <c r="E109" s="37">
        <v>293.55</v>
      </c>
      <c r="F109" s="37">
        <v>295.66666666666669</v>
      </c>
      <c r="G109" s="38">
        <v>288.88333333333338</v>
      </c>
      <c r="H109" s="38">
        <v>284.2166666666667</v>
      </c>
      <c r="I109" s="38">
        <v>277.43333333333339</v>
      </c>
      <c r="J109" s="38">
        <v>300.33333333333337</v>
      </c>
      <c r="K109" s="38">
        <v>307.11666666666667</v>
      </c>
      <c r="L109" s="38">
        <v>311.78333333333336</v>
      </c>
      <c r="M109" s="28">
        <v>302.45</v>
      </c>
      <c r="N109" s="28">
        <v>291</v>
      </c>
      <c r="O109" s="39">
        <v>26894000</v>
      </c>
      <c r="P109" s="40">
        <v>-4.5635202271114263E-2</v>
      </c>
    </row>
    <row r="110" spans="1:16" ht="12.75" customHeight="1">
      <c r="A110" s="28">
        <v>100</v>
      </c>
      <c r="B110" s="29" t="s">
        <v>42</v>
      </c>
      <c r="C110" s="30" t="s">
        <v>384</v>
      </c>
      <c r="D110" s="31">
        <v>44980</v>
      </c>
      <c r="E110" s="37">
        <v>196</v>
      </c>
      <c r="F110" s="37">
        <v>198.21666666666667</v>
      </c>
      <c r="G110" s="38">
        <v>192.13333333333333</v>
      </c>
      <c r="H110" s="38">
        <v>188.26666666666665</v>
      </c>
      <c r="I110" s="38">
        <v>182.18333333333331</v>
      </c>
      <c r="J110" s="38">
        <v>202.08333333333334</v>
      </c>
      <c r="K110" s="38">
        <v>208.16666666666666</v>
      </c>
      <c r="L110" s="38">
        <v>212.03333333333336</v>
      </c>
      <c r="M110" s="28">
        <v>204.3</v>
      </c>
      <c r="N110" s="28">
        <v>194.35</v>
      </c>
      <c r="O110" s="39">
        <v>14253500</v>
      </c>
      <c r="P110" s="40">
        <v>-5.2438789280894543E-2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44980</v>
      </c>
      <c r="E111" s="37">
        <v>4602.1499999999996</v>
      </c>
      <c r="F111" s="37">
        <v>4621.5</v>
      </c>
      <c r="G111" s="38">
        <v>4558.75</v>
      </c>
      <c r="H111" s="38">
        <v>4515.3500000000004</v>
      </c>
      <c r="I111" s="38">
        <v>4452.6000000000004</v>
      </c>
      <c r="J111" s="38">
        <v>4664.8999999999996</v>
      </c>
      <c r="K111" s="38">
        <v>4727.6499999999996</v>
      </c>
      <c r="L111" s="38">
        <v>4771.0499999999993</v>
      </c>
      <c r="M111" s="28">
        <v>4684.25</v>
      </c>
      <c r="N111" s="28">
        <v>4578.1000000000004</v>
      </c>
      <c r="O111" s="39">
        <v>306000</v>
      </c>
      <c r="P111" s="40">
        <v>-0.16359163591635917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44980</v>
      </c>
      <c r="E112" s="37">
        <v>2118.1</v>
      </c>
      <c r="F112" s="37">
        <v>2108.2666666666669</v>
      </c>
      <c r="G112" s="38">
        <v>2091.5333333333338</v>
      </c>
      <c r="H112" s="38">
        <v>2064.9666666666667</v>
      </c>
      <c r="I112" s="38">
        <v>2048.2333333333336</v>
      </c>
      <c r="J112" s="38">
        <v>2134.8333333333339</v>
      </c>
      <c r="K112" s="38">
        <v>2151.5666666666666</v>
      </c>
      <c r="L112" s="38">
        <v>2178.1333333333341</v>
      </c>
      <c r="M112" s="28">
        <v>2125</v>
      </c>
      <c r="N112" s="28">
        <v>2081.6999999999998</v>
      </c>
      <c r="O112" s="39">
        <v>2211900</v>
      </c>
      <c r="P112" s="40">
        <v>-6.0165710643722115E-2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44980</v>
      </c>
      <c r="E113" s="37">
        <v>1163.45</v>
      </c>
      <c r="F113" s="37">
        <v>1180.8</v>
      </c>
      <c r="G113" s="38">
        <v>1142.6499999999999</v>
      </c>
      <c r="H113" s="38">
        <v>1121.8499999999999</v>
      </c>
      <c r="I113" s="38">
        <v>1083.6999999999998</v>
      </c>
      <c r="J113" s="38">
        <v>1201.5999999999999</v>
      </c>
      <c r="K113" s="38">
        <v>1239.75</v>
      </c>
      <c r="L113" s="38">
        <v>1260.55</v>
      </c>
      <c r="M113" s="28">
        <v>1218.95</v>
      </c>
      <c r="N113" s="28">
        <v>1160</v>
      </c>
      <c r="O113" s="39">
        <v>21019500</v>
      </c>
      <c r="P113" s="40">
        <v>-2.1288186732598583E-2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44980</v>
      </c>
      <c r="E114" s="37">
        <v>158.85</v>
      </c>
      <c r="F114" s="37">
        <v>161.56666666666666</v>
      </c>
      <c r="G114" s="38">
        <v>153.73333333333332</v>
      </c>
      <c r="H114" s="38">
        <v>148.61666666666665</v>
      </c>
      <c r="I114" s="38">
        <v>140.7833333333333</v>
      </c>
      <c r="J114" s="38">
        <v>166.68333333333334</v>
      </c>
      <c r="K114" s="38">
        <v>174.51666666666671</v>
      </c>
      <c r="L114" s="38">
        <v>179.63333333333335</v>
      </c>
      <c r="M114" s="28">
        <v>169.4</v>
      </c>
      <c r="N114" s="28">
        <v>156.44999999999999</v>
      </c>
      <c r="O114" s="39">
        <v>25292400</v>
      </c>
      <c r="P114" s="40">
        <v>-4.4126984126984126E-2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44980</v>
      </c>
      <c r="E115" s="37">
        <v>1550.15</v>
      </c>
      <c r="F115" s="37">
        <v>1553.3333333333333</v>
      </c>
      <c r="G115" s="38">
        <v>1544.1166666666666</v>
      </c>
      <c r="H115" s="38">
        <v>1538.0833333333333</v>
      </c>
      <c r="I115" s="38">
        <v>1528.8666666666666</v>
      </c>
      <c r="J115" s="38">
        <v>1559.3666666666666</v>
      </c>
      <c r="K115" s="38">
        <v>1568.5833333333333</v>
      </c>
      <c r="L115" s="38">
        <v>1574.6166666666666</v>
      </c>
      <c r="M115" s="28">
        <v>1562.55</v>
      </c>
      <c r="N115" s="28">
        <v>1547.3</v>
      </c>
      <c r="O115" s="39">
        <v>34010000</v>
      </c>
      <c r="P115" s="40">
        <v>-1.4762627608662905E-2</v>
      </c>
    </row>
    <row r="116" spans="1:16" ht="12.75" customHeight="1">
      <c r="A116" s="28">
        <v>106</v>
      </c>
      <c r="B116" s="29" t="s">
        <v>86</v>
      </c>
      <c r="C116" s="30" t="s">
        <v>392</v>
      </c>
      <c r="D116" s="31">
        <v>44980</v>
      </c>
      <c r="E116" s="37">
        <v>411.65</v>
      </c>
      <c r="F116" s="37">
        <v>416.25</v>
      </c>
      <c r="G116" s="38">
        <v>402.65</v>
      </c>
      <c r="H116" s="38">
        <v>393.65</v>
      </c>
      <c r="I116" s="38">
        <v>380.04999999999995</v>
      </c>
      <c r="J116" s="38">
        <v>425.25</v>
      </c>
      <c r="K116" s="38">
        <v>438.85</v>
      </c>
      <c r="L116" s="38">
        <v>447.85</v>
      </c>
      <c r="M116" s="28">
        <v>429.85</v>
      </c>
      <c r="N116" s="28">
        <v>407.25</v>
      </c>
      <c r="O116" s="39">
        <v>4734000</v>
      </c>
      <c r="P116" s="40">
        <v>-7.158266326730732E-2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44980</v>
      </c>
      <c r="E117" s="37">
        <v>83</v>
      </c>
      <c r="F117" s="37">
        <v>83.233333333333334</v>
      </c>
      <c r="G117" s="38">
        <v>82.516666666666666</v>
      </c>
      <c r="H117" s="38">
        <v>82.033333333333331</v>
      </c>
      <c r="I117" s="38">
        <v>81.316666666666663</v>
      </c>
      <c r="J117" s="38">
        <v>83.716666666666669</v>
      </c>
      <c r="K117" s="38">
        <v>84.433333333333337</v>
      </c>
      <c r="L117" s="38">
        <v>84.916666666666671</v>
      </c>
      <c r="M117" s="28">
        <v>83.95</v>
      </c>
      <c r="N117" s="28">
        <v>82.75</v>
      </c>
      <c r="O117" s="39">
        <v>74334000</v>
      </c>
      <c r="P117" s="40">
        <v>-0.10400752144787871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44980</v>
      </c>
      <c r="E118" s="37">
        <v>853.1</v>
      </c>
      <c r="F118" s="37">
        <v>851.55000000000007</v>
      </c>
      <c r="G118" s="38">
        <v>845.30000000000018</v>
      </c>
      <c r="H118" s="38">
        <v>837.50000000000011</v>
      </c>
      <c r="I118" s="38">
        <v>831.25000000000023</v>
      </c>
      <c r="J118" s="38">
        <v>859.35000000000014</v>
      </c>
      <c r="K118" s="38">
        <v>865.59999999999991</v>
      </c>
      <c r="L118" s="38">
        <v>873.40000000000009</v>
      </c>
      <c r="M118" s="28">
        <v>857.8</v>
      </c>
      <c r="N118" s="28">
        <v>843.75</v>
      </c>
      <c r="O118" s="39">
        <v>1609400</v>
      </c>
      <c r="P118" s="40">
        <v>-0.14738292011019283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44980</v>
      </c>
      <c r="E119" s="37">
        <v>630.20000000000005</v>
      </c>
      <c r="F119" s="37">
        <v>634.68333333333339</v>
      </c>
      <c r="G119" s="38">
        <v>624.01666666666677</v>
      </c>
      <c r="H119" s="38">
        <v>617.83333333333337</v>
      </c>
      <c r="I119" s="38">
        <v>607.16666666666674</v>
      </c>
      <c r="J119" s="38">
        <v>640.86666666666679</v>
      </c>
      <c r="K119" s="38">
        <v>651.5333333333333</v>
      </c>
      <c r="L119" s="38">
        <v>657.71666666666681</v>
      </c>
      <c r="M119" s="28">
        <v>645.35</v>
      </c>
      <c r="N119" s="28">
        <v>628.5</v>
      </c>
      <c r="O119" s="39">
        <v>13336750</v>
      </c>
      <c r="P119" s="40">
        <v>-5.5579651775202923E-2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44980</v>
      </c>
      <c r="E120" s="37">
        <v>336.4</v>
      </c>
      <c r="F120" s="37">
        <v>335.74999999999994</v>
      </c>
      <c r="G120" s="38">
        <v>333.5499999999999</v>
      </c>
      <c r="H120" s="38">
        <v>330.69999999999993</v>
      </c>
      <c r="I120" s="38">
        <v>328.49999999999989</v>
      </c>
      <c r="J120" s="38">
        <v>338.59999999999991</v>
      </c>
      <c r="K120" s="38">
        <v>340.79999999999995</v>
      </c>
      <c r="L120" s="38">
        <v>343.64999999999992</v>
      </c>
      <c r="M120" s="28">
        <v>337.95</v>
      </c>
      <c r="N120" s="28">
        <v>332.9</v>
      </c>
      <c r="O120" s="39">
        <v>53980800</v>
      </c>
      <c r="P120" s="40">
        <v>-0.27062435143548946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44980</v>
      </c>
      <c r="E121" s="37">
        <v>599.15</v>
      </c>
      <c r="F121" s="37">
        <v>599.86666666666667</v>
      </c>
      <c r="G121" s="38">
        <v>592.63333333333333</v>
      </c>
      <c r="H121" s="38">
        <v>586.11666666666667</v>
      </c>
      <c r="I121" s="38">
        <v>578.88333333333333</v>
      </c>
      <c r="J121" s="38">
        <v>606.38333333333333</v>
      </c>
      <c r="K121" s="38">
        <v>613.61666666666667</v>
      </c>
      <c r="L121" s="38">
        <v>620.13333333333333</v>
      </c>
      <c r="M121" s="28">
        <v>607.1</v>
      </c>
      <c r="N121" s="28">
        <v>593.35</v>
      </c>
      <c r="O121" s="39">
        <v>20066250</v>
      </c>
      <c r="P121" s="40">
        <v>-5.0792336802270577E-2</v>
      </c>
    </row>
    <row r="122" spans="1:16" ht="12.75" customHeight="1">
      <c r="A122" s="28">
        <v>112</v>
      </c>
      <c r="B122" s="29" t="s">
        <v>42</v>
      </c>
      <c r="C122" s="30" t="s">
        <v>394</v>
      </c>
      <c r="D122" s="31">
        <v>44980</v>
      </c>
      <c r="E122" s="37">
        <v>2648.75</v>
      </c>
      <c r="F122" s="37">
        <v>2663.4166666666665</v>
      </c>
      <c r="G122" s="38">
        <v>2615.5333333333328</v>
      </c>
      <c r="H122" s="38">
        <v>2582.3166666666662</v>
      </c>
      <c r="I122" s="38">
        <v>2534.4333333333325</v>
      </c>
      <c r="J122" s="38">
        <v>2696.6333333333332</v>
      </c>
      <c r="K122" s="38">
        <v>2744.5166666666673</v>
      </c>
      <c r="L122" s="38">
        <v>2777.7333333333336</v>
      </c>
      <c r="M122" s="28">
        <v>2711.3</v>
      </c>
      <c r="N122" s="28">
        <v>2630.2</v>
      </c>
      <c r="O122" s="39">
        <v>487250</v>
      </c>
      <c r="P122" s="40">
        <v>-0.21977582065652523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44980</v>
      </c>
      <c r="E123" s="37">
        <v>727.5</v>
      </c>
      <c r="F123" s="37">
        <v>725.61666666666679</v>
      </c>
      <c r="G123" s="38">
        <v>721.8333333333336</v>
      </c>
      <c r="H123" s="38">
        <v>716.16666666666686</v>
      </c>
      <c r="I123" s="38">
        <v>712.38333333333367</v>
      </c>
      <c r="J123" s="38">
        <v>731.28333333333353</v>
      </c>
      <c r="K123" s="38">
        <v>735.06666666666683</v>
      </c>
      <c r="L123" s="38">
        <v>740.73333333333346</v>
      </c>
      <c r="M123" s="28">
        <v>729.4</v>
      </c>
      <c r="N123" s="28">
        <v>719.95</v>
      </c>
      <c r="O123" s="39">
        <v>22357350</v>
      </c>
      <c r="P123" s="40">
        <v>-0.17112112112112113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44980</v>
      </c>
      <c r="E124" s="37">
        <v>495.3</v>
      </c>
      <c r="F124" s="37">
        <v>498.26666666666671</v>
      </c>
      <c r="G124" s="38">
        <v>490.93333333333339</v>
      </c>
      <c r="H124" s="38">
        <v>486.56666666666666</v>
      </c>
      <c r="I124" s="38">
        <v>479.23333333333335</v>
      </c>
      <c r="J124" s="38">
        <v>502.63333333333344</v>
      </c>
      <c r="K124" s="38">
        <v>509.96666666666681</v>
      </c>
      <c r="L124" s="38">
        <v>514.33333333333348</v>
      </c>
      <c r="M124" s="28">
        <v>505.6</v>
      </c>
      <c r="N124" s="28">
        <v>493.9</v>
      </c>
      <c r="O124" s="39">
        <v>13687500</v>
      </c>
      <c r="P124" s="40">
        <v>-6.1374935710612033E-2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44980</v>
      </c>
      <c r="E125" s="37">
        <v>1760.25</v>
      </c>
      <c r="F125" s="37">
        <v>1758.8833333333332</v>
      </c>
      <c r="G125" s="38">
        <v>1747.0666666666664</v>
      </c>
      <c r="H125" s="38">
        <v>1733.8833333333332</v>
      </c>
      <c r="I125" s="38">
        <v>1722.0666666666664</v>
      </c>
      <c r="J125" s="38">
        <v>1772.0666666666664</v>
      </c>
      <c r="K125" s="38">
        <v>1783.883333333333</v>
      </c>
      <c r="L125" s="38">
        <v>1797.0666666666664</v>
      </c>
      <c r="M125" s="28">
        <v>1770.7</v>
      </c>
      <c r="N125" s="28">
        <v>1745.7</v>
      </c>
      <c r="O125" s="39">
        <v>39658800</v>
      </c>
      <c r="P125" s="40">
        <v>-4.8182708369333561E-2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44980</v>
      </c>
      <c r="E126" s="37">
        <v>90</v>
      </c>
      <c r="F126" s="37">
        <v>90.216666666666654</v>
      </c>
      <c r="G126" s="38">
        <v>89.033333333333303</v>
      </c>
      <c r="H126" s="38">
        <v>88.066666666666649</v>
      </c>
      <c r="I126" s="38">
        <v>86.883333333333297</v>
      </c>
      <c r="J126" s="38">
        <v>91.183333333333309</v>
      </c>
      <c r="K126" s="38">
        <v>92.366666666666674</v>
      </c>
      <c r="L126" s="38">
        <v>93.333333333333314</v>
      </c>
      <c r="M126" s="28">
        <v>91.4</v>
      </c>
      <c r="N126" s="28">
        <v>89.25</v>
      </c>
      <c r="O126" s="39">
        <v>56381832</v>
      </c>
      <c r="P126" s="40">
        <v>-0.11784417760402122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44980</v>
      </c>
      <c r="E127" s="37">
        <v>2058.0500000000002</v>
      </c>
      <c r="F127" s="37">
        <v>2067.9166666666665</v>
      </c>
      <c r="G127" s="38">
        <v>2040.333333333333</v>
      </c>
      <c r="H127" s="38">
        <v>2022.6166666666663</v>
      </c>
      <c r="I127" s="38">
        <v>1995.0333333333328</v>
      </c>
      <c r="J127" s="38">
        <v>2085.6333333333332</v>
      </c>
      <c r="K127" s="38">
        <v>2113.2166666666662</v>
      </c>
      <c r="L127" s="38">
        <v>2130.9333333333334</v>
      </c>
      <c r="M127" s="28">
        <v>2095.5</v>
      </c>
      <c r="N127" s="28">
        <v>2050.1999999999998</v>
      </c>
      <c r="O127" s="39">
        <v>1093500</v>
      </c>
      <c r="P127" s="40">
        <v>-0.11885576148267527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44980</v>
      </c>
      <c r="E128" s="37">
        <v>343.8</v>
      </c>
      <c r="F128" s="37">
        <v>344.2</v>
      </c>
      <c r="G128" s="38">
        <v>340.7</v>
      </c>
      <c r="H128" s="38">
        <v>337.6</v>
      </c>
      <c r="I128" s="38">
        <v>334.1</v>
      </c>
      <c r="J128" s="38">
        <v>347.29999999999995</v>
      </c>
      <c r="K128" s="38">
        <v>350.79999999999995</v>
      </c>
      <c r="L128" s="38">
        <v>353.89999999999992</v>
      </c>
      <c r="M128" s="28">
        <v>347.7</v>
      </c>
      <c r="N128" s="28">
        <v>341.1</v>
      </c>
      <c r="O128" s="39">
        <v>8963900</v>
      </c>
      <c r="P128" s="40">
        <v>-0.11673531324517668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44980</v>
      </c>
      <c r="E129" s="37">
        <v>391.7</v>
      </c>
      <c r="F129" s="37">
        <v>392.25</v>
      </c>
      <c r="G129" s="38">
        <v>388</v>
      </c>
      <c r="H129" s="38">
        <v>384.3</v>
      </c>
      <c r="I129" s="38">
        <v>380.05</v>
      </c>
      <c r="J129" s="38">
        <v>395.95</v>
      </c>
      <c r="K129" s="38">
        <v>400.2</v>
      </c>
      <c r="L129" s="38">
        <v>403.9</v>
      </c>
      <c r="M129" s="28">
        <v>396.5</v>
      </c>
      <c r="N129" s="28">
        <v>388.55</v>
      </c>
      <c r="O129" s="39">
        <v>12016000</v>
      </c>
      <c r="P129" s="40">
        <v>-0.13628522139160437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44980</v>
      </c>
      <c r="E130" s="37">
        <v>2189</v>
      </c>
      <c r="F130" s="37">
        <v>2193.0499999999997</v>
      </c>
      <c r="G130" s="38">
        <v>2166.4499999999994</v>
      </c>
      <c r="H130" s="38">
        <v>2143.8999999999996</v>
      </c>
      <c r="I130" s="38">
        <v>2117.2999999999993</v>
      </c>
      <c r="J130" s="38">
        <v>2215.5999999999995</v>
      </c>
      <c r="K130" s="38">
        <v>2242.1999999999998</v>
      </c>
      <c r="L130" s="38">
        <v>2264.7499999999995</v>
      </c>
      <c r="M130" s="28">
        <v>2219.65</v>
      </c>
      <c r="N130" s="28">
        <v>2170.5</v>
      </c>
      <c r="O130" s="39">
        <v>7210500</v>
      </c>
      <c r="P130" s="40">
        <v>-0.15657788539144471</v>
      </c>
    </row>
    <row r="131" spans="1:16" ht="12.75" customHeight="1">
      <c r="A131" s="28">
        <v>121</v>
      </c>
      <c r="B131" s="29" t="s">
        <v>86</v>
      </c>
      <c r="C131" s="30" t="s">
        <v>878</v>
      </c>
      <c r="D131" s="31">
        <v>44980</v>
      </c>
      <c r="E131" s="37">
        <v>4441.6000000000004</v>
      </c>
      <c r="F131" s="37">
        <v>4459.8666666666659</v>
      </c>
      <c r="G131" s="38">
        <v>4403.7833333333319</v>
      </c>
      <c r="H131" s="38">
        <v>4365.9666666666662</v>
      </c>
      <c r="I131" s="38">
        <v>4309.8833333333323</v>
      </c>
      <c r="J131" s="38">
        <v>4497.6833333333316</v>
      </c>
      <c r="K131" s="38">
        <v>4553.7666666666655</v>
      </c>
      <c r="L131" s="38">
        <v>4591.5833333333312</v>
      </c>
      <c r="M131" s="28">
        <v>4515.95</v>
      </c>
      <c r="N131" s="28">
        <v>4422.05</v>
      </c>
      <c r="O131" s="39">
        <v>1634700</v>
      </c>
      <c r="P131" s="40">
        <v>-0.1572842561088772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44980</v>
      </c>
      <c r="E132" s="37">
        <v>3317.7</v>
      </c>
      <c r="F132" s="37">
        <v>3342.6999999999994</v>
      </c>
      <c r="G132" s="38">
        <v>3280.5499999999988</v>
      </c>
      <c r="H132" s="38">
        <v>3243.3999999999996</v>
      </c>
      <c r="I132" s="38">
        <v>3181.2499999999991</v>
      </c>
      <c r="J132" s="38">
        <v>3379.8499999999985</v>
      </c>
      <c r="K132" s="38">
        <v>3441.9999999999991</v>
      </c>
      <c r="L132" s="38">
        <v>3479.1499999999983</v>
      </c>
      <c r="M132" s="28">
        <v>3404.85</v>
      </c>
      <c r="N132" s="28">
        <v>3305.55</v>
      </c>
      <c r="O132" s="39">
        <v>1194000</v>
      </c>
      <c r="P132" s="40">
        <v>-0.14677719022438188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44980</v>
      </c>
      <c r="E133" s="37">
        <v>749.85</v>
      </c>
      <c r="F133" s="37">
        <v>750.41666666666663</v>
      </c>
      <c r="G133" s="38">
        <v>742.83333333333326</v>
      </c>
      <c r="H133" s="38">
        <v>735.81666666666661</v>
      </c>
      <c r="I133" s="38">
        <v>728.23333333333323</v>
      </c>
      <c r="J133" s="38">
        <v>757.43333333333328</v>
      </c>
      <c r="K133" s="38">
        <v>765.01666666666654</v>
      </c>
      <c r="L133" s="38">
        <v>772.0333333333333</v>
      </c>
      <c r="M133" s="28">
        <v>758</v>
      </c>
      <c r="N133" s="28">
        <v>743.4</v>
      </c>
      <c r="O133" s="39">
        <v>5542000</v>
      </c>
      <c r="P133" s="40">
        <v>-7.082798916916061E-2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44980</v>
      </c>
      <c r="E134" s="37">
        <v>1320.8</v>
      </c>
      <c r="F134" s="37">
        <v>1324.9</v>
      </c>
      <c r="G134" s="38">
        <v>1309.8000000000002</v>
      </c>
      <c r="H134" s="38">
        <v>1298.8000000000002</v>
      </c>
      <c r="I134" s="38">
        <v>1283.7000000000003</v>
      </c>
      <c r="J134" s="38">
        <v>1335.9</v>
      </c>
      <c r="K134" s="38">
        <v>1351</v>
      </c>
      <c r="L134" s="38">
        <v>1362</v>
      </c>
      <c r="M134" s="28">
        <v>1340</v>
      </c>
      <c r="N134" s="28">
        <v>1313.9</v>
      </c>
      <c r="O134" s="39">
        <v>11885300</v>
      </c>
      <c r="P134" s="40">
        <v>-0.18764652408975646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44980</v>
      </c>
      <c r="E135" s="37">
        <v>230.95</v>
      </c>
      <c r="F135" s="37">
        <v>232.26666666666665</v>
      </c>
      <c r="G135" s="38">
        <v>228.3833333333333</v>
      </c>
      <c r="H135" s="38">
        <v>225.81666666666663</v>
      </c>
      <c r="I135" s="38">
        <v>221.93333333333328</v>
      </c>
      <c r="J135" s="38">
        <v>234.83333333333331</v>
      </c>
      <c r="K135" s="38">
        <v>238.71666666666664</v>
      </c>
      <c r="L135" s="38">
        <v>241.28333333333333</v>
      </c>
      <c r="M135" s="28">
        <v>236.15</v>
      </c>
      <c r="N135" s="28">
        <v>229.7</v>
      </c>
      <c r="O135" s="39">
        <v>21336000</v>
      </c>
      <c r="P135" s="40">
        <v>-7.0731707317073164E-2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44980</v>
      </c>
      <c r="E136" s="37">
        <v>115</v>
      </c>
      <c r="F136" s="37">
        <v>115.7</v>
      </c>
      <c r="G136" s="38">
        <v>113.65</v>
      </c>
      <c r="H136" s="38">
        <v>112.3</v>
      </c>
      <c r="I136" s="38">
        <v>110.25</v>
      </c>
      <c r="J136" s="38">
        <v>117.05000000000001</v>
      </c>
      <c r="K136" s="38">
        <v>119.1</v>
      </c>
      <c r="L136" s="38">
        <v>120.45000000000002</v>
      </c>
      <c r="M136" s="28">
        <v>117.75</v>
      </c>
      <c r="N136" s="28">
        <v>114.35</v>
      </c>
      <c r="O136" s="39">
        <v>41700000</v>
      </c>
      <c r="P136" s="40">
        <v>-4.7162051000822595E-2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44980</v>
      </c>
      <c r="E137" s="37">
        <v>506.35</v>
      </c>
      <c r="F137" s="37">
        <v>504.95</v>
      </c>
      <c r="G137" s="38">
        <v>501.65</v>
      </c>
      <c r="H137" s="38">
        <v>496.95</v>
      </c>
      <c r="I137" s="38">
        <v>493.65</v>
      </c>
      <c r="J137" s="38">
        <v>509.65</v>
      </c>
      <c r="K137" s="38">
        <v>512.95000000000005</v>
      </c>
      <c r="L137" s="38">
        <v>517.65</v>
      </c>
      <c r="M137" s="28">
        <v>508.25</v>
      </c>
      <c r="N137" s="28">
        <v>500.25</v>
      </c>
      <c r="O137" s="39">
        <v>6234000</v>
      </c>
      <c r="P137" s="40">
        <v>-0.44686967632027258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44980</v>
      </c>
      <c r="E138" s="37">
        <v>8819.7000000000007</v>
      </c>
      <c r="F138" s="37">
        <v>8804.4833333333336</v>
      </c>
      <c r="G138" s="38">
        <v>8735.7666666666664</v>
      </c>
      <c r="H138" s="38">
        <v>8651.8333333333321</v>
      </c>
      <c r="I138" s="38">
        <v>8583.116666666665</v>
      </c>
      <c r="J138" s="38">
        <v>8888.4166666666679</v>
      </c>
      <c r="K138" s="38">
        <v>8957.133333333335</v>
      </c>
      <c r="L138" s="38">
        <v>9041.0666666666693</v>
      </c>
      <c r="M138" s="28">
        <v>8873.2000000000007</v>
      </c>
      <c r="N138" s="28">
        <v>8720.5499999999993</v>
      </c>
      <c r="O138" s="39">
        <v>3065900</v>
      </c>
      <c r="P138" s="40">
        <v>-8.6197132723316736E-2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44980</v>
      </c>
      <c r="E139" s="37">
        <v>773.4</v>
      </c>
      <c r="F139" s="37">
        <v>783.16666666666663</v>
      </c>
      <c r="G139" s="38">
        <v>760.63333333333321</v>
      </c>
      <c r="H139" s="38">
        <v>747.86666666666656</v>
      </c>
      <c r="I139" s="38">
        <v>725.33333333333314</v>
      </c>
      <c r="J139" s="38">
        <v>795.93333333333328</v>
      </c>
      <c r="K139" s="38">
        <v>818.46666666666681</v>
      </c>
      <c r="L139" s="38">
        <v>831.23333333333335</v>
      </c>
      <c r="M139" s="28">
        <v>805.7</v>
      </c>
      <c r="N139" s="28">
        <v>770.4</v>
      </c>
      <c r="O139" s="39">
        <v>14655000</v>
      </c>
      <c r="P139" s="40">
        <v>-1.0257059642902367E-2</v>
      </c>
    </row>
    <row r="140" spans="1:16" ht="12.75" customHeight="1">
      <c r="A140" s="28">
        <v>130</v>
      </c>
      <c r="B140" s="29" t="s">
        <v>44</v>
      </c>
      <c r="C140" s="30" t="s">
        <v>425</v>
      </c>
      <c r="D140" s="31">
        <v>44980</v>
      </c>
      <c r="E140" s="37">
        <v>1549</v>
      </c>
      <c r="F140" s="37">
        <v>1552.1333333333332</v>
      </c>
      <c r="G140" s="38">
        <v>1523.6166666666663</v>
      </c>
      <c r="H140" s="38">
        <v>1498.2333333333331</v>
      </c>
      <c r="I140" s="38">
        <v>1469.7166666666662</v>
      </c>
      <c r="J140" s="38">
        <v>1577.5166666666664</v>
      </c>
      <c r="K140" s="38">
        <v>1606.0333333333333</v>
      </c>
      <c r="L140" s="38">
        <v>1631.4166666666665</v>
      </c>
      <c r="M140" s="28">
        <v>1580.65</v>
      </c>
      <c r="N140" s="28">
        <v>1526.75</v>
      </c>
      <c r="O140" s="39">
        <v>1099600</v>
      </c>
      <c r="P140" s="40">
        <v>-8.8527851458885948E-2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44980</v>
      </c>
      <c r="E141" s="37">
        <v>1304.8</v>
      </c>
      <c r="F141" s="37">
        <v>1298.9166666666667</v>
      </c>
      <c r="G141" s="38">
        <v>1282.5833333333335</v>
      </c>
      <c r="H141" s="38">
        <v>1260.3666666666668</v>
      </c>
      <c r="I141" s="38">
        <v>1244.0333333333335</v>
      </c>
      <c r="J141" s="38">
        <v>1321.1333333333334</v>
      </c>
      <c r="K141" s="38">
        <v>1337.4666666666669</v>
      </c>
      <c r="L141" s="38">
        <v>1359.6833333333334</v>
      </c>
      <c r="M141" s="28">
        <v>1315.25</v>
      </c>
      <c r="N141" s="28">
        <v>1276.7</v>
      </c>
      <c r="O141" s="39">
        <v>1075200</v>
      </c>
      <c r="P141" s="40">
        <v>-0.10280373831775701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44980</v>
      </c>
      <c r="E142" s="37">
        <v>852</v>
      </c>
      <c r="F142" s="37">
        <v>852.51666666666677</v>
      </c>
      <c r="G142" s="38">
        <v>846.58333333333348</v>
      </c>
      <c r="H142" s="38">
        <v>841.16666666666674</v>
      </c>
      <c r="I142" s="38">
        <v>835.23333333333346</v>
      </c>
      <c r="J142" s="38">
        <v>857.93333333333351</v>
      </c>
      <c r="K142" s="38">
        <v>863.86666666666667</v>
      </c>
      <c r="L142" s="38">
        <v>869.28333333333353</v>
      </c>
      <c r="M142" s="28">
        <v>858.45</v>
      </c>
      <c r="N142" s="28">
        <v>847.1</v>
      </c>
      <c r="O142" s="39">
        <v>3656250</v>
      </c>
      <c r="P142" s="40">
        <v>-0.10700111128750596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44980</v>
      </c>
      <c r="E143" s="37">
        <v>864.35</v>
      </c>
      <c r="F143" s="37">
        <v>865.83333333333337</v>
      </c>
      <c r="G143" s="38">
        <v>857.7166666666667</v>
      </c>
      <c r="H143" s="38">
        <v>851.08333333333337</v>
      </c>
      <c r="I143" s="38">
        <v>842.9666666666667</v>
      </c>
      <c r="J143" s="38">
        <v>872.4666666666667</v>
      </c>
      <c r="K143" s="38">
        <v>880.58333333333326</v>
      </c>
      <c r="L143" s="38">
        <v>887.2166666666667</v>
      </c>
      <c r="M143" s="28">
        <v>873.95</v>
      </c>
      <c r="N143" s="28">
        <v>859.2</v>
      </c>
      <c r="O143" s="39">
        <v>2093600</v>
      </c>
      <c r="P143" s="40">
        <v>-0.15032467532467533</v>
      </c>
    </row>
    <row r="144" spans="1:16" ht="12.75" customHeight="1">
      <c r="A144" s="28">
        <v>134</v>
      </c>
      <c r="B144" s="29" t="s">
        <v>49</v>
      </c>
      <c r="C144" s="30" t="s">
        <v>804</v>
      </c>
      <c r="D144" s="31">
        <v>44980</v>
      </c>
      <c r="E144" s="37">
        <v>73.05</v>
      </c>
      <c r="F144" s="37">
        <v>73.3</v>
      </c>
      <c r="G144" s="38">
        <v>72.149999999999991</v>
      </c>
      <c r="H144" s="38">
        <v>71.25</v>
      </c>
      <c r="I144" s="38">
        <v>70.099999999999994</v>
      </c>
      <c r="J144" s="38">
        <v>74.199999999999989</v>
      </c>
      <c r="K144" s="38">
        <v>75.349999999999994</v>
      </c>
      <c r="L144" s="38">
        <v>76.249999999999986</v>
      </c>
      <c r="M144" s="28">
        <v>74.45</v>
      </c>
      <c r="N144" s="28">
        <v>72.400000000000006</v>
      </c>
      <c r="O144" s="39">
        <v>64307250</v>
      </c>
      <c r="P144" s="40">
        <v>-0.14853874340870499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44980</v>
      </c>
      <c r="E145" s="37">
        <v>2083.1</v>
      </c>
      <c r="F145" s="37">
        <v>2094.8166666666666</v>
      </c>
      <c r="G145" s="38">
        <v>2059.333333333333</v>
      </c>
      <c r="H145" s="38">
        <v>2035.5666666666666</v>
      </c>
      <c r="I145" s="38">
        <v>2000.083333333333</v>
      </c>
      <c r="J145" s="38">
        <v>2118.583333333333</v>
      </c>
      <c r="K145" s="38">
        <v>2154.0666666666666</v>
      </c>
      <c r="L145" s="38">
        <v>2177.833333333333</v>
      </c>
      <c r="M145" s="28">
        <v>2130.3000000000002</v>
      </c>
      <c r="N145" s="28">
        <v>2071.0500000000002</v>
      </c>
      <c r="O145" s="39">
        <v>1406625</v>
      </c>
      <c r="P145" s="40">
        <v>-9.2119275825346111E-2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44980</v>
      </c>
      <c r="E146" s="37">
        <v>89426</v>
      </c>
      <c r="F146" s="37">
        <v>89451.45</v>
      </c>
      <c r="G146" s="38">
        <v>88392.45</v>
      </c>
      <c r="H146" s="38">
        <v>87358.9</v>
      </c>
      <c r="I146" s="38">
        <v>86299.9</v>
      </c>
      <c r="J146" s="38">
        <v>90485</v>
      </c>
      <c r="K146" s="38">
        <v>91544</v>
      </c>
      <c r="L146" s="38">
        <v>92577.55</v>
      </c>
      <c r="M146" s="28">
        <v>90510.45</v>
      </c>
      <c r="N146" s="28">
        <v>88417.9</v>
      </c>
      <c r="O146" s="39">
        <v>49600</v>
      </c>
      <c r="P146" s="40">
        <v>-0.15631910188807621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44980</v>
      </c>
      <c r="E147" s="37">
        <v>1039.5</v>
      </c>
      <c r="F147" s="37">
        <v>1033.25</v>
      </c>
      <c r="G147" s="38">
        <v>1019.45</v>
      </c>
      <c r="H147" s="38">
        <v>999.40000000000009</v>
      </c>
      <c r="I147" s="38">
        <v>985.60000000000014</v>
      </c>
      <c r="J147" s="38">
        <v>1053.3</v>
      </c>
      <c r="K147" s="38">
        <v>1067.1000000000001</v>
      </c>
      <c r="L147" s="38">
        <v>1087.1499999999999</v>
      </c>
      <c r="M147" s="28">
        <v>1047.05</v>
      </c>
      <c r="N147" s="28">
        <v>1013.2</v>
      </c>
      <c r="O147" s="39">
        <v>6363500</v>
      </c>
      <c r="P147" s="40">
        <v>-0.20802245191320418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44980</v>
      </c>
      <c r="E148" s="37">
        <v>83.05</v>
      </c>
      <c r="F148" s="37">
        <v>83.3</v>
      </c>
      <c r="G148" s="38">
        <v>82.5</v>
      </c>
      <c r="H148" s="38">
        <v>81.95</v>
      </c>
      <c r="I148" s="38">
        <v>81.150000000000006</v>
      </c>
      <c r="J148" s="38">
        <v>83.85</v>
      </c>
      <c r="K148" s="38">
        <v>84.649999999999977</v>
      </c>
      <c r="L148" s="38">
        <v>85.199999999999989</v>
      </c>
      <c r="M148" s="28">
        <v>84.1</v>
      </c>
      <c r="N148" s="28">
        <v>82.75</v>
      </c>
      <c r="O148" s="39">
        <v>73665000</v>
      </c>
      <c r="P148" s="40">
        <v>-6.3590428067499288E-2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44980</v>
      </c>
      <c r="E149" s="37">
        <v>3676.05</v>
      </c>
      <c r="F149" s="37">
        <v>3678.7333333333336</v>
      </c>
      <c r="G149" s="38">
        <v>3624.916666666667</v>
      </c>
      <c r="H149" s="38">
        <v>3573.7833333333333</v>
      </c>
      <c r="I149" s="38">
        <v>3519.9666666666667</v>
      </c>
      <c r="J149" s="38">
        <v>3729.8666666666672</v>
      </c>
      <c r="K149" s="38">
        <v>3783.6833333333338</v>
      </c>
      <c r="L149" s="38">
        <v>3834.8166666666675</v>
      </c>
      <c r="M149" s="28">
        <v>3732.55</v>
      </c>
      <c r="N149" s="28">
        <v>3627.6</v>
      </c>
      <c r="O149" s="39">
        <v>1276000</v>
      </c>
      <c r="P149" s="40">
        <v>-6.1419639573372563E-2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44980</v>
      </c>
      <c r="E150" s="37">
        <v>3847.05</v>
      </c>
      <c r="F150" s="37">
        <v>3882.0833333333335</v>
      </c>
      <c r="G150" s="38">
        <v>3792.5166666666669</v>
      </c>
      <c r="H150" s="38">
        <v>3737.9833333333336</v>
      </c>
      <c r="I150" s="38">
        <v>3648.416666666667</v>
      </c>
      <c r="J150" s="38">
        <v>3936.6166666666668</v>
      </c>
      <c r="K150" s="38">
        <v>4026.1833333333334</v>
      </c>
      <c r="L150" s="38">
        <v>4080.7166666666667</v>
      </c>
      <c r="M150" s="28">
        <v>3971.65</v>
      </c>
      <c r="N150" s="28">
        <v>3827.55</v>
      </c>
      <c r="O150" s="39">
        <v>446700</v>
      </c>
      <c r="P150" s="40">
        <v>-5.7893071812717495E-2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44980</v>
      </c>
      <c r="E151" s="37">
        <v>19378.7</v>
      </c>
      <c r="F151" s="37">
        <v>19382.616666666665</v>
      </c>
      <c r="G151" s="38">
        <v>19278.98333333333</v>
      </c>
      <c r="H151" s="38">
        <v>19179.266666666666</v>
      </c>
      <c r="I151" s="38">
        <v>19075.633333333331</v>
      </c>
      <c r="J151" s="38">
        <v>19482.333333333328</v>
      </c>
      <c r="K151" s="38">
        <v>19585.966666666667</v>
      </c>
      <c r="L151" s="38">
        <v>19685.683333333327</v>
      </c>
      <c r="M151" s="28">
        <v>19486.25</v>
      </c>
      <c r="N151" s="28">
        <v>19282.900000000001</v>
      </c>
      <c r="O151" s="39">
        <v>257680</v>
      </c>
      <c r="P151" s="40">
        <v>-4.6759396271086121E-2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44980</v>
      </c>
      <c r="E152" s="37">
        <v>124.7</v>
      </c>
      <c r="F152" s="37">
        <v>125.03333333333335</v>
      </c>
      <c r="G152" s="38">
        <v>123.66666666666669</v>
      </c>
      <c r="H152" s="38">
        <v>122.63333333333334</v>
      </c>
      <c r="I152" s="38">
        <v>121.26666666666668</v>
      </c>
      <c r="J152" s="38">
        <v>126.06666666666669</v>
      </c>
      <c r="K152" s="38">
        <v>127.43333333333334</v>
      </c>
      <c r="L152" s="38">
        <v>128.4666666666667</v>
      </c>
      <c r="M152" s="28">
        <v>126.4</v>
      </c>
      <c r="N152" s="28">
        <v>124</v>
      </c>
      <c r="O152" s="39">
        <v>40711500</v>
      </c>
      <c r="P152" s="40">
        <v>-6.4792444542060177E-3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44980</v>
      </c>
      <c r="E153" s="37">
        <v>166.6</v>
      </c>
      <c r="F153" s="37">
        <v>166.31666666666663</v>
      </c>
      <c r="G153" s="38">
        <v>165.43333333333328</v>
      </c>
      <c r="H153" s="38">
        <v>164.26666666666665</v>
      </c>
      <c r="I153" s="38">
        <v>163.3833333333333</v>
      </c>
      <c r="J153" s="38">
        <v>167.48333333333326</v>
      </c>
      <c r="K153" s="38">
        <v>168.36666666666665</v>
      </c>
      <c r="L153" s="38">
        <v>169.53333333333325</v>
      </c>
      <c r="M153" s="28">
        <v>167.2</v>
      </c>
      <c r="N153" s="28">
        <v>165.15</v>
      </c>
      <c r="O153" s="39">
        <v>56960100</v>
      </c>
      <c r="P153" s="40">
        <v>-0.11330967169476486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44980</v>
      </c>
      <c r="E154" s="37">
        <v>814.5</v>
      </c>
      <c r="F154" s="37">
        <v>816.41666666666663</v>
      </c>
      <c r="G154" s="38">
        <v>801.33333333333326</v>
      </c>
      <c r="H154" s="38">
        <v>788.16666666666663</v>
      </c>
      <c r="I154" s="38">
        <v>773.08333333333326</v>
      </c>
      <c r="J154" s="38">
        <v>829.58333333333326</v>
      </c>
      <c r="K154" s="38">
        <v>844.66666666666652</v>
      </c>
      <c r="L154" s="38">
        <v>857.83333333333326</v>
      </c>
      <c r="M154" s="28">
        <v>831.5</v>
      </c>
      <c r="N154" s="28">
        <v>803.25</v>
      </c>
      <c r="O154" s="39">
        <v>6451200</v>
      </c>
      <c r="P154" s="40">
        <v>-9.2287993696444401E-2</v>
      </c>
    </row>
    <row r="155" spans="1:16" ht="12.75" customHeight="1">
      <c r="A155" s="28">
        <v>145</v>
      </c>
      <c r="B155" s="29" t="s">
        <v>86</v>
      </c>
      <c r="C155" s="30" t="s">
        <v>433</v>
      </c>
      <c r="D155" s="31">
        <v>44980</v>
      </c>
      <c r="E155" s="37">
        <v>3099.85</v>
      </c>
      <c r="F155" s="37">
        <v>3102.6333333333337</v>
      </c>
      <c r="G155" s="38">
        <v>3080.2666666666673</v>
      </c>
      <c r="H155" s="38">
        <v>3060.6833333333338</v>
      </c>
      <c r="I155" s="38">
        <v>3038.3166666666675</v>
      </c>
      <c r="J155" s="38">
        <v>3122.2166666666672</v>
      </c>
      <c r="K155" s="38">
        <v>3144.583333333333</v>
      </c>
      <c r="L155" s="38">
        <v>3164.166666666667</v>
      </c>
      <c r="M155" s="28">
        <v>3125</v>
      </c>
      <c r="N155" s="28">
        <v>3083.05</v>
      </c>
      <c r="O155" s="39">
        <v>436000</v>
      </c>
      <c r="P155" s="40">
        <v>-0.13868036349269064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44980</v>
      </c>
      <c r="E156" s="37">
        <v>152.94999999999999</v>
      </c>
      <c r="F156" s="37">
        <v>152.61666666666667</v>
      </c>
      <c r="G156" s="38">
        <v>151.83333333333334</v>
      </c>
      <c r="H156" s="38">
        <v>150.71666666666667</v>
      </c>
      <c r="I156" s="38">
        <v>149.93333333333334</v>
      </c>
      <c r="J156" s="38">
        <v>153.73333333333335</v>
      </c>
      <c r="K156" s="38">
        <v>154.51666666666665</v>
      </c>
      <c r="L156" s="38">
        <v>155.63333333333335</v>
      </c>
      <c r="M156" s="28">
        <v>153.4</v>
      </c>
      <c r="N156" s="28">
        <v>151.5</v>
      </c>
      <c r="O156" s="39">
        <v>35797300</v>
      </c>
      <c r="P156" s="40">
        <v>-0.44152801970088296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44980</v>
      </c>
      <c r="E157" s="37">
        <v>39914.949999999997</v>
      </c>
      <c r="F157" s="37">
        <v>39954.716666666667</v>
      </c>
      <c r="G157" s="38">
        <v>39510.433333333334</v>
      </c>
      <c r="H157" s="38">
        <v>39105.916666666664</v>
      </c>
      <c r="I157" s="38">
        <v>38661.633333333331</v>
      </c>
      <c r="J157" s="38">
        <v>40359.233333333337</v>
      </c>
      <c r="K157" s="38">
        <v>40803.516666666677</v>
      </c>
      <c r="L157" s="38">
        <v>41208.03333333334</v>
      </c>
      <c r="M157" s="28">
        <v>40399</v>
      </c>
      <c r="N157" s="28">
        <v>39550.199999999997</v>
      </c>
      <c r="O157" s="39">
        <v>102945</v>
      </c>
      <c r="P157" s="40">
        <v>-3.5418130709768098E-2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44980</v>
      </c>
      <c r="E158" s="37">
        <v>829.4</v>
      </c>
      <c r="F158" s="37">
        <v>833.06666666666661</v>
      </c>
      <c r="G158" s="38">
        <v>817.73333333333323</v>
      </c>
      <c r="H158" s="38">
        <v>806.06666666666661</v>
      </c>
      <c r="I158" s="38">
        <v>790.73333333333323</v>
      </c>
      <c r="J158" s="38">
        <v>844.73333333333323</v>
      </c>
      <c r="K158" s="38">
        <v>860.06666666666672</v>
      </c>
      <c r="L158" s="38">
        <v>871.73333333333323</v>
      </c>
      <c r="M158" s="28">
        <v>848.4</v>
      </c>
      <c r="N158" s="28">
        <v>821.4</v>
      </c>
      <c r="O158" s="39">
        <v>4985750</v>
      </c>
      <c r="P158" s="40">
        <v>-7.5754486133768353E-2</v>
      </c>
    </row>
    <row r="159" spans="1:16" ht="12.75" customHeight="1">
      <c r="A159" s="28">
        <v>149</v>
      </c>
      <c r="B159" s="29" t="s">
        <v>86</v>
      </c>
      <c r="C159" s="30" t="s">
        <v>438</v>
      </c>
      <c r="D159" s="31">
        <v>44980</v>
      </c>
      <c r="E159" s="37">
        <v>4566.3999999999996</v>
      </c>
      <c r="F159" s="37">
        <v>4550.583333333333</v>
      </c>
      <c r="G159" s="38">
        <v>4512.7666666666664</v>
      </c>
      <c r="H159" s="38">
        <v>4459.1333333333332</v>
      </c>
      <c r="I159" s="38">
        <v>4421.3166666666666</v>
      </c>
      <c r="J159" s="38">
        <v>4604.2166666666662</v>
      </c>
      <c r="K159" s="38">
        <v>4642.0333333333338</v>
      </c>
      <c r="L159" s="38">
        <v>4695.6666666666661</v>
      </c>
      <c r="M159" s="28">
        <v>4588.3999999999996</v>
      </c>
      <c r="N159" s="28">
        <v>4496.95</v>
      </c>
      <c r="O159" s="39">
        <v>650125</v>
      </c>
      <c r="P159" s="40">
        <v>-0.26260420801905521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44980</v>
      </c>
      <c r="E160" s="37">
        <v>226.4</v>
      </c>
      <c r="F160" s="37">
        <v>227.70000000000002</v>
      </c>
      <c r="G160" s="38">
        <v>224.05000000000004</v>
      </c>
      <c r="H160" s="38">
        <v>221.70000000000002</v>
      </c>
      <c r="I160" s="38">
        <v>218.05000000000004</v>
      </c>
      <c r="J160" s="38">
        <v>230.05000000000004</v>
      </c>
      <c r="K160" s="38">
        <v>233.70000000000002</v>
      </c>
      <c r="L160" s="38">
        <v>236.05000000000004</v>
      </c>
      <c r="M160" s="28">
        <v>231.35</v>
      </c>
      <c r="N160" s="28">
        <v>225.35</v>
      </c>
      <c r="O160" s="39">
        <v>11256000</v>
      </c>
      <c r="P160" s="40">
        <v>-9.6121416526138273E-2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44980</v>
      </c>
      <c r="E161" s="37">
        <v>144.25</v>
      </c>
      <c r="F161" s="37">
        <v>145.9</v>
      </c>
      <c r="G161" s="38">
        <v>141.65</v>
      </c>
      <c r="H161" s="38">
        <v>139.05000000000001</v>
      </c>
      <c r="I161" s="38">
        <v>134.80000000000001</v>
      </c>
      <c r="J161" s="38">
        <v>148.5</v>
      </c>
      <c r="K161" s="38">
        <v>152.75</v>
      </c>
      <c r="L161" s="38">
        <v>155.35</v>
      </c>
      <c r="M161" s="28">
        <v>150.15</v>
      </c>
      <c r="N161" s="28">
        <v>143.30000000000001</v>
      </c>
      <c r="O161" s="39">
        <v>62533200</v>
      </c>
      <c r="P161" s="40">
        <v>-0.11866480251660258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44980</v>
      </c>
      <c r="E162" s="37">
        <v>2325.4</v>
      </c>
      <c r="F162" s="37">
        <v>2335.8166666666666</v>
      </c>
      <c r="G162" s="38">
        <v>2303.6333333333332</v>
      </c>
      <c r="H162" s="38">
        <v>2281.8666666666668</v>
      </c>
      <c r="I162" s="38">
        <v>2249.6833333333334</v>
      </c>
      <c r="J162" s="38">
        <v>2357.583333333333</v>
      </c>
      <c r="K162" s="38">
        <v>2389.7666666666664</v>
      </c>
      <c r="L162" s="38">
        <v>2411.5333333333328</v>
      </c>
      <c r="M162" s="28">
        <v>2368</v>
      </c>
      <c r="N162" s="28">
        <v>2314.0500000000002</v>
      </c>
      <c r="O162" s="39">
        <v>2376000</v>
      </c>
      <c r="P162" s="40">
        <v>-0.12308544011810298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44980</v>
      </c>
      <c r="E163" s="37">
        <v>2985.55</v>
      </c>
      <c r="F163" s="37">
        <v>3005.9833333333336</v>
      </c>
      <c r="G163" s="38">
        <v>2957.7666666666673</v>
      </c>
      <c r="H163" s="38">
        <v>2929.9833333333336</v>
      </c>
      <c r="I163" s="38">
        <v>2881.7666666666673</v>
      </c>
      <c r="J163" s="38">
        <v>3033.7666666666673</v>
      </c>
      <c r="K163" s="38">
        <v>3081.9833333333336</v>
      </c>
      <c r="L163" s="38">
        <v>3109.7666666666673</v>
      </c>
      <c r="M163" s="28">
        <v>3054.2</v>
      </c>
      <c r="N163" s="28">
        <v>2978.2</v>
      </c>
      <c r="O163" s="39">
        <v>1880000</v>
      </c>
      <c r="P163" s="40">
        <v>3.0678938241963452E-3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44980</v>
      </c>
      <c r="E164" s="37">
        <v>54.1</v>
      </c>
      <c r="F164" s="37">
        <v>54.449999999999996</v>
      </c>
      <c r="G164" s="38">
        <v>52.999999999999993</v>
      </c>
      <c r="H164" s="38">
        <v>51.9</v>
      </c>
      <c r="I164" s="38">
        <v>50.449999999999996</v>
      </c>
      <c r="J164" s="38">
        <v>55.54999999999999</v>
      </c>
      <c r="K164" s="38">
        <v>56.999999999999993</v>
      </c>
      <c r="L164" s="38">
        <v>58.099999999999987</v>
      </c>
      <c r="M164" s="28">
        <v>55.9</v>
      </c>
      <c r="N164" s="28">
        <v>53.35</v>
      </c>
      <c r="O164" s="39">
        <v>221904000</v>
      </c>
      <c r="P164" s="40">
        <v>-2.4477737919392277E-2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44980</v>
      </c>
      <c r="E165" s="37">
        <v>2827.05</v>
      </c>
      <c r="F165" s="37">
        <v>2822.5</v>
      </c>
      <c r="G165" s="38">
        <v>2806.4</v>
      </c>
      <c r="H165" s="38">
        <v>2785.75</v>
      </c>
      <c r="I165" s="38">
        <v>2769.65</v>
      </c>
      <c r="J165" s="38">
        <v>2843.15</v>
      </c>
      <c r="K165" s="38">
        <v>2859.2500000000005</v>
      </c>
      <c r="L165" s="38">
        <v>2879.9</v>
      </c>
      <c r="M165" s="28">
        <v>2838.6</v>
      </c>
      <c r="N165" s="28">
        <v>2801.85</v>
      </c>
      <c r="O165" s="39">
        <v>778800</v>
      </c>
      <c r="P165" s="40">
        <v>-0.18467336683417085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44980</v>
      </c>
      <c r="E166" s="37">
        <v>220.3</v>
      </c>
      <c r="F166" s="37">
        <v>220.36666666666667</v>
      </c>
      <c r="G166" s="38">
        <v>218.83333333333334</v>
      </c>
      <c r="H166" s="38">
        <v>217.36666666666667</v>
      </c>
      <c r="I166" s="38">
        <v>215.83333333333334</v>
      </c>
      <c r="J166" s="38">
        <v>221.83333333333334</v>
      </c>
      <c r="K166" s="38">
        <v>223.36666666666665</v>
      </c>
      <c r="L166" s="38">
        <v>224.83333333333334</v>
      </c>
      <c r="M166" s="28">
        <v>221.9</v>
      </c>
      <c r="N166" s="28">
        <v>218.9</v>
      </c>
      <c r="O166" s="39">
        <v>25814700</v>
      </c>
      <c r="P166" s="40">
        <v>-0.40168961201501879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44980</v>
      </c>
      <c r="E167" s="37">
        <v>1670</v>
      </c>
      <c r="F167" s="37">
        <v>1660.4833333333336</v>
      </c>
      <c r="G167" s="38">
        <v>1639.9166666666672</v>
      </c>
      <c r="H167" s="38">
        <v>1609.8333333333337</v>
      </c>
      <c r="I167" s="38">
        <v>1589.2666666666673</v>
      </c>
      <c r="J167" s="38">
        <v>1690.5666666666671</v>
      </c>
      <c r="K167" s="38">
        <v>1711.1333333333337</v>
      </c>
      <c r="L167" s="38">
        <v>1741.2166666666669</v>
      </c>
      <c r="M167" s="28">
        <v>1681.05</v>
      </c>
      <c r="N167" s="28">
        <v>1630.4</v>
      </c>
      <c r="O167" s="39">
        <v>2751320</v>
      </c>
      <c r="P167" s="40">
        <v>-0.14947156517362858</v>
      </c>
    </row>
    <row r="168" spans="1:16" ht="12.75" customHeight="1">
      <c r="A168" s="28">
        <v>158</v>
      </c>
      <c r="B168" s="29" t="s">
        <v>44</v>
      </c>
      <c r="C168" s="30" t="s">
        <v>450</v>
      </c>
      <c r="D168" s="31">
        <v>44980</v>
      </c>
      <c r="E168" s="37">
        <v>170.2</v>
      </c>
      <c r="F168" s="37">
        <v>172.30000000000004</v>
      </c>
      <c r="G168" s="38">
        <v>167.45000000000007</v>
      </c>
      <c r="H168" s="38">
        <v>164.70000000000005</v>
      </c>
      <c r="I168" s="38">
        <v>159.85000000000008</v>
      </c>
      <c r="J168" s="38">
        <v>175.05000000000007</v>
      </c>
      <c r="K168" s="38">
        <v>179.90000000000003</v>
      </c>
      <c r="L168" s="38">
        <v>182.65000000000006</v>
      </c>
      <c r="M168" s="28">
        <v>177.15</v>
      </c>
      <c r="N168" s="28">
        <v>169.55</v>
      </c>
      <c r="O168" s="39">
        <v>10342500</v>
      </c>
      <c r="P168" s="40">
        <v>-9.715857011915674E-2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44980</v>
      </c>
      <c r="E169" s="37">
        <v>666.35</v>
      </c>
      <c r="F169" s="37">
        <v>669.2166666666667</v>
      </c>
      <c r="G169" s="38">
        <v>660.58333333333337</v>
      </c>
      <c r="H169" s="38">
        <v>654.81666666666672</v>
      </c>
      <c r="I169" s="38">
        <v>646.18333333333339</v>
      </c>
      <c r="J169" s="38">
        <v>674.98333333333335</v>
      </c>
      <c r="K169" s="38">
        <v>683.61666666666656</v>
      </c>
      <c r="L169" s="38">
        <v>689.38333333333333</v>
      </c>
      <c r="M169" s="28">
        <v>677.85</v>
      </c>
      <c r="N169" s="28">
        <v>663.45</v>
      </c>
      <c r="O169" s="39">
        <v>3714500</v>
      </c>
      <c r="P169" s="40">
        <v>-0.10303776683087028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44980</v>
      </c>
      <c r="E170" s="37">
        <v>158.69999999999999</v>
      </c>
      <c r="F170" s="37">
        <v>159.58333333333334</v>
      </c>
      <c r="G170" s="38">
        <v>157.2166666666667</v>
      </c>
      <c r="H170" s="38">
        <v>155.73333333333335</v>
      </c>
      <c r="I170" s="38">
        <v>153.3666666666667</v>
      </c>
      <c r="J170" s="38">
        <v>161.06666666666669</v>
      </c>
      <c r="K170" s="38">
        <v>163.43333333333331</v>
      </c>
      <c r="L170" s="38">
        <v>164.91666666666669</v>
      </c>
      <c r="M170" s="28">
        <v>161.94999999999999</v>
      </c>
      <c r="N170" s="28">
        <v>158.1</v>
      </c>
      <c r="O170" s="39">
        <v>33905000</v>
      </c>
      <c r="P170" s="40">
        <v>-8.0791649722109254E-2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44980</v>
      </c>
      <c r="E171" s="37">
        <v>120.85</v>
      </c>
      <c r="F171" s="37">
        <v>121.45</v>
      </c>
      <c r="G171" s="38">
        <v>119.45</v>
      </c>
      <c r="H171" s="38">
        <v>118.05</v>
      </c>
      <c r="I171" s="38">
        <v>116.05</v>
      </c>
      <c r="J171" s="38">
        <v>122.85000000000001</v>
      </c>
      <c r="K171" s="38">
        <v>124.85000000000001</v>
      </c>
      <c r="L171" s="38">
        <v>126.25000000000001</v>
      </c>
      <c r="M171" s="28">
        <v>123.45</v>
      </c>
      <c r="N171" s="28">
        <v>120.05</v>
      </c>
      <c r="O171" s="39">
        <v>62592000</v>
      </c>
      <c r="P171" s="40">
        <v>-0.21232256115977047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44980</v>
      </c>
      <c r="E172" s="37">
        <v>2394.25</v>
      </c>
      <c r="F172" s="37">
        <v>2405.2666666666669</v>
      </c>
      <c r="G172" s="38">
        <v>2380.9833333333336</v>
      </c>
      <c r="H172" s="38">
        <v>2367.7166666666667</v>
      </c>
      <c r="I172" s="38">
        <v>2343.4333333333334</v>
      </c>
      <c r="J172" s="38">
        <v>2418.5333333333338</v>
      </c>
      <c r="K172" s="38">
        <v>2442.8166666666675</v>
      </c>
      <c r="L172" s="38">
        <v>2456.0833333333339</v>
      </c>
      <c r="M172" s="28">
        <v>2429.5500000000002</v>
      </c>
      <c r="N172" s="28">
        <v>2392</v>
      </c>
      <c r="O172" s="39">
        <v>39462000</v>
      </c>
      <c r="P172" s="40">
        <v>-2.4865172079346153E-2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44980</v>
      </c>
      <c r="E173" s="37">
        <v>90.4</v>
      </c>
      <c r="F173" s="37">
        <v>90.583333333333329</v>
      </c>
      <c r="G173" s="38">
        <v>89.36666666666666</v>
      </c>
      <c r="H173" s="38">
        <v>88.333333333333329</v>
      </c>
      <c r="I173" s="38">
        <v>87.11666666666666</v>
      </c>
      <c r="J173" s="38">
        <v>91.61666666666666</v>
      </c>
      <c r="K173" s="38">
        <v>92.833333333333329</v>
      </c>
      <c r="L173" s="38">
        <v>93.86666666666666</v>
      </c>
      <c r="M173" s="28">
        <v>91.8</v>
      </c>
      <c r="N173" s="28">
        <v>89.55</v>
      </c>
      <c r="O173" s="39">
        <v>115016000</v>
      </c>
      <c r="P173" s="40">
        <v>-5.6874836001049596E-2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44980</v>
      </c>
      <c r="E174" s="37">
        <v>717.3</v>
      </c>
      <c r="F174" s="37">
        <v>725.51666666666654</v>
      </c>
      <c r="G174" s="38">
        <v>705.8833333333331</v>
      </c>
      <c r="H174" s="38">
        <v>694.46666666666658</v>
      </c>
      <c r="I174" s="38">
        <v>674.83333333333314</v>
      </c>
      <c r="J174" s="38">
        <v>736.93333333333305</v>
      </c>
      <c r="K174" s="38">
        <v>756.56666666666649</v>
      </c>
      <c r="L174" s="38">
        <v>767.98333333333301</v>
      </c>
      <c r="M174" s="28">
        <v>745.15</v>
      </c>
      <c r="N174" s="28">
        <v>714.1</v>
      </c>
      <c r="O174" s="39">
        <v>8999200</v>
      </c>
      <c r="P174" s="40">
        <v>-3.0175015087507542E-2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44980</v>
      </c>
      <c r="E175" s="37">
        <v>1265.5999999999999</v>
      </c>
      <c r="F175" s="37">
        <v>1270.4833333333333</v>
      </c>
      <c r="G175" s="38">
        <v>1253.2666666666667</v>
      </c>
      <c r="H175" s="38">
        <v>1240.9333333333334</v>
      </c>
      <c r="I175" s="38">
        <v>1223.7166666666667</v>
      </c>
      <c r="J175" s="38">
        <v>1282.8166666666666</v>
      </c>
      <c r="K175" s="38">
        <v>1300.0333333333333</v>
      </c>
      <c r="L175" s="38">
        <v>1312.3666666666666</v>
      </c>
      <c r="M175" s="28">
        <v>1287.7</v>
      </c>
      <c r="N175" s="28">
        <v>1258.1500000000001</v>
      </c>
      <c r="O175" s="39">
        <v>6210750</v>
      </c>
      <c r="P175" s="40">
        <v>-0.12813223836597179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44980</v>
      </c>
      <c r="E176" s="37">
        <v>571.54999999999995</v>
      </c>
      <c r="F176" s="37">
        <v>579.88333333333333</v>
      </c>
      <c r="G176" s="38">
        <v>561.7166666666667</v>
      </c>
      <c r="H176" s="38">
        <v>551.88333333333333</v>
      </c>
      <c r="I176" s="38">
        <v>533.7166666666667</v>
      </c>
      <c r="J176" s="38">
        <v>589.7166666666667</v>
      </c>
      <c r="K176" s="38">
        <v>607.88333333333344</v>
      </c>
      <c r="L176" s="38">
        <v>617.7166666666667</v>
      </c>
      <c r="M176" s="28">
        <v>598.04999999999995</v>
      </c>
      <c r="N176" s="28">
        <v>570.04999999999995</v>
      </c>
      <c r="O176" s="39">
        <v>60514500</v>
      </c>
      <c r="P176" s="40">
        <v>2.0928231602388905E-2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44980</v>
      </c>
      <c r="E177" s="37">
        <v>21778.5</v>
      </c>
      <c r="F177" s="37">
        <v>21947.866666666669</v>
      </c>
      <c r="G177" s="38">
        <v>21447.033333333336</v>
      </c>
      <c r="H177" s="38">
        <v>21115.566666666669</v>
      </c>
      <c r="I177" s="38">
        <v>20614.733333333337</v>
      </c>
      <c r="J177" s="38">
        <v>22279.333333333336</v>
      </c>
      <c r="K177" s="38">
        <v>22780.166666666664</v>
      </c>
      <c r="L177" s="38">
        <v>23111.633333333335</v>
      </c>
      <c r="M177" s="28">
        <v>22448.7</v>
      </c>
      <c r="N177" s="28">
        <v>21616.400000000001</v>
      </c>
      <c r="O177" s="39">
        <v>301925</v>
      </c>
      <c r="P177" s="40">
        <v>-7.6893678819842548E-2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44980</v>
      </c>
      <c r="E178" s="37">
        <v>3000.35</v>
      </c>
      <c r="F178" s="37">
        <v>3009.6</v>
      </c>
      <c r="G178" s="38">
        <v>2965.2</v>
      </c>
      <c r="H178" s="38">
        <v>2930.0499999999997</v>
      </c>
      <c r="I178" s="38">
        <v>2885.6499999999996</v>
      </c>
      <c r="J178" s="38">
        <v>3044.75</v>
      </c>
      <c r="K178" s="38">
        <v>3089.1500000000005</v>
      </c>
      <c r="L178" s="38">
        <v>3124.3</v>
      </c>
      <c r="M178" s="28">
        <v>3054</v>
      </c>
      <c r="N178" s="28">
        <v>2974.45</v>
      </c>
      <c r="O178" s="39">
        <v>1775950</v>
      </c>
      <c r="P178" s="40">
        <v>-4.8475025784588184E-2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44980</v>
      </c>
      <c r="E179" s="37">
        <v>2133.6999999999998</v>
      </c>
      <c r="F179" s="37">
        <v>2122.25</v>
      </c>
      <c r="G179" s="38">
        <v>2104.1999999999998</v>
      </c>
      <c r="H179" s="38">
        <v>2074.6999999999998</v>
      </c>
      <c r="I179" s="38">
        <v>2056.6499999999996</v>
      </c>
      <c r="J179" s="38">
        <v>2151.75</v>
      </c>
      <c r="K179" s="38">
        <v>2169.8000000000002</v>
      </c>
      <c r="L179" s="38">
        <v>2199.3000000000002</v>
      </c>
      <c r="M179" s="28">
        <v>2140.3000000000002</v>
      </c>
      <c r="N179" s="28">
        <v>2092.75</v>
      </c>
      <c r="O179" s="39">
        <v>4551375</v>
      </c>
      <c r="P179" s="40">
        <v>-9.5131588757175881E-2</v>
      </c>
    </row>
    <row r="180" spans="1:16" ht="12.75" customHeight="1">
      <c r="A180" s="28">
        <v>170</v>
      </c>
      <c r="B180" s="29" t="s">
        <v>63</v>
      </c>
      <c r="C180" s="30" t="s">
        <v>880</v>
      </c>
      <c r="D180" s="31">
        <v>44980</v>
      </c>
      <c r="E180" s="37">
        <v>1259.05</v>
      </c>
      <c r="F180" s="37">
        <v>1255.5666666666666</v>
      </c>
      <c r="G180" s="38">
        <v>1236.4833333333331</v>
      </c>
      <c r="H180" s="38">
        <v>1213.9166666666665</v>
      </c>
      <c r="I180" s="38">
        <v>1194.833333333333</v>
      </c>
      <c r="J180" s="38">
        <v>1278.1333333333332</v>
      </c>
      <c r="K180" s="38">
        <v>1297.2166666666667</v>
      </c>
      <c r="L180" s="38">
        <v>1319.7833333333333</v>
      </c>
      <c r="M180" s="28">
        <v>1274.6500000000001</v>
      </c>
      <c r="N180" s="28">
        <v>1233</v>
      </c>
      <c r="O180" s="39">
        <v>4430400</v>
      </c>
      <c r="P180" s="40">
        <v>-0.1229362157025775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44980</v>
      </c>
      <c r="E181" s="37">
        <v>1037.7</v>
      </c>
      <c r="F181" s="37">
        <v>1036.3833333333334</v>
      </c>
      <c r="G181" s="38">
        <v>1031.166666666667</v>
      </c>
      <c r="H181" s="38">
        <v>1024.6333333333334</v>
      </c>
      <c r="I181" s="38">
        <v>1019.416666666667</v>
      </c>
      <c r="J181" s="38">
        <v>1042.916666666667</v>
      </c>
      <c r="K181" s="38">
        <v>1048.1333333333337</v>
      </c>
      <c r="L181" s="38">
        <v>1054.666666666667</v>
      </c>
      <c r="M181" s="28">
        <v>1041.5999999999999</v>
      </c>
      <c r="N181" s="28">
        <v>1029.8499999999999</v>
      </c>
      <c r="O181" s="39">
        <v>14461300</v>
      </c>
      <c r="P181" s="40">
        <v>-0.13488274706867673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44980</v>
      </c>
      <c r="E182" s="37">
        <v>466.6</v>
      </c>
      <c r="F182" s="37">
        <v>469.83333333333331</v>
      </c>
      <c r="G182" s="38">
        <v>461.76666666666665</v>
      </c>
      <c r="H182" s="38">
        <v>456.93333333333334</v>
      </c>
      <c r="I182" s="38">
        <v>448.86666666666667</v>
      </c>
      <c r="J182" s="38">
        <v>474.66666666666663</v>
      </c>
      <c r="K182" s="38">
        <v>482.73333333333335</v>
      </c>
      <c r="L182" s="38">
        <v>487.56666666666661</v>
      </c>
      <c r="M182" s="28">
        <v>477.9</v>
      </c>
      <c r="N182" s="28">
        <v>465</v>
      </c>
      <c r="O182" s="39">
        <v>9087000</v>
      </c>
      <c r="P182" s="40">
        <v>-2.7608346709470304E-2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44980</v>
      </c>
      <c r="E183" s="37">
        <v>576.25</v>
      </c>
      <c r="F183" s="37">
        <v>578.4666666666667</v>
      </c>
      <c r="G183" s="38">
        <v>570.78333333333342</v>
      </c>
      <c r="H183" s="38">
        <v>565.31666666666672</v>
      </c>
      <c r="I183" s="38">
        <v>557.63333333333344</v>
      </c>
      <c r="J183" s="38">
        <v>583.93333333333339</v>
      </c>
      <c r="K183" s="38">
        <v>591.61666666666679</v>
      </c>
      <c r="L183" s="38">
        <v>597.08333333333337</v>
      </c>
      <c r="M183" s="28">
        <v>586.15</v>
      </c>
      <c r="N183" s="28">
        <v>573</v>
      </c>
      <c r="O183" s="39">
        <v>1302000</v>
      </c>
      <c r="P183" s="40">
        <v>-0.13084112149532709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44980</v>
      </c>
      <c r="E184" s="37">
        <v>956.55</v>
      </c>
      <c r="F184" s="37">
        <v>961.43333333333328</v>
      </c>
      <c r="G184" s="38">
        <v>948.71666666666658</v>
      </c>
      <c r="H184" s="38">
        <v>940.88333333333333</v>
      </c>
      <c r="I184" s="38">
        <v>928.16666666666663</v>
      </c>
      <c r="J184" s="38">
        <v>969.26666666666654</v>
      </c>
      <c r="K184" s="38">
        <v>981.98333333333323</v>
      </c>
      <c r="L184" s="38">
        <v>989.81666666666649</v>
      </c>
      <c r="M184" s="28">
        <v>974.15</v>
      </c>
      <c r="N184" s="28">
        <v>953.6</v>
      </c>
      <c r="O184" s="39">
        <v>6034000</v>
      </c>
      <c r="P184" s="40">
        <v>-3.89424225531576E-2</v>
      </c>
    </row>
    <row r="185" spans="1:16" ht="12.75" customHeight="1">
      <c r="A185" s="28">
        <v>175</v>
      </c>
      <c r="B185" s="29" t="s">
        <v>74</v>
      </c>
      <c r="C185" s="30" t="s">
        <v>488</v>
      </c>
      <c r="D185" s="31">
        <v>44980</v>
      </c>
      <c r="E185" s="37">
        <v>1294</v>
      </c>
      <c r="F185" s="37">
        <v>1301.9333333333334</v>
      </c>
      <c r="G185" s="38">
        <v>1272.4666666666667</v>
      </c>
      <c r="H185" s="38">
        <v>1250.9333333333334</v>
      </c>
      <c r="I185" s="38">
        <v>1221.4666666666667</v>
      </c>
      <c r="J185" s="38">
        <v>1323.4666666666667</v>
      </c>
      <c r="K185" s="38">
        <v>1352.9333333333334</v>
      </c>
      <c r="L185" s="38">
        <v>1374.4666666666667</v>
      </c>
      <c r="M185" s="28">
        <v>1331.4</v>
      </c>
      <c r="N185" s="28">
        <v>1280.4000000000001</v>
      </c>
      <c r="O185" s="39">
        <v>2391000</v>
      </c>
      <c r="P185" s="40">
        <v>-7.7902043964519857E-2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44980</v>
      </c>
      <c r="E186" s="37">
        <v>743.9</v>
      </c>
      <c r="F186" s="37">
        <v>742.35</v>
      </c>
      <c r="G186" s="38">
        <v>736.75</v>
      </c>
      <c r="H186" s="38">
        <v>729.6</v>
      </c>
      <c r="I186" s="38">
        <v>724</v>
      </c>
      <c r="J186" s="38">
        <v>749.5</v>
      </c>
      <c r="K186" s="38">
        <v>755.10000000000014</v>
      </c>
      <c r="L186" s="38">
        <v>762.25</v>
      </c>
      <c r="M186" s="28">
        <v>747.95</v>
      </c>
      <c r="N186" s="28">
        <v>735.2</v>
      </c>
      <c r="O186" s="39">
        <v>9594900</v>
      </c>
      <c r="P186" s="40">
        <v>-6.2769230769230772E-2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44980</v>
      </c>
      <c r="E187" s="37">
        <v>421.8</v>
      </c>
      <c r="F187" s="37">
        <v>423.41666666666669</v>
      </c>
      <c r="G187" s="38">
        <v>418.13333333333338</v>
      </c>
      <c r="H187" s="38">
        <v>414.4666666666667</v>
      </c>
      <c r="I187" s="38">
        <v>409.18333333333339</v>
      </c>
      <c r="J187" s="38">
        <v>427.08333333333337</v>
      </c>
      <c r="K187" s="38">
        <v>432.36666666666667</v>
      </c>
      <c r="L187" s="38">
        <v>436.03333333333336</v>
      </c>
      <c r="M187" s="28">
        <v>428.7</v>
      </c>
      <c r="N187" s="28">
        <v>419.75</v>
      </c>
      <c r="O187" s="39">
        <v>75222900</v>
      </c>
      <c r="P187" s="40">
        <v>-8.9233954451345757E-2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44980</v>
      </c>
      <c r="E188" s="37">
        <v>202.4</v>
      </c>
      <c r="F188" s="37">
        <v>203.83333333333334</v>
      </c>
      <c r="G188" s="38">
        <v>200.36666666666667</v>
      </c>
      <c r="H188" s="38">
        <v>198.33333333333334</v>
      </c>
      <c r="I188" s="38">
        <v>194.86666666666667</v>
      </c>
      <c r="J188" s="38">
        <v>205.86666666666667</v>
      </c>
      <c r="K188" s="38">
        <v>209.33333333333331</v>
      </c>
      <c r="L188" s="38">
        <v>211.36666666666667</v>
      </c>
      <c r="M188" s="28">
        <v>207.3</v>
      </c>
      <c r="N188" s="28">
        <v>201.8</v>
      </c>
      <c r="O188" s="39">
        <v>107129250</v>
      </c>
      <c r="P188" s="40">
        <v>-3.4346384350947647E-2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44980</v>
      </c>
      <c r="E189" s="37">
        <v>121.85</v>
      </c>
      <c r="F189" s="37">
        <v>121.84999999999998</v>
      </c>
      <c r="G189" s="38">
        <v>120.59999999999997</v>
      </c>
      <c r="H189" s="38">
        <v>119.34999999999998</v>
      </c>
      <c r="I189" s="38">
        <v>118.09999999999997</v>
      </c>
      <c r="J189" s="38">
        <v>123.09999999999997</v>
      </c>
      <c r="K189" s="38">
        <v>124.35</v>
      </c>
      <c r="L189" s="38">
        <v>125.59999999999997</v>
      </c>
      <c r="M189" s="28">
        <v>123.1</v>
      </c>
      <c r="N189" s="28">
        <v>120.6</v>
      </c>
      <c r="O189" s="39">
        <v>171061000</v>
      </c>
      <c r="P189" s="40">
        <v>-6.5837688472397432E-2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44980</v>
      </c>
      <c r="E190" s="37">
        <v>3445.1</v>
      </c>
      <c r="F190" s="37">
        <v>3442.3166666666671</v>
      </c>
      <c r="G190" s="38">
        <v>3429.6333333333341</v>
      </c>
      <c r="H190" s="38">
        <v>3414.166666666667</v>
      </c>
      <c r="I190" s="38">
        <v>3401.483333333334</v>
      </c>
      <c r="J190" s="38">
        <v>3457.7833333333342</v>
      </c>
      <c r="K190" s="38">
        <v>3470.4666666666676</v>
      </c>
      <c r="L190" s="38">
        <v>3485.9333333333343</v>
      </c>
      <c r="M190" s="28">
        <v>3455</v>
      </c>
      <c r="N190" s="28">
        <v>3426.85</v>
      </c>
      <c r="O190" s="39">
        <v>9875950</v>
      </c>
      <c r="P190" s="40">
        <v>-7.8131891468056255E-2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44980</v>
      </c>
      <c r="E191" s="37">
        <v>1056.55</v>
      </c>
      <c r="F191" s="37">
        <v>1060.9833333333333</v>
      </c>
      <c r="G191" s="38">
        <v>1050.1666666666667</v>
      </c>
      <c r="H191" s="38">
        <v>1043.7833333333333</v>
      </c>
      <c r="I191" s="38">
        <v>1032.9666666666667</v>
      </c>
      <c r="J191" s="38">
        <v>1067.3666666666668</v>
      </c>
      <c r="K191" s="38">
        <v>1078.1833333333334</v>
      </c>
      <c r="L191" s="38">
        <v>1084.5666666666668</v>
      </c>
      <c r="M191" s="28">
        <v>1071.8</v>
      </c>
      <c r="N191" s="28">
        <v>1054.5999999999999</v>
      </c>
      <c r="O191" s="39">
        <v>11427000</v>
      </c>
      <c r="P191" s="40">
        <v>-4.3157154340836015E-2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44980</v>
      </c>
      <c r="E192" s="37">
        <v>2364.25</v>
      </c>
      <c r="F192" s="37">
        <v>2364.4500000000003</v>
      </c>
      <c r="G192" s="38">
        <v>2344.9000000000005</v>
      </c>
      <c r="H192" s="38">
        <v>2325.5500000000002</v>
      </c>
      <c r="I192" s="38">
        <v>2306.0000000000005</v>
      </c>
      <c r="J192" s="38">
        <v>2383.8000000000006</v>
      </c>
      <c r="K192" s="38">
        <v>2403.3500000000008</v>
      </c>
      <c r="L192" s="38">
        <v>2422.7000000000007</v>
      </c>
      <c r="M192" s="28">
        <v>2384</v>
      </c>
      <c r="N192" s="28">
        <v>2345.1</v>
      </c>
      <c r="O192" s="39">
        <v>7415625</v>
      </c>
      <c r="P192" s="40">
        <v>-6.8929798954753055E-2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44980</v>
      </c>
      <c r="E193" s="37">
        <v>1558.95</v>
      </c>
      <c r="F193" s="37">
        <v>1565.2833333333335</v>
      </c>
      <c r="G193" s="38">
        <v>1544.5666666666671</v>
      </c>
      <c r="H193" s="38">
        <v>1530.1833333333336</v>
      </c>
      <c r="I193" s="38">
        <v>1509.4666666666672</v>
      </c>
      <c r="J193" s="38">
        <v>1579.666666666667</v>
      </c>
      <c r="K193" s="38">
        <v>1600.3833333333337</v>
      </c>
      <c r="L193" s="38">
        <v>1614.7666666666669</v>
      </c>
      <c r="M193" s="28">
        <v>1586</v>
      </c>
      <c r="N193" s="28">
        <v>1550.9</v>
      </c>
      <c r="O193" s="39">
        <v>1574000</v>
      </c>
      <c r="P193" s="40">
        <v>-0.11746565741519484</v>
      </c>
    </row>
    <row r="194" spans="1:16" ht="12.75" customHeight="1">
      <c r="A194" s="28">
        <v>184</v>
      </c>
      <c r="B194" s="29" t="s">
        <v>166</v>
      </c>
      <c r="C194" s="30" t="s">
        <v>201</v>
      </c>
      <c r="D194" s="31">
        <v>44980</v>
      </c>
      <c r="E194" s="37">
        <v>466.15</v>
      </c>
      <c r="F194" s="37">
        <v>468.0333333333333</v>
      </c>
      <c r="G194" s="38">
        <v>460.21666666666658</v>
      </c>
      <c r="H194" s="38">
        <v>454.2833333333333</v>
      </c>
      <c r="I194" s="38">
        <v>446.46666666666658</v>
      </c>
      <c r="J194" s="38">
        <v>473.96666666666658</v>
      </c>
      <c r="K194" s="38">
        <v>481.7833333333333</v>
      </c>
      <c r="L194" s="38">
        <v>487.71666666666658</v>
      </c>
      <c r="M194" s="28">
        <v>475.85</v>
      </c>
      <c r="N194" s="28">
        <v>462.1</v>
      </c>
      <c r="O194" s="39">
        <v>3126000</v>
      </c>
      <c r="P194" s="40">
        <v>-0.15797979797979797</v>
      </c>
    </row>
    <row r="195" spans="1:16" ht="12.75" customHeight="1">
      <c r="A195" s="28">
        <v>185</v>
      </c>
      <c r="B195" s="29" t="s">
        <v>44</v>
      </c>
      <c r="C195" s="30" t="s">
        <v>202</v>
      </c>
      <c r="D195" s="31">
        <v>44980</v>
      </c>
      <c r="E195" s="37">
        <v>1219.95</v>
      </c>
      <c r="F195" s="37">
        <v>1210.8166666666666</v>
      </c>
      <c r="G195" s="38">
        <v>1198.1833333333332</v>
      </c>
      <c r="H195" s="38">
        <v>1176.4166666666665</v>
      </c>
      <c r="I195" s="38">
        <v>1163.7833333333331</v>
      </c>
      <c r="J195" s="38">
        <v>1232.5833333333333</v>
      </c>
      <c r="K195" s="38">
        <v>1245.2166666666665</v>
      </c>
      <c r="L195" s="38">
        <v>1266.9833333333333</v>
      </c>
      <c r="M195" s="28">
        <v>1223.45</v>
      </c>
      <c r="N195" s="28">
        <v>1189.05</v>
      </c>
      <c r="O195" s="39">
        <v>4684800</v>
      </c>
      <c r="P195" s="40">
        <v>-9.3989324669296825E-2</v>
      </c>
    </row>
    <row r="196" spans="1:16" ht="12.75" customHeight="1">
      <c r="A196" s="28">
        <v>186</v>
      </c>
      <c r="B196" s="29" t="s">
        <v>49</v>
      </c>
      <c r="C196" s="30" t="s">
        <v>203</v>
      </c>
      <c r="D196" s="31">
        <v>44980</v>
      </c>
      <c r="E196" s="37">
        <v>1039.3499999999999</v>
      </c>
      <c r="F196" s="37">
        <v>1025.3333333333333</v>
      </c>
      <c r="G196" s="38">
        <v>1008.0166666666664</v>
      </c>
      <c r="H196" s="38">
        <v>976.68333333333317</v>
      </c>
      <c r="I196" s="38">
        <v>959.36666666666633</v>
      </c>
      <c r="J196" s="38">
        <v>1056.6666666666665</v>
      </c>
      <c r="K196" s="38">
        <v>1073.9833333333336</v>
      </c>
      <c r="L196" s="38">
        <v>1105.3166666666666</v>
      </c>
      <c r="M196" s="28">
        <v>1042.6500000000001</v>
      </c>
      <c r="N196" s="28">
        <v>994</v>
      </c>
      <c r="O196" s="39">
        <v>7019600</v>
      </c>
      <c r="P196" s="40">
        <v>-5.6099397590361443E-2</v>
      </c>
    </row>
    <row r="197" spans="1:16" ht="12.75" customHeight="1">
      <c r="A197" s="28">
        <v>187</v>
      </c>
      <c r="B197" s="29" t="s">
        <v>56</v>
      </c>
      <c r="C197" s="30" t="s">
        <v>204</v>
      </c>
      <c r="D197" s="31">
        <v>44980</v>
      </c>
      <c r="E197" s="37">
        <v>1565.3</v>
      </c>
      <c r="F197" s="37">
        <v>1564.05</v>
      </c>
      <c r="G197" s="38">
        <v>1553.25</v>
      </c>
      <c r="H197" s="38">
        <v>1541.2</v>
      </c>
      <c r="I197" s="38">
        <v>1530.4</v>
      </c>
      <c r="J197" s="38">
        <v>1576.1</v>
      </c>
      <c r="K197" s="38">
        <v>1586.8999999999996</v>
      </c>
      <c r="L197" s="38">
        <v>1598.9499999999998</v>
      </c>
      <c r="M197" s="28">
        <v>1574.85</v>
      </c>
      <c r="N197" s="28">
        <v>1552</v>
      </c>
      <c r="O197" s="39">
        <v>1122000</v>
      </c>
      <c r="P197" s="40">
        <v>-0.11262258778867447</v>
      </c>
    </row>
    <row r="198" spans="1:16" ht="12.75" customHeight="1">
      <c r="A198" s="28">
        <v>188</v>
      </c>
      <c r="B198" s="29" t="s">
        <v>42</v>
      </c>
      <c r="C198" s="30" t="s">
        <v>205</v>
      </c>
      <c r="D198" s="31">
        <v>44980</v>
      </c>
      <c r="E198" s="37">
        <v>6740.85</v>
      </c>
      <c r="F198" s="37">
        <v>6770.083333333333</v>
      </c>
      <c r="G198" s="38">
        <v>6671.8166666666657</v>
      </c>
      <c r="H198" s="38">
        <v>6602.7833333333328</v>
      </c>
      <c r="I198" s="38">
        <v>6504.5166666666655</v>
      </c>
      <c r="J198" s="38">
        <v>6839.1166666666659</v>
      </c>
      <c r="K198" s="38">
        <v>6937.3833333333341</v>
      </c>
      <c r="L198" s="38">
        <v>7006.4166666666661</v>
      </c>
      <c r="M198" s="28">
        <v>6868.35</v>
      </c>
      <c r="N198" s="28">
        <v>6701.05</v>
      </c>
      <c r="O198" s="39">
        <v>2020700</v>
      </c>
      <c r="P198" s="40">
        <v>-6.7168313175145419E-2</v>
      </c>
    </row>
    <row r="199" spans="1:16" ht="12.75" customHeight="1">
      <c r="A199" s="28">
        <v>189</v>
      </c>
      <c r="B199" s="29" t="s">
        <v>38</v>
      </c>
      <c r="C199" s="30" t="s">
        <v>206</v>
      </c>
      <c r="D199" s="31">
        <v>44980</v>
      </c>
      <c r="E199" s="37">
        <v>742.1</v>
      </c>
      <c r="F199" s="37">
        <v>743.88333333333321</v>
      </c>
      <c r="G199" s="38">
        <v>737.76666666666642</v>
      </c>
      <c r="H199" s="38">
        <v>733.43333333333317</v>
      </c>
      <c r="I199" s="38">
        <v>727.31666666666638</v>
      </c>
      <c r="J199" s="38">
        <v>748.21666666666647</v>
      </c>
      <c r="K199" s="38">
        <v>754.33333333333326</v>
      </c>
      <c r="L199" s="38">
        <v>758.66666666666652</v>
      </c>
      <c r="M199" s="28">
        <v>750</v>
      </c>
      <c r="N199" s="28">
        <v>739.55</v>
      </c>
      <c r="O199" s="39">
        <v>16556800</v>
      </c>
      <c r="P199" s="40">
        <v>-6.0766961651917403E-2</v>
      </c>
    </row>
    <row r="200" spans="1:16" ht="12.75" customHeight="1">
      <c r="A200" s="28">
        <v>190</v>
      </c>
      <c r="B200" s="29" t="s">
        <v>119</v>
      </c>
      <c r="C200" s="30" t="s">
        <v>207</v>
      </c>
      <c r="D200" s="31">
        <v>44980</v>
      </c>
      <c r="E200" s="37">
        <v>328.45</v>
      </c>
      <c r="F200" s="37">
        <v>329.61666666666662</v>
      </c>
      <c r="G200" s="38">
        <v>325.13333333333321</v>
      </c>
      <c r="H200" s="38">
        <v>321.81666666666661</v>
      </c>
      <c r="I200" s="38">
        <v>317.3333333333332</v>
      </c>
      <c r="J200" s="38">
        <v>332.93333333333322</v>
      </c>
      <c r="K200" s="38">
        <v>337.41666666666669</v>
      </c>
      <c r="L200" s="38">
        <v>340.73333333333323</v>
      </c>
      <c r="M200" s="28">
        <v>334.1</v>
      </c>
      <c r="N200" s="28">
        <v>326.3</v>
      </c>
      <c r="O200" s="39">
        <v>31252000</v>
      </c>
      <c r="P200" s="40">
        <v>-8.9765247276751906E-2</v>
      </c>
    </row>
    <row r="201" spans="1:16" ht="12.75" customHeight="1">
      <c r="A201" s="28">
        <v>191</v>
      </c>
      <c r="B201" s="29" t="s">
        <v>70</v>
      </c>
      <c r="C201" s="30" t="s">
        <v>208</v>
      </c>
      <c r="D201" s="31">
        <v>44980</v>
      </c>
      <c r="E201" s="37">
        <v>760.7</v>
      </c>
      <c r="F201" s="37">
        <v>766.65</v>
      </c>
      <c r="G201" s="38">
        <v>750.65</v>
      </c>
      <c r="H201" s="38">
        <v>740.6</v>
      </c>
      <c r="I201" s="38">
        <v>724.6</v>
      </c>
      <c r="J201" s="38">
        <v>776.69999999999993</v>
      </c>
      <c r="K201" s="38">
        <v>792.69999999999993</v>
      </c>
      <c r="L201" s="38">
        <v>802.74999999999989</v>
      </c>
      <c r="M201" s="28">
        <v>782.65</v>
      </c>
      <c r="N201" s="28">
        <v>756.6</v>
      </c>
      <c r="O201" s="39">
        <v>6957000</v>
      </c>
      <c r="P201" s="40">
        <v>-4.2447766124370304E-2</v>
      </c>
    </row>
    <row r="202" spans="1:16" ht="12.75" customHeight="1">
      <c r="A202" s="28">
        <v>192</v>
      </c>
      <c r="B202" s="29" t="s">
        <v>70</v>
      </c>
      <c r="C202" s="30" t="s">
        <v>277</v>
      </c>
      <c r="D202" s="31">
        <v>44980</v>
      </c>
      <c r="E202" s="37">
        <v>1417.05</v>
      </c>
      <c r="F202" s="37">
        <v>1419.7333333333333</v>
      </c>
      <c r="G202" s="38">
        <v>1403.8666666666668</v>
      </c>
      <c r="H202" s="38">
        <v>1390.6833333333334</v>
      </c>
      <c r="I202" s="38">
        <v>1374.8166666666668</v>
      </c>
      <c r="J202" s="38">
        <v>1432.9166666666667</v>
      </c>
      <c r="K202" s="38">
        <v>1448.7833333333331</v>
      </c>
      <c r="L202" s="38">
        <v>1461.9666666666667</v>
      </c>
      <c r="M202" s="28">
        <v>1435.6</v>
      </c>
      <c r="N202" s="28">
        <v>1406.55</v>
      </c>
      <c r="O202" s="39">
        <v>739200</v>
      </c>
      <c r="P202" s="40">
        <v>-8.0139372822299645E-2</v>
      </c>
    </row>
    <row r="203" spans="1:16" ht="12.75" customHeight="1">
      <c r="A203" s="28">
        <v>193</v>
      </c>
      <c r="B203" s="29" t="s">
        <v>86</v>
      </c>
      <c r="C203" s="30" t="s">
        <v>209</v>
      </c>
      <c r="D203" s="31">
        <v>44980</v>
      </c>
      <c r="E203" s="37">
        <v>403.35</v>
      </c>
      <c r="F203" s="37">
        <v>404.48333333333329</v>
      </c>
      <c r="G203" s="38">
        <v>401.01666666666659</v>
      </c>
      <c r="H203" s="38">
        <v>398.68333333333328</v>
      </c>
      <c r="I203" s="38">
        <v>395.21666666666658</v>
      </c>
      <c r="J203" s="38">
        <v>406.81666666666661</v>
      </c>
      <c r="K203" s="38">
        <v>410.2833333333333</v>
      </c>
      <c r="L203" s="38">
        <v>412.61666666666662</v>
      </c>
      <c r="M203" s="28">
        <v>407.95</v>
      </c>
      <c r="N203" s="28">
        <v>402.15</v>
      </c>
      <c r="O203" s="39">
        <v>38656500</v>
      </c>
      <c r="P203" s="40">
        <v>-3.4034259155140745E-2</v>
      </c>
    </row>
    <row r="204" spans="1:16" ht="12.75" customHeight="1">
      <c r="A204" s="28">
        <v>194</v>
      </c>
      <c r="B204" s="29" t="s">
        <v>178</v>
      </c>
      <c r="C204" s="30" t="s">
        <v>210</v>
      </c>
      <c r="D204" s="31">
        <v>44980</v>
      </c>
      <c r="E204" s="37">
        <v>220.85</v>
      </c>
      <c r="F204" s="37">
        <v>221.69999999999996</v>
      </c>
      <c r="G204" s="38">
        <v>219.19999999999993</v>
      </c>
      <c r="H204" s="38">
        <v>217.54999999999998</v>
      </c>
      <c r="I204" s="38">
        <v>215.04999999999995</v>
      </c>
      <c r="J204" s="38">
        <v>223.34999999999991</v>
      </c>
      <c r="K204" s="38">
        <v>225.84999999999997</v>
      </c>
      <c r="L204" s="38">
        <v>227.49999999999989</v>
      </c>
      <c r="M204" s="28">
        <v>224.2</v>
      </c>
      <c r="N204" s="28">
        <v>220.05</v>
      </c>
      <c r="O204" s="39">
        <v>83775000</v>
      </c>
      <c r="P204" s="40">
        <v>-3.5905403072673918E-2</v>
      </c>
    </row>
    <row r="205" spans="1:16" ht="12.75" customHeight="1">
      <c r="A205" s="28">
        <v>195</v>
      </c>
      <c r="B205" s="29" t="s">
        <v>47</v>
      </c>
      <c r="C205" s="30" t="s">
        <v>800</v>
      </c>
      <c r="D205" s="31">
        <v>44980</v>
      </c>
      <c r="E205" s="37">
        <v>428.85</v>
      </c>
      <c r="F205" s="37">
        <v>432.16666666666669</v>
      </c>
      <c r="G205" s="38">
        <v>424.38333333333338</v>
      </c>
      <c r="H205" s="38">
        <v>419.91666666666669</v>
      </c>
      <c r="I205" s="38">
        <v>412.13333333333338</v>
      </c>
      <c r="J205" s="38">
        <v>436.63333333333338</v>
      </c>
      <c r="K205" s="38">
        <v>444.41666666666669</v>
      </c>
      <c r="L205" s="38">
        <v>448.88333333333338</v>
      </c>
      <c r="M205" s="28">
        <v>439.95</v>
      </c>
      <c r="N205" s="28">
        <v>427.7</v>
      </c>
      <c r="O205" s="39">
        <v>8728200</v>
      </c>
      <c r="P205" s="40">
        <v>-8.6301111739212358E-2</v>
      </c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215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00"/>
  <sheetViews>
    <sheetView zoomScale="85" zoomScaleNormal="85" workbookViewId="0">
      <pane ySplit="9" topLeftCell="A10" activePane="bottomLeft" state="frozen"/>
      <selection pane="bottomLeft" activeCell="H18" sqref="H18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44953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85" t="s">
        <v>16</v>
      </c>
      <c r="B8" s="387"/>
      <c r="C8" s="391" t="s">
        <v>20</v>
      </c>
      <c r="D8" s="391" t="s">
        <v>21</v>
      </c>
      <c r="E8" s="382" t="s">
        <v>22</v>
      </c>
      <c r="F8" s="383"/>
      <c r="G8" s="384"/>
      <c r="H8" s="382" t="s">
        <v>23</v>
      </c>
      <c r="I8" s="383"/>
      <c r="J8" s="384"/>
      <c r="K8" s="23"/>
      <c r="L8" s="50"/>
      <c r="M8" s="50"/>
      <c r="N8" s="1"/>
      <c r="O8" s="1"/>
    </row>
    <row r="9" spans="1:15" ht="36" customHeight="1">
      <c r="A9" s="389"/>
      <c r="B9" s="390"/>
      <c r="C9" s="390"/>
      <c r="D9" s="39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17891.95</v>
      </c>
      <c r="D10" s="259">
        <v>17946.233333333334</v>
      </c>
      <c r="E10" s="259">
        <v>17791.866666666669</v>
      </c>
      <c r="F10" s="259">
        <v>17691.783333333336</v>
      </c>
      <c r="G10" s="259">
        <v>17537.416666666672</v>
      </c>
      <c r="H10" s="259">
        <v>18046.316666666666</v>
      </c>
      <c r="I10" s="259">
        <v>18200.683333333327</v>
      </c>
      <c r="J10" s="259">
        <v>18300.766666666663</v>
      </c>
      <c r="K10" s="259">
        <v>18100.599999999999</v>
      </c>
      <c r="L10" s="259">
        <v>17846.150000000001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41647.65</v>
      </c>
      <c r="D11" s="259">
        <v>41973.666666666672</v>
      </c>
      <c r="E11" s="259">
        <v>41214.28333333334</v>
      </c>
      <c r="F11" s="259">
        <v>40780.916666666672</v>
      </c>
      <c r="G11" s="259">
        <v>40021.53333333334</v>
      </c>
      <c r="H11" s="259">
        <v>42407.03333333334</v>
      </c>
      <c r="I11" s="259">
        <v>43166.416666666672</v>
      </c>
      <c r="J11" s="259">
        <v>43599.78333333334</v>
      </c>
      <c r="K11" s="259">
        <v>42733.05</v>
      </c>
      <c r="L11" s="259">
        <v>41540.300000000003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2848.9</v>
      </c>
      <c r="D12" s="232">
        <v>2847.1833333333329</v>
      </c>
      <c r="E12" s="232">
        <v>2832.6166666666659</v>
      </c>
      <c r="F12" s="232">
        <v>2816.333333333333</v>
      </c>
      <c r="G12" s="232">
        <v>2801.766666666666</v>
      </c>
      <c r="H12" s="232">
        <v>2863.4666666666658</v>
      </c>
      <c r="I12" s="232">
        <v>2878.0333333333324</v>
      </c>
      <c r="J12" s="232">
        <v>2894.3166666666657</v>
      </c>
      <c r="K12" s="232">
        <v>2861.75</v>
      </c>
      <c r="L12" s="232">
        <v>2830.9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5124.95</v>
      </c>
      <c r="D13" s="232">
        <v>5143.3833333333332</v>
      </c>
      <c r="E13" s="232">
        <v>5092.9166666666661</v>
      </c>
      <c r="F13" s="232">
        <v>5060.8833333333332</v>
      </c>
      <c r="G13" s="232">
        <v>5010.4166666666661</v>
      </c>
      <c r="H13" s="232">
        <v>5175.4166666666661</v>
      </c>
      <c r="I13" s="232">
        <v>5225.8833333333332</v>
      </c>
      <c r="J13" s="232">
        <v>5257.9166666666661</v>
      </c>
      <c r="K13" s="232">
        <v>5193.8500000000004</v>
      </c>
      <c r="L13" s="232">
        <v>5111.3500000000004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30043.9</v>
      </c>
      <c r="D14" s="232">
        <v>30093.350000000002</v>
      </c>
      <c r="E14" s="232">
        <v>29955.300000000003</v>
      </c>
      <c r="F14" s="232">
        <v>29866.7</v>
      </c>
      <c r="G14" s="232">
        <v>29728.65</v>
      </c>
      <c r="H14" s="232">
        <v>30181.950000000004</v>
      </c>
      <c r="I14" s="232">
        <v>30320</v>
      </c>
      <c r="J14" s="232">
        <v>30408.600000000006</v>
      </c>
      <c r="K14" s="232">
        <v>30231.4</v>
      </c>
      <c r="L14" s="232">
        <v>30004.75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4452.95</v>
      </c>
      <c r="D15" s="232">
        <v>4462.2</v>
      </c>
      <c r="E15" s="232">
        <v>4429.25</v>
      </c>
      <c r="F15" s="232">
        <v>4405.55</v>
      </c>
      <c r="G15" s="232">
        <v>4372.6000000000004</v>
      </c>
      <c r="H15" s="232">
        <v>4485.8999999999996</v>
      </c>
      <c r="I15" s="232">
        <v>4518.8499999999985</v>
      </c>
      <c r="J15" s="232">
        <v>4542.5499999999993</v>
      </c>
      <c r="K15" s="232">
        <v>4495.1499999999996</v>
      </c>
      <c r="L15" s="232">
        <v>4438.5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8604.1</v>
      </c>
      <c r="D16" s="232">
        <v>8635.1</v>
      </c>
      <c r="E16" s="232">
        <v>8545.85</v>
      </c>
      <c r="F16" s="232">
        <v>8487.6</v>
      </c>
      <c r="G16" s="232">
        <v>8398.35</v>
      </c>
      <c r="H16" s="232">
        <v>8693.35</v>
      </c>
      <c r="I16" s="232">
        <v>8782.6</v>
      </c>
      <c r="J16" s="232">
        <v>8840.85</v>
      </c>
      <c r="K16" s="232">
        <v>8724.35</v>
      </c>
      <c r="L16" s="232">
        <v>8576.85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2873.35</v>
      </c>
      <c r="D17" s="232">
        <v>2894.25</v>
      </c>
      <c r="E17" s="232">
        <v>2841.5</v>
      </c>
      <c r="F17" s="232">
        <v>2809.65</v>
      </c>
      <c r="G17" s="232">
        <v>2756.9</v>
      </c>
      <c r="H17" s="232">
        <v>2926.1</v>
      </c>
      <c r="I17" s="232">
        <v>2978.85</v>
      </c>
      <c r="J17" s="232">
        <v>3010.7</v>
      </c>
      <c r="K17" s="231">
        <v>2947</v>
      </c>
      <c r="L17" s="231">
        <v>2862.4</v>
      </c>
      <c r="M17" s="231">
        <v>1.91195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2165.6999999999998</v>
      </c>
      <c r="D18" s="232">
        <v>2217.65</v>
      </c>
      <c r="E18" s="232">
        <v>2105.3500000000004</v>
      </c>
      <c r="F18" s="232">
        <v>2045.0000000000005</v>
      </c>
      <c r="G18" s="232">
        <v>1932.7000000000007</v>
      </c>
      <c r="H18" s="232">
        <v>2278</v>
      </c>
      <c r="I18" s="232">
        <v>2390.3000000000002</v>
      </c>
      <c r="J18" s="232">
        <v>2450.6499999999996</v>
      </c>
      <c r="K18" s="231">
        <v>2329.9499999999998</v>
      </c>
      <c r="L18" s="231">
        <v>2157.3000000000002</v>
      </c>
      <c r="M18" s="231">
        <v>12.24929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615.9</v>
      </c>
      <c r="D19" s="232">
        <v>621.44999999999993</v>
      </c>
      <c r="E19" s="232">
        <v>607.94999999999982</v>
      </c>
      <c r="F19" s="232">
        <v>599.99999999999989</v>
      </c>
      <c r="G19" s="232">
        <v>586.49999999999977</v>
      </c>
      <c r="H19" s="232">
        <v>629.39999999999986</v>
      </c>
      <c r="I19" s="232">
        <v>642.90000000000009</v>
      </c>
      <c r="J19" s="232">
        <v>650.84999999999991</v>
      </c>
      <c r="K19" s="231">
        <v>634.95000000000005</v>
      </c>
      <c r="L19" s="231">
        <v>613.5</v>
      </c>
      <c r="M19" s="231">
        <v>15.571249999999999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21286.799999999999</v>
      </c>
      <c r="D20" s="232">
        <v>21398.033333333329</v>
      </c>
      <c r="E20" s="232">
        <v>21106.21666666666</v>
      </c>
      <c r="F20" s="232">
        <v>20925.633333333331</v>
      </c>
      <c r="G20" s="232">
        <v>20633.816666666662</v>
      </c>
      <c r="H20" s="232">
        <v>21578.616666666658</v>
      </c>
      <c r="I20" s="232">
        <v>21870.433333333331</v>
      </c>
      <c r="J20" s="232">
        <v>22051.016666666656</v>
      </c>
      <c r="K20" s="231">
        <v>21689.85</v>
      </c>
      <c r="L20" s="231">
        <v>21217.45</v>
      </c>
      <c r="M20" s="231">
        <v>8.8109999999999994E-2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3388.95</v>
      </c>
      <c r="D21" s="232">
        <v>3377.3166666666671</v>
      </c>
      <c r="E21" s="232">
        <v>3326.6333333333341</v>
      </c>
      <c r="F21" s="232">
        <v>3264.3166666666671</v>
      </c>
      <c r="G21" s="232">
        <v>3213.6333333333341</v>
      </c>
      <c r="H21" s="232">
        <v>3439.6333333333341</v>
      </c>
      <c r="I21" s="232">
        <v>3490.3166666666675</v>
      </c>
      <c r="J21" s="232">
        <v>3552.6333333333341</v>
      </c>
      <c r="K21" s="231">
        <v>3428</v>
      </c>
      <c r="L21" s="231">
        <v>3315</v>
      </c>
      <c r="M21" s="231">
        <v>36.86439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1857.8</v>
      </c>
      <c r="D22" s="232">
        <v>1870.0833333333333</v>
      </c>
      <c r="E22" s="232">
        <v>1827.7166666666665</v>
      </c>
      <c r="F22" s="232">
        <v>1797.6333333333332</v>
      </c>
      <c r="G22" s="232">
        <v>1755.2666666666664</v>
      </c>
      <c r="H22" s="232">
        <v>1900.1666666666665</v>
      </c>
      <c r="I22" s="232">
        <v>1942.5333333333333</v>
      </c>
      <c r="J22" s="232">
        <v>1972.6166666666666</v>
      </c>
      <c r="K22" s="231">
        <v>1912.45</v>
      </c>
      <c r="L22" s="231">
        <v>1840</v>
      </c>
      <c r="M22" s="231">
        <v>12.19566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713.15</v>
      </c>
      <c r="D23" s="232">
        <v>725.35</v>
      </c>
      <c r="E23" s="232">
        <v>693.80000000000007</v>
      </c>
      <c r="F23" s="232">
        <v>674.45</v>
      </c>
      <c r="G23" s="232">
        <v>642.90000000000009</v>
      </c>
      <c r="H23" s="232">
        <v>744.7</v>
      </c>
      <c r="I23" s="232">
        <v>776.25</v>
      </c>
      <c r="J23" s="232">
        <v>795.6</v>
      </c>
      <c r="K23" s="231">
        <v>756.9</v>
      </c>
      <c r="L23" s="231">
        <v>706</v>
      </c>
      <c r="M23" s="231">
        <v>170.85454999999999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3660</v>
      </c>
      <c r="D24" s="232">
        <v>3714.9500000000003</v>
      </c>
      <c r="E24" s="232">
        <v>3545.0500000000006</v>
      </c>
      <c r="F24" s="232">
        <v>3430.1000000000004</v>
      </c>
      <c r="G24" s="232">
        <v>3260.2000000000007</v>
      </c>
      <c r="H24" s="232">
        <v>3829.9000000000005</v>
      </c>
      <c r="I24" s="232">
        <v>3999.8</v>
      </c>
      <c r="J24" s="232">
        <v>4114.75</v>
      </c>
      <c r="K24" s="231">
        <v>3884.85</v>
      </c>
      <c r="L24" s="231">
        <v>3600</v>
      </c>
      <c r="M24" s="231">
        <v>5.1535799999999998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2517.75</v>
      </c>
      <c r="D25" s="232">
        <v>2563.1333333333332</v>
      </c>
      <c r="E25" s="232">
        <v>2388.5166666666664</v>
      </c>
      <c r="F25" s="232">
        <v>2259.2833333333333</v>
      </c>
      <c r="G25" s="232">
        <v>2084.6666666666665</v>
      </c>
      <c r="H25" s="232">
        <v>2692.3666666666663</v>
      </c>
      <c r="I25" s="232">
        <v>2866.9833333333331</v>
      </c>
      <c r="J25" s="232">
        <v>2996.2166666666662</v>
      </c>
      <c r="K25" s="231">
        <v>2737.75</v>
      </c>
      <c r="L25" s="231">
        <v>2433.9</v>
      </c>
      <c r="M25" s="231">
        <v>6.6431399999999998</v>
      </c>
      <c r="N25" s="1"/>
      <c r="O25" s="1"/>
    </row>
    <row r="26" spans="1:15" ht="12.75" customHeight="1">
      <c r="A26" s="214">
        <v>17</v>
      </c>
      <c r="B26" s="217" t="s">
        <v>847</v>
      </c>
      <c r="C26" s="231">
        <v>544.04999999999995</v>
      </c>
      <c r="D26" s="232">
        <v>553.91666666666663</v>
      </c>
      <c r="E26" s="232">
        <v>534.18333333333328</v>
      </c>
      <c r="F26" s="232">
        <v>524.31666666666661</v>
      </c>
      <c r="G26" s="232">
        <v>504.58333333333326</v>
      </c>
      <c r="H26" s="232">
        <v>563.7833333333333</v>
      </c>
      <c r="I26" s="232">
        <v>583.51666666666665</v>
      </c>
      <c r="J26" s="232">
        <v>593.38333333333333</v>
      </c>
      <c r="K26" s="231">
        <v>573.65</v>
      </c>
      <c r="L26" s="231">
        <v>544.04999999999995</v>
      </c>
      <c r="M26" s="231">
        <v>33.76652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139.65</v>
      </c>
      <c r="D27" s="232">
        <v>140.98333333333332</v>
      </c>
      <c r="E27" s="232">
        <v>137.86666666666665</v>
      </c>
      <c r="F27" s="232">
        <v>136.08333333333331</v>
      </c>
      <c r="G27" s="232">
        <v>132.96666666666664</v>
      </c>
      <c r="H27" s="232">
        <v>142.76666666666665</v>
      </c>
      <c r="I27" s="232">
        <v>145.88333333333333</v>
      </c>
      <c r="J27" s="232">
        <v>147.66666666666666</v>
      </c>
      <c r="K27" s="231">
        <v>144.1</v>
      </c>
      <c r="L27" s="231">
        <v>139.19999999999999</v>
      </c>
      <c r="M27" s="231">
        <v>31.791429999999998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255.9</v>
      </c>
      <c r="D28" s="232">
        <v>256.51666666666665</v>
      </c>
      <c r="E28" s="232">
        <v>252.08333333333331</v>
      </c>
      <c r="F28" s="232">
        <v>248.26666666666665</v>
      </c>
      <c r="G28" s="232">
        <v>243.83333333333331</v>
      </c>
      <c r="H28" s="232">
        <v>260.33333333333331</v>
      </c>
      <c r="I28" s="232">
        <v>264.76666666666671</v>
      </c>
      <c r="J28" s="232">
        <v>268.58333333333331</v>
      </c>
      <c r="K28" s="231">
        <v>260.95</v>
      </c>
      <c r="L28" s="231">
        <v>252.7</v>
      </c>
      <c r="M28" s="231">
        <v>17.831389999999999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3020.2</v>
      </c>
      <c r="D29" s="232">
        <v>3010.65</v>
      </c>
      <c r="E29" s="232">
        <v>2992.55</v>
      </c>
      <c r="F29" s="232">
        <v>2964.9</v>
      </c>
      <c r="G29" s="232">
        <v>2946.8</v>
      </c>
      <c r="H29" s="232">
        <v>3038.3</v>
      </c>
      <c r="I29" s="232">
        <v>3056.3999999999996</v>
      </c>
      <c r="J29" s="232">
        <v>3084.05</v>
      </c>
      <c r="K29" s="231">
        <v>3028.75</v>
      </c>
      <c r="L29" s="231">
        <v>2983</v>
      </c>
      <c r="M29" s="231">
        <v>0.67844000000000004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460.2</v>
      </c>
      <c r="D30" s="232">
        <v>469.63333333333338</v>
      </c>
      <c r="E30" s="232">
        <v>441.26666666666677</v>
      </c>
      <c r="F30" s="232">
        <v>422.33333333333337</v>
      </c>
      <c r="G30" s="232">
        <v>393.96666666666675</v>
      </c>
      <c r="H30" s="232">
        <v>488.56666666666678</v>
      </c>
      <c r="I30" s="232">
        <v>516.93333333333339</v>
      </c>
      <c r="J30" s="232">
        <v>535.86666666666679</v>
      </c>
      <c r="K30" s="231">
        <v>498</v>
      </c>
      <c r="L30" s="231">
        <v>450.7</v>
      </c>
      <c r="M30" s="231">
        <v>336.46469000000002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4224.3500000000004</v>
      </c>
      <c r="D31" s="232">
        <v>4245.45</v>
      </c>
      <c r="E31" s="232">
        <v>4172.8999999999996</v>
      </c>
      <c r="F31" s="232">
        <v>4121.45</v>
      </c>
      <c r="G31" s="232">
        <v>4048.8999999999996</v>
      </c>
      <c r="H31" s="232">
        <v>4296.8999999999996</v>
      </c>
      <c r="I31" s="232">
        <v>4369.4500000000007</v>
      </c>
      <c r="J31" s="232">
        <v>4420.8999999999996</v>
      </c>
      <c r="K31" s="231">
        <v>4318</v>
      </c>
      <c r="L31" s="231">
        <v>4194</v>
      </c>
      <c r="M31" s="231">
        <v>4.2371400000000001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146.35</v>
      </c>
      <c r="D32" s="232">
        <v>145.98333333333332</v>
      </c>
      <c r="E32" s="232">
        <v>144.36666666666665</v>
      </c>
      <c r="F32" s="232">
        <v>142.38333333333333</v>
      </c>
      <c r="G32" s="232">
        <v>140.76666666666665</v>
      </c>
      <c r="H32" s="232">
        <v>147.96666666666664</v>
      </c>
      <c r="I32" s="232">
        <v>149.58333333333331</v>
      </c>
      <c r="J32" s="232">
        <v>151.56666666666663</v>
      </c>
      <c r="K32" s="231">
        <v>147.6</v>
      </c>
      <c r="L32" s="231">
        <v>144</v>
      </c>
      <c r="M32" s="231">
        <v>97.06026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2775</v>
      </c>
      <c r="D33" s="232">
        <v>2784.3666666666668</v>
      </c>
      <c r="E33" s="232">
        <v>2757.7333333333336</v>
      </c>
      <c r="F33" s="232">
        <v>2740.4666666666667</v>
      </c>
      <c r="G33" s="232">
        <v>2713.8333333333335</v>
      </c>
      <c r="H33" s="232">
        <v>2801.6333333333337</v>
      </c>
      <c r="I33" s="232">
        <v>2828.2666666666669</v>
      </c>
      <c r="J33" s="232">
        <v>2845.5333333333338</v>
      </c>
      <c r="K33" s="231">
        <v>2811</v>
      </c>
      <c r="L33" s="231">
        <v>2767.1</v>
      </c>
      <c r="M33" s="231">
        <v>8.5795300000000001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1978.35</v>
      </c>
      <c r="D34" s="232">
        <v>1984.6000000000001</v>
      </c>
      <c r="E34" s="232">
        <v>1953.7500000000002</v>
      </c>
      <c r="F34" s="232">
        <v>1929.15</v>
      </c>
      <c r="G34" s="232">
        <v>1898.3000000000002</v>
      </c>
      <c r="H34" s="232">
        <v>2009.2000000000003</v>
      </c>
      <c r="I34" s="232">
        <v>2040.0500000000002</v>
      </c>
      <c r="J34" s="232">
        <v>2064.6500000000005</v>
      </c>
      <c r="K34" s="231">
        <v>2015.45</v>
      </c>
      <c r="L34" s="231">
        <v>1960</v>
      </c>
      <c r="M34" s="231">
        <v>2.50509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417.75</v>
      </c>
      <c r="D35" s="232">
        <v>424.2</v>
      </c>
      <c r="E35" s="232">
        <v>410.15</v>
      </c>
      <c r="F35" s="232">
        <v>402.55</v>
      </c>
      <c r="G35" s="232">
        <v>388.5</v>
      </c>
      <c r="H35" s="232">
        <v>431.79999999999995</v>
      </c>
      <c r="I35" s="232">
        <v>445.85</v>
      </c>
      <c r="J35" s="232">
        <v>453.44999999999993</v>
      </c>
      <c r="K35" s="231">
        <v>438.25</v>
      </c>
      <c r="L35" s="231">
        <v>416.6</v>
      </c>
      <c r="M35" s="231">
        <v>23.507359999999998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3515.1</v>
      </c>
      <c r="D36" s="232">
        <v>3525.6333333333337</v>
      </c>
      <c r="E36" s="232">
        <v>3496.7666666666673</v>
      </c>
      <c r="F36" s="232">
        <v>3478.4333333333338</v>
      </c>
      <c r="G36" s="232">
        <v>3449.5666666666675</v>
      </c>
      <c r="H36" s="232">
        <v>3543.9666666666672</v>
      </c>
      <c r="I36" s="232">
        <v>3572.833333333333</v>
      </c>
      <c r="J36" s="232">
        <v>3591.166666666667</v>
      </c>
      <c r="K36" s="231">
        <v>3554.5</v>
      </c>
      <c r="L36" s="231">
        <v>3507.3</v>
      </c>
      <c r="M36" s="231">
        <v>4.7476900000000004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892.35</v>
      </c>
      <c r="D37" s="232">
        <v>894.66666666666663</v>
      </c>
      <c r="E37" s="232">
        <v>881.88333333333321</v>
      </c>
      <c r="F37" s="232">
        <v>871.41666666666663</v>
      </c>
      <c r="G37" s="232">
        <v>858.63333333333321</v>
      </c>
      <c r="H37" s="232">
        <v>905.13333333333321</v>
      </c>
      <c r="I37" s="232">
        <v>917.91666666666674</v>
      </c>
      <c r="J37" s="232">
        <v>928.38333333333321</v>
      </c>
      <c r="K37" s="231">
        <v>907.45</v>
      </c>
      <c r="L37" s="231">
        <v>884.2</v>
      </c>
      <c r="M37" s="231">
        <v>119.21747999999999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3717.4</v>
      </c>
      <c r="D38" s="232">
        <v>3710.3666666666663</v>
      </c>
      <c r="E38" s="232">
        <v>3680.7333333333327</v>
      </c>
      <c r="F38" s="232">
        <v>3644.0666666666662</v>
      </c>
      <c r="G38" s="232">
        <v>3614.4333333333325</v>
      </c>
      <c r="H38" s="232">
        <v>3747.0333333333328</v>
      </c>
      <c r="I38" s="232">
        <v>3776.666666666667</v>
      </c>
      <c r="J38" s="232">
        <v>3813.333333333333</v>
      </c>
      <c r="K38" s="231">
        <v>3740</v>
      </c>
      <c r="L38" s="231">
        <v>3673.7</v>
      </c>
      <c r="M38" s="231">
        <v>3.7557100000000001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5795.9</v>
      </c>
      <c r="D39" s="232">
        <v>5809.3166666666666</v>
      </c>
      <c r="E39" s="232">
        <v>5763.583333333333</v>
      </c>
      <c r="F39" s="232">
        <v>5731.2666666666664</v>
      </c>
      <c r="G39" s="232">
        <v>5685.5333333333328</v>
      </c>
      <c r="H39" s="232">
        <v>5841.6333333333332</v>
      </c>
      <c r="I39" s="232">
        <v>5887.3666666666668</v>
      </c>
      <c r="J39" s="232">
        <v>5919.6833333333334</v>
      </c>
      <c r="K39" s="231">
        <v>5855.05</v>
      </c>
      <c r="L39" s="231">
        <v>5777</v>
      </c>
      <c r="M39" s="231">
        <v>8.2783700000000007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1314.35</v>
      </c>
      <c r="D40" s="232">
        <v>1319.75</v>
      </c>
      <c r="E40" s="232">
        <v>1304.5999999999999</v>
      </c>
      <c r="F40" s="232">
        <v>1294.8499999999999</v>
      </c>
      <c r="G40" s="232">
        <v>1279.6999999999998</v>
      </c>
      <c r="H40" s="232">
        <v>1329.5</v>
      </c>
      <c r="I40" s="232">
        <v>1344.65</v>
      </c>
      <c r="J40" s="232">
        <v>1354.4</v>
      </c>
      <c r="K40" s="231">
        <v>1334.9</v>
      </c>
      <c r="L40" s="231">
        <v>1310</v>
      </c>
      <c r="M40" s="231">
        <v>15.498989999999999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5742.65</v>
      </c>
      <c r="D41" s="232">
        <v>5782.8833333333341</v>
      </c>
      <c r="E41" s="232">
        <v>5669.7666666666682</v>
      </c>
      <c r="F41" s="232">
        <v>5596.8833333333341</v>
      </c>
      <c r="G41" s="232">
        <v>5483.7666666666682</v>
      </c>
      <c r="H41" s="232">
        <v>5855.7666666666682</v>
      </c>
      <c r="I41" s="232">
        <v>5968.883333333335</v>
      </c>
      <c r="J41" s="232">
        <v>6041.7666666666682</v>
      </c>
      <c r="K41" s="231">
        <v>5896</v>
      </c>
      <c r="L41" s="231">
        <v>5710</v>
      </c>
      <c r="M41" s="231">
        <v>9.5659999999999995E-2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2239.85</v>
      </c>
      <c r="D42" s="232">
        <v>2235.5333333333333</v>
      </c>
      <c r="E42" s="232">
        <v>2216.1666666666665</v>
      </c>
      <c r="F42" s="232">
        <v>2192.4833333333331</v>
      </c>
      <c r="G42" s="232">
        <v>2173.1166666666663</v>
      </c>
      <c r="H42" s="232">
        <v>2259.2166666666667</v>
      </c>
      <c r="I42" s="232">
        <v>2278.5833333333335</v>
      </c>
      <c r="J42" s="232">
        <v>2302.2666666666669</v>
      </c>
      <c r="K42" s="231">
        <v>2254.9</v>
      </c>
      <c r="L42" s="231">
        <v>2211.85</v>
      </c>
      <c r="M42" s="231">
        <v>2.3237800000000002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244.95</v>
      </c>
      <c r="D43" s="232">
        <v>245.64999999999998</v>
      </c>
      <c r="E43" s="232">
        <v>242.94999999999996</v>
      </c>
      <c r="F43" s="232">
        <v>240.95</v>
      </c>
      <c r="G43" s="232">
        <v>238.24999999999997</v>
      </c>
      <c r="H43" s="232">
        <v>247.64999999999995</v>
      </c>
      <c r="I43" s="232">
        <v>250.35</v>
      </c>
      <c r="J43" s="232">
        <v>252.34999999999994</v>
      </c>
      <c r="K43" s="231">
        <v>248.35</v>
      </c>
      <c r="L43" s="231">
        <v>243.65</v>
      </c>
      <c r="M43" s="231">
        <v>48.705620000000003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169.75</v>
      </c>
      <c r="D44" s="232">
        <v>171.56666666666669</v>
      </c>
      <c r="E44" s="232">
        <v>164.53333333333339</v>
      </c>
      <c r="F44" s="232">
        <v>159.31666666666669</v>
      </c>
      <c r="G44" s="232">
        <v>152.28333333333339</v>
      </c>
      <c r="H44" s="232">
        <v>176.78333333333339</v>
      </c>
      <c r="I44" s="232">
        <v>183.81666666666669</v>
      </c>
      <c r="J44" s="232">
        <v>189.03333333333339</v>
      </c>
      <c r="K44" s="231">
        <v>178.6</v>
      </c>
      <c r="L44" s="231">
        <v>166.35</v>
      </c>
      <c r="M44" s="231">
        <v>426.52625999999998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82.55</v>
      </c>
      <c r="D45" s="232">
        <v>83.033333333333331</v>
      </c>
      <c r="E45" s="232">
        <v>80.266666666666666</v>
      </c>
      <c r="F45" s="232">
        <v>77.983333333333334</v>
      </c>
      <c r="G45" s="232">
        <v>75.216666666666669</v>
      </c>
      <c r="H45" s="232">
        <v>85.316666666666663</v>
      </c>
      <c r="I45" s="232">
        <v>88.083333333333314</v>
      </c>
      <c r="J45" s="232">
        <v>90.36666666666666</v>
      </c>
      <c r="K45" s="231">
        <v>85.8</v>
      </c>
      <c r="L45" s="231">
        <v>80.75</v>
      </c>
      <c r="M45" s="231">
        <v>177.93136000000001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1529.8</v>
      </c>
      <c r="D46" s="232">
        <v>1540.3500000000001</v>
      </c>
      <c r="E46" s="232">
        <v>1510.7000000000003</v>
      </c>
      <c r="F46" s="232">
        <v>1491.6000000000001</v>
      </c>
      <c r="G46" s="232">
        <v>1461.9500000000003</v>
      </c>
      <c r="H46" s="232">
        <v>1559.4500000000003</v>
      </c>
      <c r="I46" s="232">
        <v>1589.1000000000004</v>
      </c>
      <c r="J46" s="232">
        <v>1608.2000000000003</v>
      </c>
      <c r="K46" s="231">
        <v>1570</v>
      </c>
      <c r="L46" s="231">
        <v>1521.25</v>
      </c>
      <c r="M46" s="231">
        <v>2.73339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548.75</v>
      </c>
      <c r="D47" s="232">
        <v>553.08333333333337</v>
      </c>
      <c r="E47" s="232">
        <v>542.16666666666674</v>
      </c>
      <c r="F47" s="232">
        <v>535.58333333333337</v>
      </c>
      <c r="G47" s="232">
        <v>524.66666666666674</v>
      </c>
      <c r="H47" s="232">
        <v>559.66666666666674</v>
      </c>
      <c r="I47" s="232">
        <v>570.58333333333348</v>
      </c>
      <c r="J47" s="232">
        <v>577.16666666666674</v>
      </c>
      <c r="K47" s="231">
        <v>564</v>
      </c>
      <c r="L47" s="231">
        <v>546.5</v>
      </c>
      <c r="M47" s="231">
        <v>8.8059100000000008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99.15</v>
      </c>
      <c r="D48" s="232">
        <v>99.616666666666674</v>
      </c>
      <c r="E48" s="232">
        <v>98.333333333333343</v>
      </c>
      <c r="F48" s="232">
        <v>97.516666666666666</v>
      </c>
      <c r="G48" s="232">
        <v>96.233333333333334</v>
      </c>
      <c r="H48" s="232">
        <v>100.43333333333335</v>
      </c>
      <c r="I48" s="232">
        <v>101.71666666666668</v>
      </c>
      <c r="J48" s="232">
        <v>102.53333333333336</v>
      </c>
      <c r="K48" s="231">
        <v>100.9</v>
      </c>
      <c r="L48" s="231">
        <v>98.8</v>
      </c>
      <c r="M48" s="231">
        <v>92.328119999999998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862.65</v>
      </c>
      <c r="D49" s="232">
        <v>860.51666666666677</v>
      </c>
      <c r="E49" s="232">
        <v>851.13333333333355</v>
      </c>
      <c r="F49" s="232">
        <v>839.61666666666679</v>
      </c>
      <c r="G49" s="232">
        <v>830.23333333333358</v>
      </c>
      <c r="H49" s="232">
        <v>872.03333333333353</v>
      </c>
      <c r="I49" s="232">
        <v>881.41666666666674</v>
      </c>
      <c r="J49" s="232">
        <v>892.93333333333351</v>
      </c>
      <c r="K49" s="231">
        <v>869.9</v>
      </c>
      <c r="L49" s="231">
        <v>849</v>
      </c>
      <c r="M49" s="231">
        <v>7.9518800000000001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76.7</v>
      </c>
      <c r="D50" s="232">
        <v>77.183333333333337</v>
      </c>
      <c r="E50" s="232">
        <v>75.76666666666668</v>
      </c>
      <c r="F50" s="232">
        <v>74.833333333333343</v>
      </c>
      <c r="G50" s="232">
        <v>73.416666666666686</v>
      </c>
      <c r="H50" s="232">
        <v>78.116666666666674</v>
      </c>
      <c r="I50" s="232">
        <v>79.533333333333331</v>
      </c>
      <c r="J50" s="232">
        <v>80.466666666666669</v>
      </c>
      <c r="K50" s="231">
        <v>78.599999999999994</v>
      </c>
      <c r="L50" s="231">
        <v>76.25</v>
      </c>
      <c r="M50" s="231">
        <v>121.22314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346.75</v>
      </c>
      <c r="D51" s="232">
        <v>347.65000000000003</v>
      </c>
      <c r="E51" s="232">
        <v>344.80000000000007</v>
      </c>
      <c r="F51" s="232">
        <v>342.85</v>
      </c>
      <c r="G51" s="232">
        <v>340.00000000000006</v>
      </c>
      <c r="H51" s="232">
        <v>349.60000000000008</v>
      </c>
      <c r="I51" s="232">
        <v>352.4500000000001</v>
      </c>
      <c r="J51" s="232">
        <v>354.40000000000009</v>
      </c>
      <c r="K51" s="231">
        <v>350.5</v>
      </c>
      <c r="L51" s="231">
        <v>345.7</v>
      </c>
      <c r="M51" s="231">
        <v>19.331969999999998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776.5</v>
      </c>
      <c r="D52" s="232">
        <v>775</v>
      </c>
      <c r="E52" s="232">
        <v>769.5</v>
      </c>
      <c r="F52" s="232">
        <v>762.5</v>
      </c>
      <c r="G52" s="232">
        <v>757</v>
      </c>
      <c r="H52" s="232">
        <v>782</v>
      </c>
      <c r="I52" s="232">
        <v>787.5</v>
      </c>
      <c r="J52" s="232">
        <v>794.5</v>
      </c>
      <c r="K52" s="231">
        <v>780.5</v>
      </c>
      <c r="L52" s="231">
        <v>768</v>
      </c>
      <c r="M52" s="231">
        <v>65.605140000000006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235.2</v>
      </c>
      <c r="D53" s="232">
        <v>238.56666666666669</v>
      </c>
      <c r="E53" s="232">
        <v>230.93333333333339</v>
      </c>
      <c r="F53" s="232">
        <v>226.66666666666671</v>
      </c>
      <c r="G53" s="232">
        <v>219.03333333333342</v>
      </c>
      <c r="H53" s="232">
        <v>242.83333333333337</v>
      </c>
      <c r="I53" s="232">
        <v>250.46666666666664</v>
      </c>
      <c r="J53" s="232">
        <v>254.73333333333335</v>
      </c>
      <c r="K53" s="231">
        <v>246.2</v>
      </c>
      <c r="L53" s="231">
        <v>234.3</v>
      </c>
      <c r="M53" s="231">
        <v>36.03904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16720.349999999999</v>
      </c>
      <c r="D54" s="232">
        <v>16810.083333333332</v>
      </c>
      <c r="E54" s="232">
        <v>16580.266666666663</v>
      </c>
      <c r="F54" s="232">
        <v>16440.183333333331</v>
      </c>
      <c r="G54" s="232">
        <v>16210.366666666661</v>
      </c>
      <c r="H54" s="232">
        <v>16950.166666666664</v>
      </c>
      <c r="I54" s="232">
        <v>17179.983333333337</v>
      </c>
      <c r="J54" s="232">
        <v>17320.066666666666</v>
      </c>
      <c r="K54" s="231">
        <v>17039.900000000001</v>
      </c>
      <c r="L54" s="231">
        <v>16670</v>
      </c>
      <c r="M54" s="231">
        <v>0.10285999999999999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4388.1499999999996</v>
      </c>
      <c r="D55" s="232">
        <v>4397.3833333333332</v>
      </c>
      <c r="E55" s="232">
        <v>4350.7666666666664</v>
      </c>
      <c r="F55" s="232">
        <v>4313.3833333333332</v>
      </c>
      <c r="G55" s="232">
        <v>4266.7666666666664</v>
      </c>
      <c r="H55" s="232">
        <v>4434.7666666666664</v>
      </c>
      <c r="I55" s="232">
        <v>4481.3833333333332</v>
      </c>
      <c r="J55" s="232">
        <v>4518.7666666666664</v>
      </c>
      <c r="K55" s="231">
        <v>4444</v>
      </c>
      <c r="L55" s="231">
        <v>4360</v>
      </c>
      <c r="M55" s="231">
        <v>2.88089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306.05</v>
      </c>
      <c r="D56" s="232">
        <v>309.7166666666667</v>
      </c>
      <c r="E56" s="232">
        <v>298.53333333333342</v>
      </c>
      <c r="F56" s="232">
        <v>291.01666666666671</v>
      </c>
      <c r="G56" s="232">
        <v>279.83333333333343</v>
      </c>
      <c r="H56" s="232">
        <v>317.23333333333341</v>
      </c>
      <c r="I56" s="232">
        <v>328.41666666666669</v>
      </c>
      <c r="J56" s="232">
        <v>335.93333333333339</v>
      </c>
      <c r="K56" s="231">
        <v>320.89999999999998</v>
      </c>
      <c r="L56" s="231">
        <v>302.2</v>
      </c>
      <c r="M56" s="231">
        <v>138.80215000000001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718.4</v>
      </c>
      <c r="D57" s="232">
        <v>719.44999999999993</v>
      </c>
      <c r="E57" s="232">
        <v>712.09999999999991</v>
      </c>
      <c r="F57" s="232">
        <v>705.8</v>
      </c>
      <c r="G57" s="232">
        <v>698.44999999999993</v>
      </c>
      <c r="H57" s="232">
        <v>725.74999999999989</v>
      </c>
      <c r="I57" s="232">
        <v>733.1</v>
      </c>
      <c r="J57" s="232">
        <v>739.39999999999986</v>
      </c>
      <c r="K57" s="231">
        <v>726.8</v>
      </c>
      <c r="L57" s="231">
        <v>713.15</v>
      </c>
      <c r="M57" s="231">
        <v>4.7884500000000001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1035.25</v>
      </c>
      <c r="D58" s="232">
        <v>1041.1666666666667</v>
      </c>
      <c r="E58" s="232">
        <v>1014.0833333333335</v>
      </c>
      <c r="F58" s="232">
        <v>992.91666666666674</v>
      </c>
      <c r="G58" s="232">
        <v>965.83333333333348</v>
      </c>
      <c r="H58" s="232">
        <v>1062.3333333333335</v>
      </c>
      <c r="I58" s="232">
        <v>1089.416666666667</v>
      </c>
      <c r="J58" s="232">
        <v>1110.5833333333335</v>
      </c>
      <c r="K58" s="231">
        <v>1068.25</v>
      </c>
      <c r="L58" s="231">
        <v>1020</v>
      </c>
      <c r="M58" s="231">
        <v>22.26483</v>
      </c>
      <c r="N58" s="1"/>
      <c r="O58" s="1"/>
    </row>
    <row r="59" spans="1:15" ht="12.75" customHeight="1">
      <c r="A59" s="214">
        <v>50</v>
      </c>
      <c r="B59" s="217" t="s">
        <v>805</v>
      </c>
      <c r="C59" s="231">
        <v>1375.45</v>
      </c>
      <c r="D59" s="232">
        <v>1372.4833333333333</v>
      </c>
      <c r="E59" s="232">
        <v>1357.9666666666667</v>
      </c>
      <c r="F59" s="232">
        <v>1340.4833333333333</v>
      </c>
      <c r="G59" s="232">
        <v>1325.9666666666667</v>
      </c>
      <c r="H59" s="232">
        <v>1389.9666666666667</v>
      </c>
      <c r="I59" s="232">
        <v>1404.4833333333336</v>
      </c>
      <c r="J59" s="232">
        <v>1421.9666666666667</v>
      </c>
      <c r="K59" s="231">
        <v>1387</v>
      </c>
      <c r="L59" s="231">
        <v>1355</v>
      </c>
      <c r="M59" s="231">
        <v>0.44019000000000003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226.15</v>
      </c>
      <c r="D60" s="232">
        <v>225.96666666666667</v>
      </c>
      <c r="E60" s="232">
        <v>223.93333333333334</v>
      </c>
      <c r="F60" s="232">
        <v>221.71666666666667</v>
      </c>
      <c r="G60" s="232">
        <v>219.68333333333334</v>
      </c>
      <c r="H60" s="232">
        <v>228.18333333333334</v>
      </c>
      <c r="I60" s="232">
        <v>230.2166666666667</v>
      </c>
      <c r="J60" s="232">
        <v>232.43333333333334</v>
      </c>
      <c r="K60" s="231">
        <v>228</v>
      </c>
      <c r="L60" s="231">
        <v>223.75</v>
      </c>
      <c r="M60" s="231">
        <v>38.55827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4272.7</v>
      </c>
      <c r="D61" s="232">
        <v>4294.9000000000005</v>
      </c>
      <c r="E61" s="232">
        <v>4227.8000000000011</v>
      </c>
      <c r="F61" s="232">
        <v>4182.9000000000005</v>
      </c>
      <c r="G61" s="232">
        <v>4115.8000000000011</v>
      </c>
      <c r="H61" s="232">
        <v>4339.8000000000011</v>
      </c>
      <c r="I61" s="232">
        <v>4406.9000000000015</v>
      </c>
      <c r="J61" s="232">
        <v>4451.8000000000011</v>
      </c>
      <c r="K61" s="231">
        <v>4362</v>
      </c>
      <c r="L61" s="231">
        <v>4250</v>
      </c>
      <c r="M61" s="231">
        <v>5.2128300000000003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1451.2</v>
      </c>
      <c r="D62" s="232">
        <v>1455.2</v>
      </c>
      <c r="E62" s="232">
        <v>1442</v>
      </c>
      <c r="F62" s="232">
        <v>1432.8</v>
      </c>
      <c r="G62" s="232">
        <v>1419.6</v>
      </c>
      <c r="H62" s="232">
        <v>1464.4</v>
      </c>
      <c r="I62" s="232">
        <v>1477.6000000000004</v>
      </c>
      <c r="J62" s="232">
        <v>1486.8000000000002</v>
      </c>
      <c r="K62" s="231">
        <v>1468.4</v>
      </c>
      <c r="L62" s="231">
        <v>1446</v>
      </c>
      <c r="M62" s="231">
        <v>6.2254399999999999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649.6</v>
      </c>
      <c r="D63" s="232">
        <v>658.18333333333339</v>
      </c>
      <c r="E63" s="232">
        <v>636.41666666666674</v>
      </c>
      <c r="F63" s="232">
        <v>623.23333333333335</v>
      </c>
      <c r="G63" s="232">
        <v>601.4666666666667</v>
      </c>
      <c r="H63" s="232">
        <v>671.36666666666679</v>
      </c>
      <c r="I63" s="232">
        <v>693.13333333333344</v>
      </c>
      <c r="J63" s="232">
        <v>706.31666666666683</v>
      </c>
      <c r="K63" s="231">
        <v>679.95</v>
      </c>
      <c r="L63" s="231">
        <v>645</v>
      </c>
      <c r="M63" s="231">
        <v>39.14593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855.5</v>
      </c>
      <c r="D64" s="232">
        <v>855.05000000000007</v>
      </c>
      <c r="E64" s="232">
        <v>843.80000000000018</v>
      </c>
      <c r="F64" s="232">
        <v>832.10000000000014</v>
      </c>
      <c r="G64" s="232">
        <v>820.85000000000025</v>
      </c>
      <c r="H64" s="232">
        <v>866.75000000000011</v>
      </c>
      <c r="I64" s="232">
        <v>877.99999999999989</v>
      </c>
      <c r="J64" s="232">
        <v>889.7</v>
      </c>
      <c r="K64" s="231">
        <v>866.3</v>
      </c>
      <c r="L64" s="231">
        <v>843.35</v>
      </c>
      <c r="M64" s="231">
        <v>4.4840200000000001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328.1</v>
      </c>
      <c r="D65" s="232">
        <v>331.40000000000003</v>
      </c>
      <c r="E65" s="232">
        <v>322.30000000000007</v>
      </c>
      <c r="F65" s="232">
        <v>316.50000000000006</v>
      </c>
      <c r="G65" s="232">
        <v>307.40000000000009</v>
      </c>
      <c r="H65" s="232">
        <v>337.20000000000005</v>
      </c>
      <c r="I65" s="232">
        <v>346.30000000000007</v>
      </c>
      <c r="J65" s="232">
        <v>352.1</v>
      </c>
      <c r="K65" s="231">
        <v>340.5</v>
      </c>
      <c r="L65" s="231">
        <v>325.60000000000002</v>
      </c>
      <c r="M65" s="231">
        <v>13.234249999999999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1384</v>
      </c>
      <c r="D66" s="232">
        <v>1391.95</v>
      </c>
      <c r="E66" s="232">
        <v>1369.3000000000002</v>
      </c>
      <c r="F66" s="232">
        <v>1354.6000000000001</v>
      </c>
      <c r="G66" s="232">
        <v>1331.9500000000003</v>
      </c>
      <c r="H66" s="232">
        <v>1406.65</v>
      </c>
      <c r="I66" s="232">
        <v>1429.3000000000002</v>
      </c>
      <c r="J66" s="232">
        <v>1444</v>
      </c>
      <c r="K66" s="231">
        <v>1414.6</v>
      </c>
      <c r="L66" s="231">
        <v>1377.25</v>
      </c>
      <c r="M66" s="231">
        <v>3.0211700000000001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352.05</v>
      </c>
      <c r="D67" s="232">
        <v>354.88333333333338</v>
      </c>
      <c r="E67" s="232">
        <v>345.56666666666678</v>
      </c>
      <c r="F67" s="232">
        <v>339.08333333333337</v>
      </c>
      <c r="G67" s="232">
        <v>329.76666666666677</v>
      </c>
      <c r="H67" s="232">
        <v>361.36666666666679</v>
      </c>
      <c r="I67" s="232">
        <v>370.68333333333339</v>
      </c>
      <c r="J67" s="232">
        <v>377.1666666666668</v>
      </c>
      <c r="K67" s="231">
        <v>364.2</v>
      </c>
      <c r="L67" s="231">
        <v>348.4</v>
      </c>
      <c r="M67" s="231">
        <v>70.325450000000004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563.29999999999995</v>
      </c>
      <c r="D68" s="232">
        <v>563.80000000000007</v>
      </c>
      <c r="E68" s="232">
        <v>560.15000000000009</v>
      </c>
      <c r="F68" s="232">
        <v>557</v>
      </c>
      <c r="G68" s="232">
        <v>553.35</v>
      </c>
      <c r="H68" s="232">
        <v>566.95000000000016</v>
      </c>
      <c r="I68" s="232">
        <v>570.6</v>
      </c>
      <c r="J68" s="232">
        <v>573.75000000000023</v>
      </c>
      <c r="K68" s="231">
        <v>567.45000000000005</v>
      </c>
      <c r="L68" s="231">
        <v>560.65</v>
      </c>
      <c r="M68" s="231">
        <v>8.5432600000000001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1728.35</v>
      </c>
      <c r="D69" s="232">
        <v>1729.1666666666667</v>
      </c>
      <c r="E69" s="232">
        <v>1703.1333333333334</v>
      </c>
      <c r="F69" s="232">
        <v>1677.9166666666667</v>
      </c>
      <c r="G69" s="232">
        <v>1651.8833333333334</v>
      </c>
      <c r="H69" s="232">
        <v>1754.3833333333334</v>
      </c>
      <c r="I69" s="232">
        <v>1780.4166666666667</v>
      </c>
      <c r="J69" s="232">
        <v>1805.6333333333334</v>
      </c>
      <c r="K69" s="231">
        <v>1755.2</v>
      </c>
      <c r="L69" s="231">
        <v>1703.95</v>
      </c>
      <c r="M69" s="231">
        <v>2.31772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1837.3</v>
      </c>
      <c r="D70" s="232">
        <v>1852.5333333333335</v>
      </c>
      <c r="E70" s="232">
        <v>1815.3166666666671</v>
      </c>
      <c r="F70" s="232">
        <v>1793.3333333333335</v>
      </c>
      <c r="G70" s="232">
        <v>1756.116666666667</v>
      </c>
      <c r="H70" s="232">
        <v>1874.5166666666671</v>
      </c>
      <c r="I70" s="232">
        <v>1911.7333333333338</v>
      </c>
      <c r="J70" s="232">
        <v>1933.7166666666672</v>
      </c>
      <c r="K70" s="231">
        <v>1889.75</v>
      </c>
      <c r="L70" s="231">
        <v>1830.55</v>
      </c>
      <c r="M70" s="231">
        <v>3.0737800000000002</v>
      </c>
      <c r="N70" s="1"/>
      <c r="O70" s="1"/>
    </row>
    <row r="71" spans="1:15" ht="12.75" customHeight="1">
      <c r="A71" s="214">
        <v>62</v>
      </c>
      <c r="B71" s="217" t="s">
        <v>848</v>
      </c>
      <c r="C71" s="231">
        <v>306.45</v>
      </c>
      <c r="D71" s="232">
        <v>309.46666666666664</v>
      </c>
      <c r="E71" s="232">
        <v>301.98333333333329</v>
      </c>
      <c r="F71" s="232">
        <v>297.51666666666665</v>
      </c>
      <c r="G71" s="232">
        <v>290.0333333333333</v>
      </c>
      <c r="H71" s="232">
        <v>313.93333333333328</v>
      </c>
      <c r="I71" s="232">
        <v>321.41666666666663</v>
      </c>
      <c r="J71" s="232">
        <v>325.88333333333327</v>
      </c>
      <c r="K71" s="231">
        <v>316.95</v>
      </c>
      <c r="L71" s="231">
        <v>305</v>
      </c>
      <c r="M71" s="231">
        <v>5.1532200000000001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3335.7</v>
      </c>
      <c r="D72" s="232">
        <v>3338.5833333333335</v>
      </c>
      <c r="E72" s="232">
        <v>3300.3666666666668</v>
      </c>
      <c r="F72" s="232">
        <v>3265.0333333333333</v>
      </c>
      <c r="G72" s="232">
        <v>3226.8166666666666</v>
      </c>
      <c r="H72" s="232">
        <v>3373.916666666667</v>
      </c>
      <c r="I72" s="232">
        <v>3412.1333333333332</v>
      </c>
      <c r="J72" s="232">
        <v>3447.4666666666672</v>
      </c>
      <c r="K72" s="231">
        <v>3376.8</v>
      </c>
      <c r="L72" s="231">
        <v>3303.25</v>
      </c>
      <c r="M72" s="231">
        <v>2.3908299999999998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3363.8</v>
      </c>
      <c r="D73" s="232">
        <v>3400.9166666666665</v>
      </c>
      <c r="E73" s="232">
        <v>3317.8833333333332</v>
      </c>
      <c r="F73" s="232">
        <v>3271.9666666666667</v>
      </c>
      <c r="G73" s="232">
        <v>3188.9333333333334</v>
      </c>
      <c r="H73" s="232">
        <v>3446.833333333333</v>
      </c>
      <c r="I73" s="232">
        <v>3529.8666666666668</v>
      </c>
      <c r="J73" s="232">
        <v>3575.7833333333328</v>
      </c>
      <c r="K73" s="231">
        <v>3483.95</v>
      </c>
      <c r="L73" s="231">
        <v>3355</v>
      </c>
      <c r="M73" s="231">
        <v>2.2852199999999998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2069.5500000000002</v>
      </c>
      <c r="D74" s="232">
        <v>2082.4500000000003</v>
      </c>
      <c r="E74" s="232">
        <v>2047.1000000000004</v>
      </c>
      <c r="F74" s="232">
        <v>2024.65</v>
      </c>
      <c r="G74" s="232">
        <v>1989.3000000000002</v>
      </c>
      <c r="H74" s="232">
        <v>2104.9000000000005</v>
      </c>
      <c r="I74" s="232">
        <v>2140.25</v>
      </c>
      <c r="J74" s="232">
        <v>2162.7000000000007</v>
      </c>
      <c r="K74" s="231">
        <v>2117.8000000000002</v>
      </c>
      <c r="L74" s="231">
        <v>2060</v>
      </c>
      <c r="M74" s="231">
        <v>1.4988699999999999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4200.95</v>
      </c>
      <c r="D75" s="232">
        <v>4214.9833333333327</v>
      </c>
      <c r="E75" s="232">
        <v>4161.0666666666657</v>
      </c>
      <c r="F75" s="232">
        <v>4121.1833333333334</v>
      </c>
      <c r="G75" s="232">
        <v>4067.2666666666664</v>
      </c>
      <c r="H75" s="232">
        <v>4254.866666666665</v>
      </c>
      <c r="I75" s="232">
        <v>4308.783333333331</v>
      </c>
      <c r="J75" s="232">
        <v>4348.6666666666642</v>
      </c>
      <c r="K75" s="231">
        <v>4268.8999999999996</v>
      </c>
      <c r="L75" s="231">
        <v>4175.1000000000004</v>
      </c>
      <c r="M75" s="231">
        <v>2.94042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3213.85</v>
      </c>
      <c r="D76" s="232">
        <v>3210.7333333333336</v>
      </c>
      <c r="E76" s="232">
        <v>3186.4666666666672</v>
      </c>
      <c r="F76" s="232">
        <v>3159.0833333333335</v>
      </c>
      <c r="G76" s="232">
        <v>3134.8166666666671</v>
      </c>
      <c r="H76" s="232">
        <v>3238.1166666666672</v>
      </c>
      <c r="I76" s="232">
        <v>3262.3833333333337</v>
      </c>
      <c r="J76" s="232">
        <v>3289.7666666666673</v>
      </c>
      <c r="K76" s="231">
        <v>3235</v>
      </c>
      <c r="L76" s="231">
        <v>3183.35</v>
      </c>
      <c r="M76" s="231">
        <v>3.5306099999999998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420.3</v>
      </c>
      <c r="D77" s="232">
        <v>420.81666666666666</v>
      </c>
      <c r="E77" s="232">
        <v>413.48333333333335</v>
      </c>
      <c r="F77" s="232">
        <v>406.66666666666669</v>
      </c>
      <c r="G77" s="232">
        <v>399.33333333333337</v>
      </c>
      <c r="H77" s="232">
        <v>427.63333333333333</v>
      </c>
      <c r="I77" s="232">
        <v>434.9666666666667</v>
      </c>
      <c r="J77" s="232">
        <v>441.7833333333333</v>
      </c>
      <c r="K77" s="231">
        <v>428.15</v>
      </c>
      <c r="L77" s="231">
        <v>414</v>
      </c>
      <c r="M77" s="231">
        <v>0.52319000000000004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2088.8000000000002</v>
      </c>
      <c r="D78" s="232">
        <v>2082.5499999999997</v>
      </c>
      <c r="E78" s="232">
        <v>2066.2499999999995</v>
      </c>
      <c r="F78" s="232">
        <v>2043.6999999999998</v>
      </c>
      <c r="G78" s="232">
        <v>2027.3999999999996</v>
      </c>
      <c r="H78" s="232">
        <v>2105.0999999999995</v>
      </c>
      <c r="I78" s="232">
        <v>2121.3999999999996</v>
      </c>
      <c r="J78" s="232">
        <v>2143.9499999999994</v>
      </c>
      <c r="K78" s="231">
        <v>2098.85</v>
      </c>
      <c r="L78" s="231">
        <v>2060</v>
      </c>
      <c r="M78" s="231">
        <v>0.94406000000000001</v>
      </c>
      <c r="N78" s="1"/>
      <c r="O78" s="1"/>
    </row>
    <row r="79" spans="1:15" ht="12.75" customHeight="1">
      <c r="A79" s="214">
        <v>70</v>
      </c>
      <c r="B79" s="217" t="s">
        <v>806</v>
      </c>
      <c r="C79" s="231">
        <v>129.25</v>
      </c>
      <c r="D79" s="232">
        <v>131.61666666666665</v>
      </c>
      <c r="E79" s="232">
        <v>124.83333333333329</v>
      </c>
      <c r="F79" s="232">
        <v>120.41666666666664</v>
      </c>
      <c r="G79" s="232">
        <v>113.63333333333328</v>
      </c>
      <c r="H79" s="232">
        <v>136.0333333333333</v>
      </c>
      <c r="I79" s="232">
        <v>142.81666666666666</v>
      </c>
      <c r="J79" s="232">
        <v>147.23333333333329</v>
      </c>
      <c r="K79" s="231">
        <v>138.4</v>
      </c>
      <c r="L79" s="231">
        <v>127.2</v>
      </c>
      <c r="M79" s="231">
        <v>437.81731000000002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132.25</v>
      </c>
      <c r="D80" s="232">
        <v>132.70000000000002</v>
      </c>
      <c r="E80" s="232">
        <v>130.40000000000003</v>
      </c>
      <c r="F80" s="232">
        <v>128.55000000000001</v>
      </c>
      <c r="G80" s="232">
        <v>126.25000000000003</v>
      </c>
      <c r="H80" s="232">
        <v>134.55000000000004</v>
      </c>
      <c r="I80" s="232">
        <v>136.85000000000005</v>
      </c>
      <c r="J80" s="232">
        <v>138.70000000000005</v>
      </c>
      <c r="K80" s="231">
        <v>135</v>
      </c>
      <c r="L80" s="231">
        <v>130.85</v>
      </c>
      <c r="M80" s="231">
        <v>151.33077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277.89999999999998</v>
      </c>
      <c r="D81" s="232">
        <v>278.75</v>
      </c>
      <c r="E81" s="232">
        <v>274.64999999999998</v>
      </c>
      <c r="F81" s="232">
        <v>271.39999999999998</v>
      </c>
      <c r="G81" s="232">
        <v>267.29999999999995</v>
      </c>
      <c r="H81" s="232">
        <v>282</v>
      </c>
      <c r="I81" s="232">
        <v>286.10000000000002</v>
      </c>
      <c r="J81" s="232">
        <v>289.35000000000002</v>
      </c>
      <c r="K81" s="231">
        <v>282.85000000000002</v>
      </c>
      <c r="L81" s="231">
        <v>275.5</v>
      </c>
      <c r="M81" s="231">
        <v>9.2827500000000001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100.9</v>
      </c>
      <c r="D82" s="232">
        <v>100.81666666666666</v>
      </c>
      <c r="E82" s="232">
        <v>99.633333333333326</v>
      </c>
      <c r="F82" s="232">
        <v>98.36666666666666</v>
      </c>
      <c r="G82" s="232">
        <v>97.183333333333323</v>
      </c>
      <c r="H82" s="232">
        <v>102.08333333333333</v>
      </c>
      <c r="I82" s="232">
        <v>103.26666666666667</v>
      </c>
      <c r="J82" s="232">
        <v>104.53333333333333</v>
      </c>
      <c r="K82" s="231">
        <v>102</v>
      </c>
      <c r="L82" s="231">
        <v>99.55</v>
      </c>
      <c r="M82" s="231">
        <v>120.07717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1342.35</v>
      </c>
      <c r="D83" s="232">
        <v>1374.7333333333333</v>
      </c>
      <c r="E83" s="232">
        <v>1296.4666666666667</v>
      </c>
      <c r="F83" s="232">
        <v>1250.5833333333333</v>
      </c>
      <c r="G83" s="232">
        <v>1172.3166666666666</v>
      </c>
      <c r="H83" s="232">
        <v>1420.6166666666668</v>
      </c>
      <c r="I83" s="232">
        <v>1498.8833333333337</v>
      </c>
      <c r="J83" s="232">
        <v>1544.7666666666669</v>
      </c>
      <c r="K83" s="231">
        <v>1453</v>
      </c>
      <c r="L83" s="231">
        <v>1328.85</v>
      </c>
      <c r="M83" s="231">
        <v>27.601459999999999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914.2</v>
      </c>
      <c r="D84" s="232">
        <v>918.61666666666679</v>
      </c>
      <c r="E84" s="232">
        <v>908.38333333333355</v>
      </c>
      <c r="F84" s="232">
        <v>902.56666666666672</v>
      </c>
      <c r="G84" s="232">
        <v>892.33333333333348</v>
      </c>
      <c r="H84" s="232">
        <v>924.43333333333362</v>
      </c>
      <c r="I84" s="232">
        <v>934.66666666666674</v>
      </c>
      <c r="J84" s="232">
        <v>940.48333333333369</v>
      </c>
      <c r="K84" s="231">
        <v>928.85</v>
      </c>
      <c r="L84" s="231">
        <v>912.8</v>
      </c>
      <c r="M84" s="231">
        <v>4.0481199999999999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1196.3499999999999</v>
      </c>
      <c r="D85" s="232">
        <v>1197.8</v>
      </c>
      <c r="E85" s="232">
        <v>1185.5999999999999</v>
      </c>
      <c r="F85" s="232">
        <v>1174.8499999999999</v>
      </c>
      <c r="G85" s="232">
        <v>1162.6499999999999</v>
      </c>
      <c r="H85" s="232">
        <v>1208.55</v>
      </c>
      <c r="I85" s="232">
        <v>1220.7500000000002</v>
      </c>
      <c r="J85" s="232">
        <v>1231.5</v>
      </c>
      <c r="K85" s="231">
        <v>1210</v>
      </c>
      <c r="L85" s="231">
        <v>1187.05</v>
      </c>
      <c r="M85" s="231">
        <v>4.3760500000000002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1593.75</v>
      </c>
      <c r="D86" s="232">
        <v>1595.6499999999999</v>
      </c>
      <c r="E86" s="232">
        <v>1580.3499999999997</v>
      </c>
      <c r="F86" s="232">
        <v>1566.9499999999998</v>
      </c>
      <c r="G86" s="232">
        <v>1551.6499999999996</v>
      </c>
      <c r="H86" s="232">
        <v>1609.0499999999997</v>
      </c>
      <c r="I86" s="232">
        <v>1624.35</v>
      </c>
      <c r="J86" s="232">
        <v>1637.7499999999998</v>
      </c>
      <c r="K86" s="231">
        <v>1610.95</v>
      </c>
      <c r="L86" s="231">
        <v>1582.25</v>
      </c>
      <c r="M86" s="231">
        <v>5.01553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466.3</v>
      </c>
      <c r="D87" s="232">
        <v>467.73333333333335</v>
      </c>
      <c r="E87" s="232">
        <v>462.56666666666672</v>
      </c>
      <c r="F87" s="232">
        <v>458.83333333333337</v>
      </c>
      <c r="G87" s="232">
        <v>453.66666666666674</v>
      </c>
      <c r="H87" s="232">
        <v>471.4666666666667</v>
      </c>
      <c r="I87" s="232">
        <v>476.63333333333333</v>
      </c>
      <c r="J87" s="232">
        <v>480.36666666666667</v>
      </c>
      <c r="K87" s="231">
        <v>472.9</v>
      </c>
      <c r="L87" s="231">
        <v>464</v>
      </c>
      <c r="M87" s="231">
        <v>9.0718800000000002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266.7</v>
      </c>
      <c r="D88" s="232">
        <v>266.25</v>
      </c>
      <c r="E88" s="232">
        <v>262.5</v>
      </c>
      <c r="F88" s="232">
        <v>258.3</v>
      </c>
      <c r="G88" s="232">
        <v>254.55</v>
      </c>
      <c r="H88" s="232">
        <v>270.45</v>
      </c>
      <c r="I88" s="232">
        <v>274.2</v>
      </c>
      <c r="J88" s="232">
        <v>278.39999999999998</v>
      </c>
      <c r="K88" s="231">
        <v>270</v>
      </c>
      <c r="L88" s="231">
        <v>262.05</v>
      </c>
      <c r="M88" s="231">
        <v>4.99857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1122.75</v>
      </c>
      <c r="D89" s="232">
        <v>1124.7833333333333</v>
      </c>
      <c r="E89" s="232">
        <v>1114.7166666666667</v>
      </c>
      <c r="F89" s="232">
        <v>1106.6833333333334</v>
      </c>
      <c r="G89" s="232">
        <v>1096.6166666666668</v>
      </c>
      <c r="H89" s="232">
        <v>1132.8166666666666</v>
      </c>
      <c r="I89" s="232">
        <v>1142.8833333333332</v>
      </c>
      <c r="J89" s="232">
        <v>1150.9166666666665</v>
      </c>
      <c r="K89" s="231">
        <v>1134.8499999999999</v>
      </c>
      <c r="L89" s="231">
        <v>1116.75</v>
      </c>
      <c r="M89" s="231">
        <v>26.922360000000001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1934.05</v>
      </c>
      <c r="D90" s="232">
        <v>1946.6000000000001</v>
      </c>
      <c r="E90" s="232">
        <v>1913.2000000000003</v>
      </c>
      <c r="F90" s="232">
        <v>1892.3500000000001</v>
      </c>
      <c r="G90" s="232">
        <v>1858.9500000000003</v>
      </c>
      <c r="H90" s="232">
        <v>1967.4500000000003</v>
      </c>
      <c r="I90" s="232">
        <v>2000.8500000000004</v>
      </c>
      <c r="J90" s="232">
        <v>2021.7000000000003</v>
      </c>
      <c r="K90" s="231">
        <v>1980</v>
      </c>
      <c r="L90" s="231">
        <v>1925.75</v>
      </c>
      <c r="M90" s="231">
        <v>3.80524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1648.65</v>
      </c>
      <c r="D91" s="232">
        <v>1662.3000000000002</v>
      </c>
      <c r="E91" s="232">
        <v>1631.6500000000003</v>
      </c>
      <c r="F91" s="232">
        <v>1614.65</v>
      </c>
      <c r="G91" s="232">
        <v>1584.0000000000002</v>
      </c>
      <c r="H91" s="232">
        <v>1679.3000000000004</v>
      </c>
      <c r="I91" s="232">
        <v>1709.95</v>
      </c>
      <c r="J91" s="232">
        <v>1726.9500000000005</v>
      </c>
      <c r="K91" s="231">
        <v>1692.95</v>
      </c>
      <c r="L91" s="231">
        <v>1645.3</v>
      </c>
      <c r="M91" s="231">
        <v>73.520709999999994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585.04999999999995</v>
      </c>
      <c r="D92" s="232">
        <v>585.63333333333333</v>
      </c>
      <c r="E92" s="232">
        <v>579.51666666666665</v>
      </c>
      <c r="F92" s="232">
        <v>573.98333333333335</v>
      </c>
      <c r="G92" s="232">
        <v>567.86666666666667</v>
      </c>
      <c r="H92" s="232">
        <v>591.16666666666663</v>
      </c>
      <c r="I92" s="232">
        <v>597.28333333333319</v>
      </c>
      <c r="J92" s="232">
        <v>602.81666666666661</v>
      </c>
      <c r="K92" s="231">
        <v>591.75</v>
      </c>
      <c r="L92" s="231">
        <v>580.1</v>
      </c>
      <c r="M92" s="231">
        <v>14.43501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1180.5</v>
      </c>
      <c r="D93" s="232">
        <v>1183.8999999999999</v>
      </c>
      <c r="E93" s="232">
        <v>1171.9499999999998</v>
      </c>
      <c r="F93" s="232">
        <v>1163.3999999999999</v>
      </c>
      <c r="G93" s="232">
        <v>1151.4499999999998</v>
      </c>
      <c r="H93" s="232">
        <v>1192.4499999999998</v>
      </c>
      <c r="I93" s="232">
        <v>1204.4000000000001</v>
      </c>
      <c r="J93" s="232">
        <v>1212.9499999999998</v>
      </c>
      <c r="K93" s="231">
        <v>1195.8499999999999</v>
      </c>
      <c r="L93" s="231">
        <v>1175.3499999999999</v>
      </c>
      <c r="M93" s="231">
        <v>2.6621600000000001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2785</v>
      </c>
      <c r="D94" s="232">
        <v>2781.3333333333335</v>
      </c>
      <c r="E94" s="232">
        <v>2769.666666666667</v>
      </c>
      <c r="F94" s="232">
        <v>2754.3333333333335</v>
      </c>
      <c r="G94" s="232">
        <v>2742.666666666667</v>
      </c>
      <c r="H94" s="232">
        <v>2796.666666666667</v>
      </c>
      <c r="I94" s="232">
        <v>2808.3333333333339</v>
      </c>
      <c r="J94" s="232">
        <v>2823.666666666667</v>
      </c>
      <c r="K94" s="231">
        <v>2793</v>
      </c>
      <c r="L94" s="231">
        <v>2766</v>
      </c>
      <c r="M94" s="231">
        <v>3.5674399999999999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489.1</v>
      </c>
      <c r="D95" s="232">
        <v>489.66666666666669</v>
      </c>
      <c r="E95" s="232">
        <v>483.53333333333336</v>
      </c>
      <c r="F95" s="232">
        <v>477.9666666666667</v>
      </c>
      <c r="G95" s="232">
        <v>471.83333333333337</v>
      </c>
      <c r="H95" s="232">
        <v>495.23333333333335</v>
      </c>
      <c r="I95" s="232">
        <v>501.36666666666667</v>
      </c>
      <c r="J95" s="232">
        <v>506.93333333333334</v>
      </c>
      <c r="K95" s="231">
        <v>495.8</v>
      </c>
      <c r="L95" s="231">
        <v>484.1</v>
      </c>
      <c r="M95" s="231">
        <v>73.410659999999993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2521.1</v>
      </c>
      <c r="D96" s="232">
        <v>2518.5166666666664</v>
      </c>
      <c r="E96" s="232">
        <v>2492.9333333333329</v>
      </c>
      <c r="F96" s="232">
        <v>2464.7666666666664</v>
      </c>
      <c r="G96" s="232">
        <v>2439.1833333333329</v>
      </c>
      <c r="H96" s="232">
        <v>2546.6833333333329</v>
      </c>
      <c r="I96" s="232">
        <v>2572.2666666666669</v>
      </c>
      <c r="J96" s="232">
        <v>2600.4333333333329</v>
      </c>
      <c r="K96" s="231">
        <v>2544.1</v>
      </c>
      <c r="L96" s="231">
        <v>2490.35</v>
      </c>
      <c r="M96" s="231">
        <v>7.2112600000000002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248.05</v>
      </c>
      <c r="D97" s="232">
        <v>248.03333333333333</v>
      </c>
      <c r="E97" s="232">
        <v>246.16666666666666</v>
      </c>
      <c r="F97" s="232">
        <v>244.28333333333333</v>
      </c>
      <c r="G97" s="232">
        <v>242.41666666666666</v>
      </c>
      <c r="H97" s="232">
        <v>249.91666666666666</v>
      </c>
      <c r="I97" s="232">
        <v>251.78333333333333</v>
      </c>
      <c r="J97" s="232">
        <v>253.66666666666666</v>
      </c>
      <c r="K97" s="231">
        <v>249.9</v>
      </c>
      <c r="L97" s="231">
        <v>246.15</v>
      </c>
      <c r="M97" s="231">
        <v>24.602799999999998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2622.35</v>
      </c>
      <c r="D98" s="232">
        <v>2619.4500000000003</v>
      </c>
      <c r="E98" s="232">
        <v>2596.9000000000005</v>
      </c>
      <c r="F98" s="232">
        <v>2571.4500000000003</v>
      </c>
      <c r="G98" s="232">
        <v>2548.9000000000005</v>
      </c>
      <c r="H98" s="232">
        <v>2644.9000000000005</v>
      </c>
      <c r="I98" s="232">
        <v>2667.4500000000007</v>
      </c>
      <c r="J98" s="232">
        <v>2692.9000000000005</v>
      </c>
      <c r="K98" s="231">
        <v>2642</v>
      </c>
      <c r="L98" s="231">
        <v>2594</v>
      </c>
      <c r="M98" s="231">
        <v>15.918100000000001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358</v>
      </c>
      <c r="D99" s="232">
        <v>356.5</v>
      </c>
      <c r="E99" s="232">
        <v>354</v>
      </c>
      <c r="F99" s="232">
        <v>350</v>
      </c>
      <c r="G99" s="232">
        <v>347.5</v>
      </c>
      <c r="H99" s="232">
        <v>360.5</v>
      </c>
      <c r="I99" s="232">
        <v>363</v>
      </c>
      <c r="J99" s="232">
        <v>367</v>
      </c>
      <c r="K99" s="231">
        <v>359</v>
      </c>
      <c r="L99" s="231">
        <v>352.5</v>
      </c>
      <c r="M99" s="231">
        <v>11.094329999999999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39877.699999999997</v>
      </c>
      <c r="D100" s="232">
        <v>39825.949999999997</v>
      </c>
      <c r="E100" s="232">
        <v>39151.799999999996</v>
      </c>
      <c r="F100" s="232">
        <v>38425.9</v>
      </c>
      <c r="G100" s="232">
        <v>37751.75</v>
      </c>
      <c r="H100" s="232">
        <v>40551.849999999991</v>
      </c>
      <c r="I100" s="232">
        <v>41225.999999999985</v>
      </c>
      <c r="J100" s="232">
        <v>41951.899999999987</v>
      </c>
      <c r="K100" s="231">
        <v>40500.1</v>
      </c>
      <c r="L100" s="231">
        <v>39100.050000000003</v>
      </c>
      <c r="M100" s="231">
        <v>9.2630000000000004E-2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2710.6</v>
      </c>
      <c r="D101" s="232">
        <v>2726.9999999999995</v>
      </c>
      <c r="E101" s="232">
        <v>2684.0499999999993</v>
      </c>
      <c r="F101" s="232">
        <v>2657.4999999999995</v>
      </c>
      <c r="G101" s="232">
        <v>2614.5499999999993</v>
      </c>
      <c r="H101" s="232">
        <v>2753.5499999999993</v>
      </c>
      <c r="I101" s="232">
        <v>2796.4999999999991</v>
      </c>
      <c r="J101" s="232">
        <v>2823.0499999999993</v>
      </c>
      <c r="K101" s="231">
        <v>2769.95</v>
      </c>
      <c r="L101" s="231">
        <v>2700.45</v>
      </c>
      <c r="M101" s="231">
        <v>22.8279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855.3</v>
      </c>
      <c r="D102" s="232">
        <v>860.0333333333333</v>
      </c>
      <c r="E102" s="232">
        <v>843.26666666666665</v>
      </c>
      <c r="F102" s="232">
        <v>831.23333333333335</v>
      </c>
      <c r="G102" s="232">
        <v>814.4666666666667</v>
      </c>
      <c r="H102" s="232">
        <v>872.06666666666661</v>
      </c>
      <c r="I102" s="232">
        <v>888.83333333333326</v>
      </c>
      <c r="J102" s="232">
        <v>900.86666666666656</v>
      </c>
      <c r="K102" s="231">
        <v>876.8</v>
      </c>
      <c r="L102" s="231">
        <v>848</v>
      </c>
      <c r="M102" s="231">
        <v>149.18485000000001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1136.95</v>
      </c>
      <c r="D103" s="232">
        <v>1134.6833333333334</v>
      </c>
      <c r="E103" s="232">
        <v>1126.7166666666667</v>
      </c>
      <c r="F103" s="232">
        <v>1116.4833333333333</v>
      </c>
      <c r="G103" s="232">
        <v>1108.5166666666667</v>
      </c>
      <c r="H103" s="232">
        <v>1144.9166666666667</v>
      </c>
      <c r="I103" s="232">
        <v>1152.8833333333334</v>
      </c>
      <c r="J103" s="232">
        <v>1163.1166666666668</v>
      </c>
      <c r="K103" s="231">
        <v>1142.6500000000001</v>
      </c>
      <c r="L103" s="231">
        <v>1124.45</v>
      </c>
      <c r="M103" s="231">
        <v>2.1454300000000002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464.15</v>
      </c>
      <c r="D104" s="232">
        <v>465.73333333333335</v>
      </c>
      <c r="E104" s="232">
        <v>459.4666666666667</v>
      </c>
      <c r="F104" s="232">
        <v>454.78333333333336</v>
      </c>
      <c r="G104" s="232">
        <v>448.51666666666671</v>
      </c>
      <c r="H104" s="232">
        <v>470.41666666666669</v>
      </c>
      <c r="I104" s="232">
        <v>476.68333333333334</v>
      </c>
      <c r="J104" s="232">
        <v>481.36666666666667</v>
      </c>
      <c r="K104" s="231">
        <v>472</v>
      </c>
      <c r="L104" s="231">
        <v>461.05</v>
      </c>
      <c r="M104" s="231">
        <v>10.45167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495.15</v>
      </c>
      <c r="D105" s="232">
        <v>494.95</v>
      </c>
      <c r="E105" s="232">
        <v>490.79999999999995</v>
      </c>
      <c r="F105" s="232">
        <v>486.45</v>
      </c>
      <c r="G105" s="232">
        <v>482.29999999999995</v>
      </c>
      <c r="H105" s="232">
        <v>499.29999999999995</v>
      </c>
      <c r="I105" s="232">
        <v>503.44999999999993</v>
      </c>
      <c r="J105" s="232">
        <v>507.79999999999995</v>
      </c>
      <c r="K105" s="231">
        <v>499.1</v>
      </c>
      <c r="L105" s="231">
        <v>490.6</v>
      </c>
      <c r="M105" s="231">
        <v>1.0618300000000001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56.9</v>
      </c>
      <c r="D106" s="232">
        <v>57.466666666666661</v>
      </c>
      <c r="E106" s="232">
        <v>56.133333333333326</v>
      </c>
      <c r="F106" s="232">
        <v>55.366666666666667</v>
      </c>
      <c r="G106" s="232">
        <v>54.033333333333331</v>
      </c>
      <c r="H106" s="232">
        <v>58.23333333333332</v>
      </c>
      <c r="I106" s="232">
        <v>59.566666666666649</v>
      </c>
      <c r="J106" s="232">
        <v>60.333333333333314</v>
      </c>
      <c r="K106" s="231">
        <v>58.8</v>
      </c>
      <c r="L106" s="231">
        <v>56.7</v>
      </c>
      <c r="M106" s="231">
        <v>293.46044999999998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339.25</v>
      </c>
      <c r="D107" s="232">
        <v>338.5</v>
      </c>
      <c r="E107" s="232">
        <v>336</v>
      </c>
      <c r="F107" s="232">
        <v>332.75</v>
      </c>
      <c r="G107" s="232">
        <v>330.25</v>
      </c>
      <c r="H107" s="232">
        <v>341.75</v>
      </c>
      <c r="I107" s="232">
        <v>344.25</v>
      </c>
      <c r="J107" s="232">
        <v>347.5</v>
      </c>
      <c r="K107" s="231">
        <v>341</v>
      </c>
      <c r="L107" s="231">
        <v>335.25</v>
      </c>
      <c r="M107" s="231">
        <v>124.97542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4680.7</v>
      </c>
      <c r="D108" s="232">
        <v>4681.5666666666666</v>
      </c>
      <c r="E108" s="232">
        <v>4639.1833333333334</v>
      </c>
      <c r="F108" s="232">
        <v>4597.666666666667</v>
      </c>
      <c r="G108" s="232">
        <v>4555.2833333333338</v>
      </c>
      <c r="H108" s="232">
        <v>4723.083333333333</v>
      </c>
      <c r="I108" s="232">
        <v>4765.4666666666662</v>
      </c>
      <c r="J108" s="232">
        <v>4806.9833333333327</v>
      </c>
      <c r="K108" s="231">
        <v>4723.95</v>
      </c>
      <c r="L108" s="231">
        <v>4640.05</v>
      </c>
      <c r="M108" s="231">
        <v>0.83633000000000002</v>
      </c>
      <c r="N108" s="1"/>
      <c r="O108" s="1"/>
    </row>
    <row r="109" spans="1:15" ht="12.75" customHeight="1">
      <c r="A109" s="214">
        <v>100</v>
      </c>
      <c r="B109" s="217" t="s">
        <v>386</v>
      </c>
      <c r="C109" s="231">
        <v>292.14999999999998</v>
      </c>
      <c r="D109" s="232">
        <v>289.41666666666669</v>
      </c>
      <c r="E109" s="232">
        <v>285.33333333333337</v>
      </c>
      <c r="F109" s="232">
        <v>278.51666666666671</v>
      </c>
      <c r="G109" s="232">
        <v>274.43333333333339</v>
      </c>
      <c r="H109" s="232">
        <v>296.23333333333335</v>
      </c>
      <c r="I109" s="232">
        <v>300.31666666666672</v>
      </c>
      <c r="J109" s="232">
        <v>307.13333333333333</v>
      </c>
      <c r="K109" s="231">
        <v>293.5</v>
      </c>
      <c r="L109" s="231">
        <v>282.60000000000002</v>
      </c>
      <c r="M109" s="231">
        <v>23.114049999999999</v>
      </c>
      <c r="N109" s="1"/>
      <c r="O109" s="1"/>
    </row>
    <row r="110" spans="1:15" ht="12.75" customHeight="1">
      <c r="A110" s="214">
        <v>101</v>
      </c>
      <c r="B110" s="217" t="s">
        <v>387</v>
      </c>
      <c r="C110" s="231">
        <v>136.9</v>
      </c>
      <c r="D110" s="232">
        <v>137.81666666666669</v>
      </c>
      <c r="E110" s="232">
        <v>135.68333333333339</v>
      </c>
      <c r="F110" s="232">
        <v>134.4666666666667</v>
      </c>
      <c r="G110" s="232">
        <v>132.3333333333334</v>
      </c>
      <c r="H110" s="232">
        <v>139.03333333333339</v>
      </c>
      <c r="I110" s="232">
        <v>141.16666666666666</v>
      </c>
      <c r="J110" s="232">
        <v>142.38333333333338</v>
      </c>
      <c r="K110" s="231">
        <v>139.94999999999999</v>
      </c>
      <c r="L110" s="231">
        <v>136.6</v>
      </c>
      <c r="M110" s="231">
        <v>33.317779999999999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291.45</v>
      </c>
      <c r="D111" s="232">
        <v>294.10000000000002</v>
      </c>
      <c r="E111" s="232">
        <v>286.20000000000005</v>
      </c>
      <c r="F111" s="232">
        <v>280.95000000000005</v>
      </c>
      <c r="G111" s="232">
        <v>273.05000000000007</v>
      </c>
      <c r="H111" s="232">
        <v>299.35000000000002</v>
      </c>
      <c r="I111" s="232">
        <v>307.25</v>
      </c>
      <c r="J111" s="232">
        <v>312.5</v>
      </c>
      <c r="K111" s="231">
        <v>302</v>
      </c>
      <c r="L111" s="231">
        <v>288.85000000000002</v>
      </c>
      <c r="M111" s="231">
        <v>38.680540000000001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82.5</v>
      </c>
      <c r="D112" s="232">
        <v>82.733333333333334</v>
      </c>
      <c r="E112" s="232">
        <v>82.066666666666663</v>
      </c>
      <c r="F112" s="232">
        <v>81.633333333333326</v>
      </c>
      <c r="G112" s="232">
        <v>80.966666666666654</v>
      </c>
      <c r="H112" s="232">
        <v>83.166666666666671</v>
      </c>
      <c r="I112" s="232">
        <v>83.833333333333329</v>
      </c>
      <c r="J112" s="232">
        <v>84.26666666666668</v>
      </c>
      <c r="K112" s="231">
        <v>83.4</v>
      </c>
      <c r="L112" s="231">
        <v>82.3</v>
      </c>
      <c r="M112" s="231">
        <v>81.886780000000002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627.54999999999995</v>
      </c>
      <c r="D113" s="232">
        <v>632.25</v>
      </c>
      <c r="E113" s="232">
        <v>620.79999999999995</v>
      </c>
      <c r="F113" s="232">
        <v>614.04999999999995</v>
      </c>
      <c r="G113" s="232">
        <v>602.59999999999991</v>
      </c>
      <c r="H113" s="232">
        <v>639</v>
      </c>
      <c r="I113" s="232">
        <v>650.45000000000005</v>
      </c>
      <c r="J113" s="232">
        <v>657.2</v>
      </c>
      <c r="K113" s="231">
        <v>643.70000000000005</v>
      </c>
      <c r="L113" s="231">
        <v>625.5</v>
      </c>
      <c r="M113" s="231">
        <v>15.184200000000001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413.15</v>
      </c>
      <c r="D114" s="232">
        <v>415.86666666666662</v>
      </c>
      <c r="E114" s="232">
        <v>406.73333333333323</v>
      </c>
      <c r="F114" s="232">
        <v>400.31666666666661</v>
      </c>
      <c r="G114" s="232">
        <v>391.18333333333322</v>
      </c>
      <c r="H114" s="232">
        <v>422.28333333333325</v>
      </c>
      <c r="I114" s="232">
        <v>431.41666666666657</v>
      </c>
      <c r="J114" s="232">
        <v>437.83333333333326</v>
      </c>
      <c r="K114" s="231">
        <v>425</v>
      </c>
      <c r="L114" s="231">
        <v>409.45</v>
      </c>
      <c r="M114" s="231">
        <v>10.51817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157.9</v>
      </c>
      <c r="D115" s="232">
        <v>161.6</v>
      </c>
      <c r="E115" s="232">
        <v>151.79999999999998</v>
      </c>
      <c r="F115" s="232">
        <v>145.69999999999999</v>
      </c>
      <c r="G115" s="232">
        <v>135.89999999999998</v>
      </c>
      <c r="H115" s="232">
        <v>167.7</v>
      </c>
      <c r="I115" s="232">
        <v>177.5</v>
      </c>
      <c r="J115" s="232">
        <v>183.6</v>
      </c>
      <c r="K115" s="231">
        <v>171.4</v>
      </c>
      <c r="L115" s="231">
        <v>155.5</v>
      </c>
      <c r="M115" s="231">
        <v>152.3569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1156.1500000000001</v>
      </c>
      <c r="D116" s="232">
        <v>1172.8333333333333</v>
      </c>
      <c r="E116" s="232">
        <v>1134.6666666666665</v>
      </c>
      <c r="F116" s="232">
        <v>1113.1833333333332</v>
      </c>
      <c r="G116" s="232">
        <v>1075.0166666666664</v>
      </c>
      <c r="H116" s="232">
        <v>1194.3166666666666</v>
      </c>
      <c r="I116" s="232">
        <v>1232.4833333333331</v>
      </c>
      <c r="J116" s="232">
        <v>1253.9666666666667</v>
      </c>
      <c r="K116" s="231">
        <v>1211</v>
      </c>
      <c r="L116" s="231">
        <v>1151.3499999999999</v>
      </c>
      <c r="M116" s="231">
        <v>34.204140000000002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3668.25</v>
      </c>
      <c r="D117" s="232">
        <v>3671.7000000000003</v>
      </c>
      <c r="E117" s="232">
        <v>3615.4000000000005</v>
      </c>
      <c r="F117" s="232">
        <v>3562.55</v>
      </c>
      <c r="G117" s="232">
        <v>3506.2500000000005</v>
      </c>
      <c r="H117" s="232">
        <v>3724.5500000000006</v>
      </c>
      <c r="I117" s="232">
        <v>3780.8500000000008</v>
      </c>
      <c r="J117" s="232">
        <v>3833.7000000000007</v>
      </c>
      <c r="K117" s="231">
        <v>3728</v>
      </c>
      <c r="L117" s="231">
        <v>3618.85</v>
      </c>
      <c r="M117" s="231">
        <v>2.9376199999999999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1543</v>
      </c>
      <c r="D118" s="232">
        <v>1545.9166666666667</v>
      </c>
      <c r="E118" s="232">
        <v>1535.8333333333335</v>
      </c>
      <c r="F118" s="232">
        <v>1528.6666666666667</v>
      </c>
      <c r="G118" s="232">
        <v>1518.5833333333335</v>
      </c>
      <c r="H118" s="232">
        <v>1553.0833333333335</v>
      </c>
      <c r="I118" s="232">
        <v>1563.166666666667</v>
      </c>
      <c r="J118" s="232">
        <v>1570.3333333333335</v>
      </c>
      <c r="K118" s="231">
        <v>1556</v>
      </c>
      <c r="L118" s="231">
        <v>1538.75</v>
      </c>
      <c r="M118" s="231">
        <v>41.586170000000003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2109.25</v>
      </c>
      <c r="D119" s="232">
        <v>2099.75</v>
      </c>
      <c r="E119" s="232">
        <v>2079.5</v>
      </c>
      <c r="F119" s="232">
        <v>2049.75</v>
      </c>
      <c r="G119" s="232">
        <v>2029.5</v>
      </c>
      <c r="H119" s="232">
        <v>2129.5</v>
      </c>
      <c r="I119" s="232">
        <v>2149.75</v>
      </c>
      <c r="J119" s="232">
        <v>2179.5</v>
      </c>
      <c r="K119" s="231">
        <v>2120</v>
      </c>
      <c r="L119" s="231">
        <v>2070</v>
      </c>
      <c r="M119" s="231">
        <v>8.4740300000000008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862.4</v>
      </c>
      <c r="D120" s="232">
        <v>859.23333333333323</v>
      </c>
      <c r="E120" s="232">
        <v>849.16666666666652</v>
      </c>
      <c r="F120" s="232">
        <v>835.93333333333328</v>
      </c>
      <c r="G120" s="232">
        <v>825.86666666666656</v>
      </c>
      <c r="H120" s="232">
        <v>872.46666666666647</v>
      </c>
      <c r="I120" s="232">
        <v>882.5333333333333</v>
      </c>
      <c r="J120" s="232">
        <v>895.76666666666642</v>
      </c>
      <c r="K120" s="231">
        <v>869.3</v>
      </c>
      <c r="L120" s="231">
        <v>846</v>
      </c>
      <c r="M120" s="231">
        <v>1.8022100000000001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241.8</v>
      </c>
      <c r="D121" s="232">
        <v>243.6</v>
      </c>
      <c r="E121" s="232">
        <v>238.25</v>
      </c>
      <c r="F121" s="232">
        <v>234.70000000000002</v>
      </c>
      <c r="G121" s="232">
        <v>229.35000000000002</v>
      </c>
      <c r="H121" s="232">
        <v>247.14999999999998</v>
      </c>
      <c r="I121" s="232">
        <v>252.49999999999994</v>
      </c>
      <c r="J121" s="232">
        <v>256.04999999999995</v>
      </c>
      <c r="K121" s="231">
        <v>248.95</v>
      </c>
      <c r="L121" s="231">
        <v>240.05</v>
      </c>
      <c r="M121" s="231">
        <v>4.1553899999999997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724.65</v>
      </c>
      <c r="D122" s="232">
        <v>722.85</v>
      </c>
      <c r="E122" s="232">
        <v>718.80000000000007</v>
      </c>
      <c r="F122" s="232">
        <v>712.95</v>
      </c>
      <c r="G122" s="232">
        <v>708.90000000000009</v>
      </c>
      <c r="H122" s="232">
        <v>728.7</v>
      </c>
      <c r="I122" s="232">
        <v>732.75</v>
      </c>
      <c r="J122" s="232">
        <v>738.6</v>
      </c>
      <c r="K122" s="231">
        <v>726.9</v>
      </c>
      <c r="L122" s="231">
        <v>717</v>
      </c>
      <c r="M122" s="231">
        <v>15.676729999999999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595.35</v>
      </c>
      <c r="D123" s="232">
        <v>596.15</v>
      </c>
      <c r="E123" s="232">
        <v>589.29999999999995</v>
      </c>
      <c r="F123" s="232">
        <v>583.25</v>
      </c>
      <c r="G123" s="232">
        <v>576.4</v>
      </c>
      <c r="H123" s="232">
        <v>602.19999999999993</v>
      </c>
      <c r="I123" s="232">
        <v>609.05000000000007</v>
      </c>
      <c r="J123" s="232">
        <v>615.09999999999991</v>
      </c>
      <c r="K123" s="231">
        <v>603</v>
      </c>
      <c r="L123" s="231">
        <v>590.1</v>
      </c>
      <c r="M123" s="231">
        <v>17.962240000000001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493.85</v>
      </c>
      <c r="D124" s="232">
        <v>496.15000000000003</v>
      </c>
      <c r="E124" s="232">
        <v>489.70000000000005</v>
      </c>
      <c r="F124" s="232">
        <v>485.55</v>
      </c>
      <c r="G124" s="232">
        <v>479.1</v>
      </c>
      <c r="H124" s="232">
        <v>500.30000000000007</v>
      </c>
      <c r="I124" s="232">
        <v>506.75</v>
      </c>
      <c r="J124" s="232">
        <v>510.90000000000009</v>
      </c>
      <c r="K124" s="231">
        <v>502.6</v>
      </c>
      <c r="L124" s="231">
        <v>492</v>
      </c>
      <c r="M124" s="231">
        <v>12.14554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1749.8</v>
      </c>
      <c r="D125" s="232">
        <v>1747.7333333333333</v>
      </c>
      <c r="E125" s="232">
        <v>1735.0666666666666</v>
      </c>
      <c r="F125" s="232">
        <v>1720.3333333333333</v>
      </c>
      <c r="G125" s="232">
        <v>1707.6666666666665</v>
      </c>
      <c r="H125" s="232">
        <v>1762.4666666666667</v>
      </c>
      <c r="I125" s="232">
        <v>1775.1333333333332</v>
      </c>
      <c r="J125" s="232">
        <v>1789.8666666666668</v>
      </c>
      <c r="K125" s="231">
        <v>1760.4</v>
      </c>
      <c r="L125" s="231">
        <v>1733</v>
      </c>
      <c r="M125" s="231">
        <v>42.803330000000003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89.3</v>
      </c>
      <c r="D126" s="232">
        <v>89.566666666666663</v>
      </c>
      <c r="E126" s="232">
        <v>88.433333333333323</v>
      </c>
      <c r="F126" s="232">
        <v>87.566666666666663</v>
      </c>
      <c r="G126" s="232">
        <v>86.433333333333323</v>
      </c>
      <c r="H126" s="232">
        <v>90.433333333333323</v>
      </c>
      <c r="I126" s="232">
        <v>91.566666666666649</v>
      </c>
      <c r="J126" s="232">
        <v>92.433333333333323</v>
      </c>
      <c r="K126" s="231">
        <v>90.7</v>
      </c>
      <c r="L126" s="231">
        <v>88.7</v>
      </c>
      <c r="M126" s="231">
        <v>86.349019999999996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3309.4</v>
      </c>
      <c r="D127" s="232">
        <v>3343.7999999999997</v>
      </c>
      <c r="E127" s="232">
        <v>3266.5999999999995</v>
      </c>
      <c r="F127" s="232">
        <v>3223.7999999999997</v>
      </c>
      <c r="G127" s="232">
        <v>3146.5999999999995</v>
      </c>
      <c r="H127" s="232">
        <v>3386.5999999999995</v>
      </c>
      <c r="I127" s="232">
        <v>3463.7999999999993</v>
      </c>
      <c r="J127" s="232">
        <v>3506.5999999999995</v>
      </c>
      <c r="K127" s="231">
        <v>3421</v>
      </c>
      <c r="L127" s="231">
        <v>3301</v>
      </c>
      <c r="M127" s="231">
        <v>3.2024499999999998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390</v>
      </c>
      <c r="D128" s="232">
        <v>390.08333333333331</v>
      </c>
      <c r="E128" s="232">
        <v>386.56666666666661</v>
      </c>
      <c r="F128" s="232">
        <v>383.13333333333327</v>
      </c>
      <c r="G128" s="232">
        <v>379.61666666666656</v>
      </c>
      <c r="H128" s="232">
        <v>393.51666666666665</v>
      </c>
      <c r="I128" s="232">
        <v>397.03333333333342</v>
      </c>
      <c r="J128" s="232">
        <v>400.4666666666667</v>
      </c>
      <c r="K128" s="231">
        <v>393.6</v>
      </c>
      <c r="L128" s="231">
        <v>386.65</v>
      </c>
      <c r="M128" s="231">
        <v>18.32958</v>
      </c>
      <c r="N128" s="1"/>
      <c r="O128" s="1"/>
    </row>
    <row r="129" spans="1:15" ht="12.75" customHeight="1">
      <c r="A129" s="214">
        <v>120</v>
      </c>
      <c r="B129" s="217" t="s">
        <v>878</v>
      </c>
      <c r="C129" s="231">
        <v>4430.6499999999996</v>
      </c>
      <c r="D129" s="232">
        <v>4449.4833333333336</v>
      </c>
      <c r="E129" s="232">
        <v>4393.9666666666672</v>
      </c>
      <c r="F129" s="232">
        <v>4357.2833333333338</v>
      </c>
      <c r="G129" s="232">
        <v>4301.7666666666673</v>
      </c>
      <c r="H129" s="232">
        <v>4486.166666666667</v>
      </c>
      <c r="I129" s="232">
        <v>4541.6833333333334</v>
      </c>
      <c r="J129" s="232">
        <v>4578.3666666666668</v>
      </c>
      <c r="K129" s="231">
        <v>4505</v>
      </c>
      <c r="L129" s="231">
        <v>4412.8</v>
      </c>
      <c r="M129" s="231">
        <v>3.1284700000000001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2174.6999999999998</v>
      </c>
      <c r="D130" s="232">
        <v>2178.2333333333331</v>
      </c>
      <c r="E130" s="232">
        <v>2151.4666666666662</v>
      </c>
      <c r="F130" s="232">
        <v>2128.2333333333331</v>
      </c>
      <c r="G130" s="232">
        <v>2101.4666666666662</v>
      </c>
      <c r="H130" s="232">
        <v>2201.4666666666662</v>
      </c>
      <c r="I130" s="232">
        <v>2228.2333333333336</v>
      </c>
      <c r="J130" s="232">
        <v>2251.4666666666662</v>
      </c>
      <c r="K130" s="231">
        <v>2205</v>
      </c>
      <c r="L130" s="231">
        <v>2155</v>
      </c>
      <c r="M130" s="231">
        <v>21.344470000000001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342.2</v>
      </c>
      <c r="D131" s="232">
        <v>342.59999999999997</v>
      </c>
      <c r="E131" s="232">
        <v>338.99999999999994</v>
      </c>
      <c r="F131" s="232">
        <v>335.79999999999995</v>
      </c>
      <c r="G131" s="232">
        <v>332.19999999999993</v>
      </c>
      <c r="H131" s="232">
        <v>345.79999999999995</v>
      </c>
      <c r="I131" s="232">
        <v>349.4</v>
      </c>
      <c r="J131" s="232">
        <v>352.59999999999997</v>
      </c>
      <c r="K131" s="231">
        <v>346.2</v>
      </c>
      <c r="L131" s="231">
        <v>339.4</v>
      </c>
      <c r="M131" s="231">
        <v>15.69346</v>
      </c>
      <c r="N131" s="1"/>
      <c r="O131" s="1"/>
    </row>
    <row r="132" spans="1:15" ht="12.75" customHeight="1">
      <c r="A132" s="214">
        <v>123</v>
      </c>
      <c r="B132" s="217" t="s">
        <v>849</v>
      </c>
      <c r="C132" s="231">
        <v>689.4</v>
      </c>
      <c r="D132" s="232">
        <v>693.44999999999993</v>
      </c>
      <c r="E132" s="232">
        <v>681.94999999999982</v>
      </c>
      <c r="F132" s="232">
        <v>674.49999999999989</v>
      </c>
      <c r="G132" s="232">
        <v>662.99999999999977</v>
      </c>
      <c r="H132" s="232">
        <v>700.89999999999986</v>
      </c>
      <c r="I132" s="232">
        <v>712.40000000000009</v>
      </c>
      <c r="J132" s="232">
        <v>719.84999999999991</v>
      </c>
      <c r="K132" s="231">
        <v>704.95</v>
      </c>
      <c r="L132" s="231">
        <v>686</v>
      </c>
      <c r="M132" s="231">
        <v>8.6458200000000005</v>
      </c>
      <c r="N132" s="1"/>
      <c r="O132" s="1"/>
    </row>
    <row r="133" spans="1:15" ht="12.75" customHeight="1">
      <c r="A133" s="214">
        <v>124</v>
      </c>
      <c r="B133" s="217" t="s">
        <v>413</v>
      </c>
      <c r="C133" s="231">
        <v>3368.9</v>
      </c>
      <c r="D133" s="232">
        <v>3371.65</v>
      </c>
      <c r="E133" s="232">
        <v>3342.5</v>
      </c>
      <c r="F133" s="232">
        <v>3316.1</v>
      </c>
      <c r="G133" s="232">
        <v>3286.95</v>
      </c>
      <c r="H133" s="232">
        <v>3398.05</v>
      </c>
      <c r="I133" s="232">
        <v>3427.2000000000007</v>
      </c>
      <c r="J133" s="232">
        <v>3453.6000000000004</v>
      </c>
      <c r="K133" s="231">
        <v>3400.8</v>
      </c>
      <c r="L133" s="231">
        <v>3345.25</v>
      </c>
      <c r="M133" s="231">
        <v>0.10007000000000001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747.2</v>
      </c>
      <c r="D134" s="232">
        <v>747.06666666666661</v>
      </c>
      <c r="E134" s="232">
        <v>740.13333333333321</v>
      </c>
      <c r="F134" s="232">
        <v>733.06666666666661</v>
      </c>
      <c r="G134" s="232">
        <v>726.13333333333321</v>
      </c>
      <c r="H134" s="232">
        <v>754.13333333333321</v>
      </c>
      <c r="I134" s="232">
        <v>761.06666666666661</v>
      </c>
      <c r="J134" s="232">
        <v>768.13333333333321</v>
      </c>
      <c r="K134" s="231">
        <v>754</v>
      </c>
      <c r="L134" s="231">
        <v>740</v>
      </c>
      <c r="M134" s="231">
        <v>6.7738800000000001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89571.75</v>
      </c>
      <c r="D135" s="232">
        <v>89479.116666666654</v>
      </c>
      <c r="E135" s="232">
        <v>88522.233333333308</v>
      </c>
      <c r="F135" s="232">
        <v>87472.71666666666</v>
      </c>
      <c r="G135" s="232">
        <v>86515.833333333314</v>
      </c>
      <c r="H135" s="232">
        <v>90528.633333333302</v>
      </c>
      <c r="I135" s="232">
        <v>91485.516666666634</v>
      </c>
      <c r="J135" s="232">
        <v>92535.033333333296</v>
      </c>
      <c r="K135" s="231">
        <v>90436</v>
      </c>
      <c r="L135" s="231">
        <v>88429.6</v>
      </c>
      <c r="M135" s="231">
        <v>5.7369999999999997E-2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229.65</v>
      </c>
      <c r="D136" s="232">
        <v>230.96666666666667</v>
      </c>
      <c r="E136" s="232">
        <v>227.03333333333333</v>
      </c>
      <c r="F136" s="232">
        <v>224.41666666666666</v>
      </c>
      <c r="G136" s="232">
        <v>220.48333333333332</v>
      </c>
      <c r="H136" s="232">
        <v>233.58333333333334</v>
      </c>
      <c r="I136" s="232">
        <v>237.51666666666668</v>
      </c>
      <c r="J136" s="232">
        <v>240.13333333333335</v>
      </c>
      <c r="K136" s="231">
        <v>234.9</v>
      </c>
      <c r="L136" s="231">
        <v>228.35</v>
      </c>
      <c r="M136" s="231">
        <v>17.04055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1311.5</v>
      </c>
      <c r="D137" s="232">
        <v>1316.5166666666667</v>
      </c>
      <c r="E137" s="232">
        <v>1301.0333333333333</v>
      </c>
      <c r="F137" s="232">
        <v>1290.5666666666666</v>
      </c>
      <c r="G137" s="232">
        <v>1275.0833333333333</v>
      </c>
      <c r="H137" s="232">
        <v>1326.9833333333333</v>
      </c>
      <c r="I137" s="232">
        <v>1342.4666666666665</v>
      </c>
      <c r="J137" s="232">
        <v>1352.9333333333334</v>
      </c>
      <c r="K137" s="231">
        <v>1332</v>
      </c>
      <c r="L137" s="231">
        <v>1306.05</v>
      </c>
      <c r="M137" s="231">
        <v>13.5909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505.4</v>
      </c>
      <c r="D138" s="232">
        <v>503.56666666666666</v>
      </c>
      <c r="E138" s="232">
        <v>500.08333333333331</v>
      </c>
      <c r="F138" s="232">
        <v>494.76666666666665</v>
      </c>
      <c r="G138" s="232">
        <v>491.2833333333333</v>
      </c>
      <c r="H138" s="232">
        <v>508.88333333333333</v>
      </c>
      <c r="I138" s="232">
        <v>512.36666666666667</v>
      </c>
      <c r="J138" s="232">
        <v>517.68333333333339</v>
      </c>
      <c r="K138" s="231">
        <v>507.05</v>
      </c>
      <c r="L138" s="231">
        <v>498.25</v>
      </c>
      <c r="M138" s="231">
        <v>6.81724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8784.1</v>
      </c>
      <c r="D139" s="232">
        <v>8765.7999999999993</v>
      </c>
      <c r="E139" s="232">
        <v>8698.5999999999985</v>
      </c>
      <c r="F139" s="232">
        <v>8613.0999999999985</v>
      </c>
      <c r="G139" s="232">
        <v>8545.8999999999978</v>
      </c>
      <c r="H139" s="232">
        <v>8851.2999999999993</v>
      </c>
      <c r="I139" s="232">
        <v>8918.5</v>
      </c>
      <c r="J139" s="232">
        <v>9004</v>
      </c>
      <c r="K139" s="231">
        <v>8833</v>
      </c>
      <c r="L139" s="231">
        <v>8680.2999999999993</v>
      </c>
      <c r="M139" s="231">
        <v>11.31883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853.85</v>
      </c>
      <c r="D140" s="232">
        <v>857.76666666666677</v>
      </c>
      <c r="E140" s="232">
        <v>841.13333333333355</v>
      </c>
      <c r="F140" s="232">
        <v>828.41666666666674</v>
      </c>
      <c r="G140" s="232">
        <v>811.78333333333353</v>
      </c>
      <c r="H140" s="232">
        <v>870.48333333333358</v>
      </c>
      <c r="I140" s="232">
        <v>887.11666666666679</v>
      </c>
      <c r="J140" s="232">
        <v>899.8333333333336</v>
      </c>
      <c r="K140" s="231">
        <v>874.4</v>
      </c>
      <c r="L140" s="231">
        <v>845.05</v>
      </c>
      <c r="M140" s="231">
        <v>16.528559999999999</v>
      </c>
      <c r="N140" s="1"/>
      <c r="O140" s="1"/>
    </row>
    <row r="141" spans="1:15" ht="12.75" customHeight="1">
      <c r="A141" s="214">
        <v>132</v>
      </c>
      <c r="B141" s="217" t="s">
        <v>421</v>
      </c>
      <c r="C141" s="231">
        <v>438.15</v>
      </c>
      <c r="D141" s="232">
        <v>434.66666666666669</v>
      </c>
      <c r="E141" s="232">
        <v>428.53333333333336</v>
      </c>
      <c r="F141" s="232">
        <v>418.91666666666669</v>
      </c>
      <c r="G141" s="232">
        <v>412.78333333333336</v>
      </c>
      <c r="H141" s="232">
        <v>444.28333333333336</v>
      </c>
      <c r="I141" s="232">
        <v>450.41666666666669</v>
      </c>
      <c r="J141" s="232">
        <v>460.03333333333336</v>
      </c>
      <c r="K141" s="231">
        <v>440.8</v>
      </c>
      <c r="L141" s="231">
        <v>425.05</v>
      </c>
      <c r="M141" s="231">
        <v>22.110790000000001</v>
      </c>
      <c r="N141" s="1"/>
      <c r="O141" s="1"/>
    </row>
    <row r="142" spans="1:15" ht="12.75" customHeight="1">
      <c r="A142" s="214">
        <v>133</v>
      </c>
      <c r="B142" s="217" t="s">
        <v>850</v>
      </c>
      <c r="C142" s="231">
        <v>50.85</v>
      </c>
      <c r="D142" s="232">
        <v>50.650000000000006</v>
      </c>
      <c r="E142" s="232">
        <v>50.100000000000009</v>
      </c>
      <c r="F142" s="232">
        <v>49.35</v>
      </c>
      <c r="G142" s="232">
        <v>48.800000000000004</v>
      </c>
      <c r="H142" s="232">
        <v>51.400000000000013</v>
      </c>
      <c r="I142" s="232">
        <v>51.95000000000001</v>
      </c>
      <c r="J142" s="232">
        <v>52.700000000000017</v>
      </c>
      <c r="K142" s="231">
        <v>51.2</v>
      </c>
      <c r="L142" s="231">
        <v>49.9</v>
      </c>
      <c r="M142" s="231">
        <v>49.502650000000003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2070</v>
      </c>
      <c r="D143" s="232">
        <v>2083.8166666666671</v>
      </c>
      <c r="E143" s="232">
        <v>2043.7833333333342</v>
      </c>
      <c r="F143" s="232">
        <v>2017.5666666666671</v>
      </c>
      <c r="G143" s="232">
        <v>1977.5333333333342</v>
      </c>
      <c r="H143" s="232">
        <v>2110.0333333333342</v>
      </c>
      <c r="I143" s="232">
        <v>2150.0666666666671</v>
      </c>
      <c r="J143" s="232">
        <v>2176.2833333333342</v>
      </c>
      <c r="K143" s="231">
        <v>2123.85</v>
      </c>
      <c r="L143" s="231">
        <v>2057.6</v>
      </c>
      <c r="M143" s="231">
        <v>3.8855900000000001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1040.05</v>
      </c>
      <c r="D144" s="232">
        <v>1041.6333333333334</v>
      </c>
      <c r="E144" s="232">
        <v>1025.0166666666669</v>
      </c>
      <c r="F144" s="232">
        <v>1009.9833333333333</v>
      </c>
      <c r="G144" s="232">
        <v>993.36666666666679</v>
      </c>
      <c r="H144" s="232">
        <v>1056.666666666667</v>
      </c>
      <c r="I144" s="232">
        <v>1073.2833333333333</v>
      </c>
      <c r="J144" s="232">
        <v>1088.3166666666671</v>
      </c>
      <c r="K144" s="231">
        <v>1058.25</v>
      </c>
      <c r="L144" s="231">
        <v>1026.5999999999999</v>
      </c>
      <c r="M144" s="231">
        <v>6.7834500000000002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165.9</v>
      </c>
      <c r="D145" s="232">
        <v>165.63333333333333</v>
      </c>
      <c r="E145" s="232">
        <v>164.66666666666666</v>
      </c>
      <c r="F145" s="232">
        <v>163.43333333333334</v>
      </c>
      <c r="G145" s="232">
        <v>162.46666666666667</v>
      </c>
      <c r="H145" s="232">
        <v>166.86666666666665</v>
      </c>
      <c r="I145" s="232">
        <v>167.83333333333334</v>
      </c>
      <c r="J145" s="232">
        <v>169.06666666666663</v>
      </c>
      <c r="K145" s="231">
        <v>166.6</v>
      </c>
      <c r="L145" s="231">
        <v>164.4</v>
      </c>
      <c r="M145" s="231">
        <v>92.573700000000002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82.65</v>
      </c>
      <c r="D146" s="232">
        <v>82.816666666666663</v>
      </c>
      <c r="E146" s="232">
        <v>82.033333333333331</v>
      </c>
      <c r="F146" s="232">
        <v>81.416666666666671</v>
      </c>
      <c r="G146" s="232">
        <v>80.63333333333334</v>
      </c>
      <c r="H146" s="232">
        <v>83.433333333333323</v>
      </c>
      <c r="I146" s="232">
        <v>84.216666666666654</v>
      </c>
      <c r="J146" s="232">
        <v>84.833333333333314</v>
      </c>
      <c r="K146" s="231">
        <v>83.6</v>
      </c>
      <c r="L146" s="231">
        <v>82.2</v>
      </c>
      <c r="M146" s="231">
        <v>107.68801000000001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3820.95</v>
      </c>
      <c r="D147" s="232">
        <v>3855.25</v>
      </c>
      <c r="E147" s="232">
        <v>3766.75</v>
      </c>
      <c r="F147" s="232">
        <v>3712.55</v>
      </c>
      <c r="G147" s="232">
        <v>3624.05</v>
      </c>
      <c r="H147" s="232">
        <v>3909.45</v>
      </c>
      <c r="I147" s="232">
        <v>3997.95</v>
      </c>
      <c r="J147" s="232">
        <v>4052.1499999999996</v>
      </c>
      <c r="K147" s="231">
        <v>3943.75</v>
      </c>
      <c r="L147" s="231">
        <v>3801.05</v>
      </c>
      <c r="M147" s="231">
        <v>0.59785999999999995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19235.5</v>
      </c>
      <c r="D148" s="232">
        <v>19245.333333333332</v>
      </c>
      <c r="E148" s="232">
        <v>19140.166666666664</v>
      </c>
      <c r="F148" s="232">
        <v>19044.833333333332</v>
      </c>
      <c r="G148" s="232">
        <v>18939.666666666664</v>
      </c>
      <c r="H148" s="232">
        <v>19340.666666666664</v>
      </c>
      <c r="I148" s="232">
        <v>19445.833333333328</v>
      </c>
      <c r="J148" s="232">
        <v>19541.166666666664</v>
      </c>
      <c r="K148" s="231">
        <v>19350.5</v>
      </c>
      <c r="L148" s="231">
        <v>19150</v>
      </c>
      <c r="M148" s="231">
        <v>0.41160000000000002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241.75</v>
      </c>
      <c r="D149" s="232">
        <v>242.73333333333335</v>
      </c>
      <c r="E149" s="232">
        <v>240.01666666666671</v>
      </c>
      <c r="F149" s="232">
        <v>238.28333333333336</v>
      </c>
      <c r="G149" s="232">
        <v>235.56666666666672</v>
      </c>
      <c r="H149" s="232">
        <v>244.4666666666667</v>
      </c>
      <c r="I149" s="232">
        <v>247.18333333333334</v>
      </c>
      <c r="J149" s="232">
        <v>248.91666666666669</v>
      </c>
      <c r="K149" s="231">
        <v>245.45</v>
      </c>
      <c r="L149" s="231">
        <v>241</v>
      </c>
      <c r="M149" s="231">
        <v>1.5103500000000001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808.3</v>
      </c>
      <c r="D150" s="232">
        <v>811.73333333333323</v>
      </c>
      <c r="E150" s="232">
        <v>795.76666666666642</v>
      </c>
      <c r="F150" s="232">
        <v>783.23333333333323</v>
      </c>
      <c r="G150" s="232">
        <v>767.26666666666642</v>
      </c>
      <c r="H150" s="232">
        <v>824.26666666666642</v>
      </c>
      <c r="I150" s="232">
        <v>840.23333333333335</v>
      </c>
      <c r="J150" s="232">
        <v>852.76666666666642</v>
      </c>
      <c r="K150" s="231">
        <v>827.7</v>
      </c>
      <c r="L150" s="231">
        <v>799.2</v>
      </c>
      <c r="M150" s="231">
        <v>7.8846800000000004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152.44999999999999</v>
      </c>
      <c r="D151" s="232">
        <v>152.33333333333334</v>
      </c>
      <c r="E151" s="232">
        <v>151.26666666666668</v>
      </c>
      <c r="F151" s="232">
        <v>150.08333333333334</v>
      </c>
      <c r="G151" s="232">
        <v>149.01666666666668</v>
      </c>
      <c r="H151" s="232">
        <v>153.51666666666668</v>
      </c>
      <c r="I151" s="232">
        <v>154.58333333333334</v>
      </c>
      <c r="J151" s="232">
        <v>155.76666666666668</v>
      </c>
      <c r="K151" s="231">
        <v>153.4</v>
      </c>
      <c r="L151" s="231">
        <v>151.15</v>
      </c>
      <c r="M151" s="231">
        <v>98.273420000000002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235.8</v>
      </c>
      <c r="D152" s="232">
        <v>236.41666666666666</v>
      </c>
      <c r="E152" s="232">
        <v>233.08333333333331</v>
      </c>
      <c r="F152" s="232">
        <v>230.36666666666665</v>
      </c>
      <c r="G152" s="232">
        <v>227.0333333333333</v>
      </c>
      <c r="H152" s="232">
        <v>239.13333333333333</v>
      </c>
      <c r="I152" s="232">
        <v>242.46666666666664</v>
      </c>
      <c r="J152" s="232">
        <v>245.18333333333334</v>
      </c>
      <c r="K152" s="231">
        <v>239.75</v>
      </c>
      <c r="L152" s="231">
        <v>233.7</v>
      </c>
      <c r="M152" s="231">
        <v>4.8268800000000001</v>
      </c>
      <c r="N152" s="1"/>
      <c r="O152" s="1"/>
    </row>
    <row r="153" spans="1:15" ht="12.75" customHeight="1">
      <c r="A153" s="214">
        <v>144</v>
      </c>
      <c r="B153" s="217" t="s">
        <v>807</v>
      </c>
      <c r="C153" s="231">
        <v>532.95000000000005</v>
      </c>
      <c r="D153" s="232">
        <v>536.1</v>
      </c>
      <c r="E153" s="232">
        <v>525.35</v>
      </c>
      <c r="F153" s="232">
        <v>517.75</v>
      </c>
      <c r="G153" s="232">
        <v>507</v>
      </c>
      <c r="H153" s="232">
        <v>543.70000000000005</v>
      </c>
      <c r="I153" s="232">
        <v>554.45000000000005</v>
      </c>
      <c r="J153" s="232">
        <v>562.05000000000007</v>
      </c>
      <c r="K153" s="231">
        <v>546.85</v>
      </c>
      <c r="L153" s="231">
        <v>528.5</v>
      </c>
      <c r="M153" s="231">
        <v>25.498519999999999</v>
      </c>
      <c r="N153" s="1"/>
      <c r="O153" s="1"/>
    </row>
    <row r="154" spans="1:15" ht="12.75" customHeight="1">
      <c r="A154" s="214">
        <v>145</v>
      </c>
      <c r="B154" s="217" t="s">
        <v>433</v>
      </c>
      <c r="C154" s="231">
        <v>3083.5</v>
      </c>
      <c r="D154" s="232">
        <v>3089.8333333333335</v>
      </c>
      <c r="E154" s="232">
        <v>3062.2166666666672</v>
      </c>
      <c r="F154" s="232">
        <v>3040.9333333333338</v>
      </c>
      <c r="G154" s="232">
        <v>3013.3166666666675</v>
      </c>
      <c r="H154" s="232">
        <v>3111.1166666666668</v>
      </c>
      <c r="I154" s="232">
        <v>3138.7333333333327</v>
      </c>
      <c r="J154" s="232">
        <v>3160.0166666666664</v>
      </c>
      <c r="K154" s="231">
        <v>3117.45</v>
      </c>
      <c r="L154" s="231">
        <v>3068.55</v>
      </c>
      <c r="M154" s="231">
        <v>0.55871999999999999</v>
      </c>
      <c r="N154" s="1"/>
      <c r="O154" s="1"/>
    </row>
    <row r="155" spans="1:15" ht="12.75" customHeight="1">
      <c r="A155" s="214">
        <v>146</v>
      </c>
      <c r="B155" s="217" t="s">
        <v>808</v>
      </c>
      <c r="C155" s="231">
        <v>405.95</v>
      </c>
      <c r="D155" s="232">
        <v>408.98333333333335</v>
      </c>
      <c r="E155" s="232">
        <v>393.4666666666667</v>
      </c>
      <c r="F155" s="232">
        <v>380.98333333333335</v>
      </c>
      <c r="G155" s="232">
        <v>365.4666666666667</v>
      </c>
      <c r="H155" s="232">
        <v>421.4666666666667</v>
      </c>
      <c r="I155" s="232">
        <v>436.98333333333335</v>
      </c>
      <c r="J155" s="232">
        <v>449.4666666666667</v>
      </c>
      <c r="K155" s="231">
        <v>424.5</v>
      </c>
      <c r="L155" s="231">
        <v>396.5</v>
      </c>
      <c r="M155" s="231">
        <v>15.823880000000001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2974.15</v>
      </c>
      <c r="D156" s="232">
        <v>2992.1666666666665</v>
      </c>
      <c r="E156" s="232">
        <v>2948.6833333333329</v>
      </c>
      <c r="F156" s="232">
        <v>2923.2166666666662</v>
      </c>
      <c r="G156" s="232">
        <v>2879.7333333333327</v>
      </c>
      <c r="H156" s="232">
        <v>3017.6333333333332</v>
      </c>
      <c r="I156" s="232">
        <v>3061.1166666666668</v>
      </c>
      <c r="J156" s="232">
        <v>3086.5833333333335</v>
      </c>
      <c r="K156" s="231">
        <v>3035.65</v>
      </c>
      <c r="L156" s="231">
        <v>2966.7</v>
      </c>
      <c r="M156" s="231">
        <v>3.6530800000000001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39854.9</v>
      </c>
      <c r="D157" s="232">
        <v>39804.966666666667</v>
      </c>
      <c r="E157" s="232">
        <v>39499.933333333334</v>
      </c>
      <c r="F157" s="232">
        <v>39144.966666666667</v>
      </c>
      <c r="G157" s="232">
        <v>38839.933333333334</v>
      </c>
      <c r="H157" s="232">
        <v>40159.933333333334</v>
      </c>
      <c r="I157" s="232">
        <v>40464.966666666674</v>
      </c>
      <c r="J157" s="232">
        <v>40819.933333333334</v>
      </c>
      <c r="K157" s="231">
        <v>40110</v>
      </c>
      <c r="L157" s="231">
        <v>39450</v>
      </c>
      <c r="M157" s="231">
        <v>0.10399</v>
      </c>
      <c r="N157" s="1"/>
      <c r="O157" s="1"/>
    </row>
    <row r="158" spans="1:15" ht="12.75" customHeight="1">
      <c r="A158" s="214">
        <v>149</v>
      </c>
      <c r="B158" s="217" t="s">
        <v>851</v>
      </c>
      <c r="C158" s="231">
        <v>1162.3</v>
      </c>
      <c r="D158" s="232">
        <v>1173.3500000000001</v>
      </c>
      <c r="E158" s="232">
        <v>1136.7000000000003</v>
      </c>
      <c r="F158" s="232">
        <v>1111.1000000000001</v>
      </c>
      <c r="G158" s="232">
        <v>1074.4500000000003</v>
      </c>
      <c r="H158" s="232">
        <v>1198.9500000000003</v>
      </c>
      <c r="I158" s="232">
        <v>1235.6000000000004</v>
      </c>
      <c r="J158" s="232">
        <v>1261.2000000000003</v>
      </c>
      <c r="K158" s="231">
        <v>1210</v>
      </c>
      <c r="L158" s="231">
        <v>1147.75</v>
      </c>
      <c r="M158" s="231">
        <v>2.1280600000000001</v>
      </c>
      <c r="N158" s="1"/>
      <c r="O158" s="1"/>
    </row>
    <row r="159" spans="1:15" ht="12.75" customHeight="1">
      <c r="A159" s="214">
        <v>150</v>
      </c>
      <c r="B159" s="217" t="s">
        <v>438</v>
      </c>
      <c r="C159" s="231">
        <v>4594</v>
      </c>
      <c r="D159" s="232">
        <v>4575.1166666666668</v>
      </c>
      <c r="E159" s="232">
        <v>4535.2333333333336</v>
      </c>
      <c r="F159" s="232">
        <v>4476.4666666666672</v>
      </c>
      <c r="G159" s="232">
        <v>4436.5833333333339</v>
      </c>
      <c r="H159" s="232">
        <v>4633.8833333333332</v>
      </c>
      <c r="I159" s="232">
        <v>4673.7666666666664</v>
      </c>
      <c r="J159" s="232">
        <v>4732.5333333333328</v>
      </c>
      <c r="K159" s="231">
        <v>4615</v>
      </c>
      <c r="L159" s="231">
        <v>4516.3500000000004</v>
      </c>
      <c r="M159" s="231">
        <v>4.80661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225.25</v>
      </c>
      <c r="D160" s="232">
        <v>226.61666666666667</v>
      </c>
      <c r="E160" s="232">
        <v>222.48333333333335</v>
      </c>
      <c r="F160" s="232">
        <v>219.71666666666667</v>
      </c>
      <c r="G160" s="232">
        <v>215.58333333333334</v>
      </c>
      <c r="H160" s="232">
        <v>229.38333333333335</v>
      </c>
      <c r="I160" s="232">
        <v>233.51666666666668</v>
      </c>
      <c r="J160" s="232">
        <v>236.28333333333336</v>
      </c>
      <c r="K160" s="231">
        <v>230.75</v>
      </c>
      <c r="L160" s="231">
        <v>223.85</v>
      </c>
      <c r="M160" s="231">
        <v>11.767770000000001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2315.3000000000002</v>
      </c>
      <c r="D161" s="232">
        <v>2322.1</v>
      </c>
      <c r="E161" s="232">
        <v>2292.1999999999998</v>
      </c>
      <c r="F161" s="232">
        <v>2269.1</v>
      </c>
      <c r="G161" s="232">
        <v>2239.1999999999998</v>
      </c>
      <c r="H161" s="232">
        <v>2345.1999999999998</v>
      </c>
      <c r="I161" s="232">
        <v>2375.1000000000004</v>
      </c>
      <c r="J161" s="232">
        <v>2398.1999999999998</v>
      </c>
      <c r="K161" s="231">
        <v>2352</v>
      </c>
      <c r="L161" s="231">
        <v>2299</v>
      </c>
      <c r="M161" s="231">
        <v>8.3673300000000008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2817.7</v>
      </c>
      <c r="D162" s="232">
        <v>2811.2833333333333</v>
      </c>
      <c r="E162" s="232">
        <v>2796.4166666666665</v>
      </c>
      <c r="F162" s="232">
        <v>2775.1333333333332</v>
      </c>
      <c r="G162" s="232">
        <v>2760.2666666666664</v>
      </c>
      <c r="H162" s="232">
        <v>2832.5666666666666</v>
      </c>
      <c r="I162" s="232">
        <v>2847.4333333333334</v>
      </c>
      <c r="J162" s="232">
        <v>2868.7166666666667</v>
      </c>
      <c r="K162" s="231">
        <v>2826.15</v>
      </c>
      <c r="L162" s="231">
        <v>2790</v>
      </c>
      <c r="M162" s="231">
        <v>2.3220999999999998</v>
      </c>
      <c r="N162" s="1"/>
      <c r="O162" s="1"/>
    </row>
    <row r="163" spans="1:15" ht="12.75" customHeight="1">
      <c r="A163" s="214">
        <v>154</v>
      </c>
      <c r="B163" s="217" t="s">
        <v>785</v>
      </c>
      <c r="C163" s="231">
        <v>299</v>
      </c>
      <c r="D163" s="232">
        <v>299.34999999999997</v>
      </c>
      <c r="E163" s="232">
        <v>295.64999999999992</v>
      </c>
      <c r="F163" s="232">
        <v>292.29999999999995</v>
      </c>
      <c r="G163" s="232">
        <v>288.59999999999991</v>
      </c>
      <c r="H163" s="232">
        <v>302.69999999999993</v>
      </c>
      <c r="I163" s="232">
        <v>306.39999999999998</v>
      </c>
      <c r="J163" s="232">
        <v>309.74999999999994</v>
      </c>
      <c r="K163" s="231">
        <v>303.05</v>
      </c>
      <c r="L163" s="231">
        <v>296</v>
      </c>
      <c r="M163" s="231">
        <v>27.076280000000001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143.44999999999999</v>
      </c>
      <c r="D164" s="232">
        <v>145.08333333333334</v>
      </c>
      <c r="E164" s="232">
        <v>140.76666666666668</v>
      </c>
      <c r="F164" s="232">
        <v>138.08333333333334</v>
      </c>
      <c r="G164" s="232">
        <v>133.76666666666668</v>
      </c>
      <c r="H164" s="232">
        <v>147.76666666666668</v>
      </c>
      <c r="I164" s="232">
        <v>152.08333333333334</v>
      </c>
      <c r="J164" s="232">
        <v>154.76666666666668</v>
      </c>
      <c r="K164" s="231">
        <v>149.4</v>
      </c>
      <c r="L164" s="231">
        <v>142.4</v>
      </c>
      <c r="M164" s="231">
        <v>160.20536999999999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219.4</v>
      </c>
      <c r="D165" s="232">
        <v>219.48333333333335</v>
      </c>
      <c r="E165" s="232">
        <v>217.7166666666667</v>
      </c>
      <c r="F165" s="232">
        <v>216.03333333333336</v>
      </c>
      <c r="G165" s="232">
        <v>214.26666666666671</v>
      </c>
      <c r="H165" s="232">
        <v>221.16666666666669</v>
      </c>
      <c r="I165" s="232">
        <v>222.93333333333334</v>
      </c>
      <c r="J165" s="232">
        <v>224.61666666666667</v>
      </c>
      <c r="K165" s="231">
        <v>221.25</v>
      </c>
      <c r="L165" s="231">
        <v>217.8</v>
      </c>
      <c r="M165" s="231">
        <v>43.427489999999999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432.4</v>
      </c>
      <c r="D166" s="232">
        <v>432.40000000000003</v>
      </c>
      <c r="E166" s="232">
        <v>429.00000000000006</v>
      </c>
      <c r="F166" s="232">
        <v>425.6</v>
      </c>
      <c r="G166" s="232">
        <v>422.20000000000005</v>
      </c>
      <c r="H166" s="232">
        <v>435.80000000000007</v>
      </c>
      <c r="I166" s="232">
        <v>439.20000000000005</v>
      </c>
      <c r="J166" s="232">
        <v>442.60000000000008</v>
      </c>
      <c r="K166" s="231">
        <v>435.8</v>
      </c>
      <c r="L166" s="231">
        <v>429</v>
      </c>
      <c r="M166" s="231">
        <v>0.73978999999999995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13533.15</v>
      </c>
      <c r="D167" s="232">
        <v>13519.366666666667</v>
      </c>
      <c r="E167" s="232">
        <v>13453.783333333333</v>
      </c>
      <c r="F167" s="232">
        <v>13374.416666666666</v>
      </c>
      <c r="G167" s="232">
        <v>13308.833333333332</v>
      </c>
      <c r="H167" s="232">
        <v>13598.733333333334</v>
      </c>
      <c r="I167" s="232">
        <v>13664.316666666666</v>
      </c>
      <c r="J167" s="232">
        <v>13743.683333333334</v>
      </c>
      <c r="K167" s="231">
        <v>13584.95</v>
      </c>
      <c r="L167" s="231">
        <v>13440</v>
      </c>
      <c r="M167" s="231">
        <v>1.1379999999999999E-2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53.7</v>
      </c>
      <c r="D168" s="232">
        <v>54.133333333333333</v>
      </c>
      <c r="E168" s="232">
        <v>52.716666666666669</v>
      </c>
      <c r="F168" s="232">
        <v>51.733333333333334</v>
      </c>
      <c r="G168" s="232">
        <v>50.31666666666667</v>
      </c>
      <c r="H168" s="232">
        <v>55.116666666666667</v>
      </c>
      <c r="I168" s="232">
        <v>56.533333333333339</v>
      </c>
      <c r="J168" s="232">
        <v>57.516666666666666</v>
      </c>
      <c r="K168" s="231">
        <v>55.55</v>
      </c>
      <c r="L168" s="231">
        <v>53.15</v>
      </c>
      <c r="M168" s="231">
        <v>835.14023999999995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120.5</v>
      </c>
      <c r="D169" s="232">
        <v>121.09999999999998</v>
      </c>
      <c r="E169" s="232">
        <v>118.99999999999996</v>
      </c>
      <c r="F169" s="232">
        <v>117.49999999999997</v>
      </c>
      <c r="G169" s="232">
        <v>115.39999999999995</v>
      </c>
      <c r="H169" s="232">
        <v>122.59999999999997</v>
      </c>
      <c r="I169" s="232">
        <v>124.69999999999999</v>
      </c>
      <c r="J169" s="232">
        <v>126.19999999999997</v>
      </c>
      <c r="K169" s="231">
        <v>123.2</v>
      </c>
      <c r="L169" s="231">
        <v>119.6</v>
      </c>
      <c r="M169" s="231">
        <v>106.32753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2382.5500000000002</v>
      </c>
      <c r="D170" s="232">
        <v>2392.4166666666665</v>
      </c>
      <c r="E170" s="232">
        <v>2370.1333333333332</v>
      </c>
      <c r="F170" s="232">
        <v>2357.7166666666667</v>
      </c>
      <c r="G170" s="232">
        <v>2335.4333333333334</v>
      </c>
      <c r="H170" s="232">
        <v>2404.833333333333</v>
      </c>
      <c r="I170" s="232">
        <v>2427.1166666666668</v>
      </c>
      <c r="J170" s="232">
        <v>2439.5333333333328</v>
      </c>
      <c r="K170" s="231">
        <v>2414.6999999999998</v>
      </c>
      <c r="L170" s="231">
        <v>2380</v>
      </c>
      <c r="M170" s="231">
        <v>57.156840000000003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715.1</v>
      </c>
      <c r="D171" s="232">
        <v>723.41666666666663</v>
      </c>
      <c r="E171" s="232">
        <v>702.83333333333326</v>
      </c>
      <c r="F171" s="232">
        <v>690.56666666666661</v>
      </c>
      <c r="G171" s="232">
        <v>669.98333333333323</v>
      </c>
      <c r="H171" s="232">
        <v>735.68333333333328</v>
      </c>
      <c r="I171" s="232">
        <v>756.26666666666654</v>
      </c>
      <c r="J171" s="232">
        <v>768.5333333333333</v>
      </c>
      <c r="K171" s="231">
        <v>744</v>
      </c>
      <c r="L171" s="231">
        <v>711.15</v>
      </c>
      <c r="M171" s="231">
        <v>58.95355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1257.45</v>
      </c>
      <c r="D172" s="232">
        <v>1262.1000000000001</v>
      </c>
      <c r="E172" s="232">
        <v>1245.4000000000003</v>
      </c>
      <c r="F172" s="232">
        <v>1233.3500000000001</v>
      </c>
      <c r="G172" s="232">
        <v>1216.6500000000003</v>
      </c>
      <c r="H172" s="232">
        <v>1274.1500000000003</v>
      </c>
      <c r="I172" s="232">
        <v>1290.8500000000001</v>
      </c>
      <c r="J172" s="232">
        <v>1302.9000000000003</v>
      </c>
      <c r="K172" s="231">
        <v>1278.8</v>
      </c>
      <c r="L172" s="231">
        <v>1250.05</v>
      </c>
      <c r="M172" s="231">
        <v>5.9983199999999997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2128.35</v>
      </c>
      <c r="D173" s="232">
        <v>2117.9500000000003</v>
      </c>
      <c r="E173" s="232">
        <v>2095.9000000000005</v>
      </c>
      <c r="F173" s="232">
        <v>2063.4500000000003</v>
      </c>
      <c r="G173" s="232">
        <v>2041.4000000000005</v>
      </c>
      <c r="H173" s="232">
        <v>2150.4000000000005</v>
      </c>
      <c r="I173" s="232">
        <v>2172.4500000000007</v>
      </c>
      <c r="J173" s="232">
        <v>2204.9000000000005</v>
      </c>
      <c r="K173" s="231">
        <v>2140</v>
      </c>
      <c r="L173" s="231">
        <v>2085.5</v>
      </c>
      <c r="M173" s="231">
        <v>5.0608300000000002</v>
      </c>
      <c r="N173" s="1"/>
      <c r="O173" s="1"/>
    </row>
    <row r="174" spans="1:15" ht="12.75" customHeight="1">
      <c r="A174" s="214">
        <v>165</v>
      </c>
      <c r="B174" s="217" t="s">
        <v>804</v>
      </c>
      <c r="C174" s="231">
        <v>72.650000000000006</v>
      </c>
      <c r="D174" s="232">
        <v>72.816666666666677</v>
      </c>
      <c r="E174" s="232">
        <v>71.733333333333348</v>
      </c>
      <c r="F174" s="232">
        <v>70.816666666666677</v>
      </c>
      <c r="G174" s="232">
        <v>69.733333333333348</v>
      </c>
      <c r="H174" s="232">
        <v>73.733333333333348</v>
      </c>
      <c r="I174" s="232">
        <v>74.816666666666691</v>
      </c>
      <c r="J174" s="232">
        <v>75.733333333333348</v>
      </c>
      <c r="K174" s="231">
        <v>73.900000000000006</v>
      </c>
      <c r="L174" s="231">
        <v>71.900000000000006</v>
      </c>
      <c r="M174" s="231">
        <v>71.702449999999999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22146.799999999999</v>
      </c>
      <c r="D175" s="232">
        <v>22313.816666666666</v>
      </c>
      <c r="E175" s="232">
        <v>21835.033333333333</v>
      </c>
      <c r="F175" s="232">
        <v>21523.266666666666</v>
      </c>
      <c r="G175" s="232">
        <v>21044.483333333334</v>
      </c>
      <c r="H175" s="232">
        <v>22625.583333333332</v>
      </c>
      <c r="I175" s="232">
        <v>23104.366666666665</v>
      </c>
      <c r="J175" s="232">
        <v>23416.133333333331</v>
      </c>
      <c r="K175" s="231">
        <v>22792.6</v>
      </c>
      <c r="L175" s="231">
        <v>22002.05</v>
      </c>
      <c r="M175" s="231">
        <v>0.47092000000000001</v>
      </c>
      <c r="N175" s="1"/>
      <c r="O175" s="1"/>
    </row>
    <row r="176" spans="1:15" ht="12.75" customHeight="1">
      <c r="A176" s="214">
        <v>167</v>
      </c>
      <c r="B176" t="s">
        <v>953</v>
      </c>
      <c r="C176" s="337" t="e">
        <v>#N/A</v>
      </c>
      <c r="D176" s="338" t="e">
        <v>#N/A</v>
      </c>
      <c r="E176" s="338" t="e">
        <v>#N/A</v>
      </c>
      <c r="F176" s="338" t="e">
        <v>#N/A</v>
      </c>
      <c r="G176" s="338" t="e">
        <v>#N/A</v>
      </c>
      <c r="H176" s="338" t="e">
        <v>#N/A</v>
      </c>
      <c r="I176" s="338" t="e">
        <v>#N/A</v>
      </c>
      <c r="J176" s="338" t="e">
        <v>#N/A</v>
      </c>
      <c r="K176" s="337" t="e">
        <v>#N/A</v>
      </c>
      <c r="L176" s="337" t="e">
        <v>#N/A</v>
      </c>
      <c r="M176" s="337" t="e">
        <v>#N/A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2995.3</v>
      </c>
      <c r="D177" s="232">
        <v>3000.4666666666667</v>
      </c>
      <c r="E177" s="232">
        <v>2958.8333333333335</v>
      </c>
      <c r="F177" s="232">
        <v>2922.3666666666668</v>
      </c>
      <c r="G177" s="232">
        <v>2880.7333333333336</v>
      </c>
      <c r="H177" s="232">
        <v>3036.9333333333334</v>
      </c>
      <c r="I177" s="232">
        <v>3078.5666666666666</v>
      </c>
      <c r="J177" s="232">
        <v>3115.0333333333333</v>
      </c>
      <c r="K177" s="231">
        <v>3042.1</v>
      </c>
      <c r="L177" s="231">
        <v>2964</v>
      </c>
      <c r="M177" s="231">
        <v>2.5766300000000002</v>
      </c>
      <c r="N177" s="1"/>
      <c r="O177" s="1"/>
    </row>
    <row r="178" spans="1:15" ht="12.75" customHeight="1">
      <c r="A178" s="214">
        <v>169</v>
      </c>
      <c r="B178" s="217" t="s">
        <v>799</v>
      </c>
      <c r="C178" s="231">
        <v>455</v>
      </c>
      <c r="D178" s="232">
        <v>450.86666666666662</v>
      </c>
      <c r="E178" s="232">
        <v>440.73333333333323</v>
      </c>
      <c r="F178" s="232">
        <v>426.46666666666664</v>
      </c>
      <c r="G178" s="232">
        <v>416.33333333333326</v>
      </c>
      <c r="H178" s="232">
        <v>465.13333333333321</v>
      </c>
      <c r="I178" s="232">
        <v>475.26666666666654</v>
      </c>
      <c r="J178" s="232">
        <v>489.53333333333319</v>
      </c>
      <c r="K178" s="231">
        <v>461</v>
      </c>
      <c r="L178" s="231">
        <v>436.6</v>
      </c>
      <c r="M178" s="231">
        <v>53.924610000000001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568.70000000000005</v>
      </c>
      <c r="D179" s="232">
        <v>577.31666666666672</v>
      </c>
      <c r="E179" s="232">
        <v>558.78333333333342</v>
      </c>
      <c r="F179" s="232">
        <v>548.86666666666667</v>
      </c>
      <c r="G179" s="232">
        <v>530.33333333333337</v>
      </c>
      <c r="H179" s="232">
        <v>587.23333333333346</v>
      </c>
      <c r="I179" s="232">
        <v>605.76666666666677</v>
      </c>
      <c r="J179" s="232">
        <v>615.68333333333351</v>
      </c>
      <c r="K179" s="231">
        <v>595.85</v>
      </c>
      <c r="L179" s="231">
        <v>567.4</v>
      </c>
      <c r="M179" s="231">
        <v>256.86293999999998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89.9</v>
      </c>
      <c r="D180" s="232">
        <v>90.15000000000002</v>
      </c>
      <c r="E180" s="232">
        <v>88.900000000000034</v>
      </c>
      <c r="F180" s="232">
        <v>87.90000000000002</v>
      </c>
      <c r="G180" s="232">
        <v>86.650000000000034</v>
      </c>
      <c r="H180" s="232">
        <v>91.150000000000034</v>
      </c>
      <c r="I180" s="232">
        <v>92.4</v>
      </c>
      <c r="J180" s="232">
        <v>93.400000000000034</v>
      </c>
      <c r="K180" s="231">
        <v>91.4</v>
      </c>
      <c r="L180" s="231">
        <v>89.15</v>
      </c>
      <c r="M180" s="231">
        <v>170.92769999999999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1040.05</v>
      </c>
      <c r="D181" s="232">
        <v>1038.6666666666667</v>
      </c>
      <c r="E181" s="232">
        <v>1031.6833333333334</v>
      </c>
      <c r="F181" s="232">
        <v>1023.3166666666666</v>
      </c>
      <c r="G181" s="232">
        <v>1016.3333333333333</v>
      </c>
      <c r="H181" s="232">
        <v>1047.0333333333335</v>
      </c>
      <c r="I181" s="232">
        <v>1054.0166666666667</v>
      </c>
      <c r="J181" s="232">
        <v>1062.3833333333337</v>
      </c>
      <c r="K181" s="231">
        <v>1045.6500000000001</v>
      </c>
      <c r="L181" s="231">
        <v>1030.3</v>
      </c>
      <c r="M181" s="231">
        <v>17.533329999999999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466.3</v>
      </c>
      <c r="D182" s="232">
        <v>469.41666666666669</v>
      </c>
      <c r="E182" s="232">
        <v>460.78333333333336</v>
      </c>
      <c r="F182" s="232">
        <v>455.26666666666665</v>
      </c>
      <c r="G182" s="232">
        <v>446.63333333333333</v>
      </c>
      <c r="H182" s="232">
        <v>474.93333333333339</v>
      </c>
      <c r="I182" s="232">
        <v>483.56666666666672</v>
      </c>
      <c r="J182" s="232">
        <v>489.08333333333343</v>
      </c>
      <c r="K182" s="231">
        <v>478.05</v>
      </c>
      <c r="L182" s="231">
        <v>463.9</v>
      </c>
      <c r="M182" s="231">
        <v>11.358219999999999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572</v>
      </c>
      <c r="D183" s="232">
        <v>574.44999999999993</v>
      </c>
      <c r="E183" s="232">
        <v>567.54999999999984</v>
      </c>
      <c r="F183" s="232">
        <v>563.09999999999991</v>
      </c>
      <c r="G183" s="232">
        <v>556.19999999999982</v>
      </c>
      <c r="H183" s="232">
        <v>578.89999999999986</v>
      </c>
      <c r="I183" s="232">
        <v>585.79999999999995</v>
      </c>
      <c r="J183" s="232">
        <v>590.24999999999989</v>
      </c>
      <c r="K183" s="231">
        <v>581.35</v>
      </c>
      <c r="L183" s="231">
        <v>570</v>
      </c>
      <c r="M183" s="231">
        <v>4.1960199999999999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1037.9000000000001</v>
      </c>
      <c r="D184" s="232">
        <v>1024.5166666666667</v>
      </c>
      <c r="E184" s="232">
        <v>1005.3833333333332</v>
      </c>
      <c r="F184" s="232">
        <v>972.86666666666656</v>
      </c>
      <c r="G184" s="232">
        <v>953.73333333333312</v>
      </c>
      <c r="H184" s="232">
        <v>1057.0333333333333</v>
      </c>
      <c r="I184" s="232">
        <v>1076.166666666667</v>
      </c>
      <c r="J184" s="232">
        <v>1108.6833333333334</v>
      </c>
      <c r="K184" s="231">
        <v>1043.6500000000001</v>
      </c>
      <c r="L184" s="231">
        <v>992</v>
      </c>
      <c r="M184" s="231">
        <v>54.614840000000001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950.4</v>
      </c>
      <c r="D185" s="232">
        <v>956.26666666666677</v>
      </c>
      <c r="E185" s="232">
        <v>942.53333333333353</v>
      </c>
      <c r="F185" s="232">
        <v>934.66666666666674</v>
      </c>
      <c r="G185" s="232">
        <v>920.93333333333351</v>
      </c>
      <c r="H185" s="232">
        <v>964.13333333333355</v>
      </c>
      <c r="I185" s="232">
        <v>977.8666666666669</v>
      </c>
      <c r="J185" s="232">
        <v>985.73333333333358</v>
      </c>
      <c r="K185" s="231">
        <v>970</v>
      </c>
      <c r="L185" s="231">
        <v>948.4</v>
      </c>
      <c r="M185" s="231">
        <v>6.23055</v>
      </c>
      <c r="N185" s="1"/>
      <c r="O185" s="1"/>
    </row>
    <row r="186" spans="1:15" ht="12.75" customHeight="1">
      <c r="A186" s="214">
        <v>177</v>
      </c>
      <c r="B186" s="217" t="s">
        <v>488</v>
      </c>
      <c r="C186" s="231">
        <v>1284.75</v>
      </c>
      <c r="D186" s="232">
        <v>1294.6833333333332</v>
      </c>
      <c r="E186" s="232">
        <v>1265.4166666666663</v>
      </c>
      <c r="F186" s="232">
        <v>1246.083333333333</v>
      </c>
      <c r="G186" s="232">
        <v>1216.8166666666662</v>
      </c>
      <c r="H186" s="232">
        <v>1314.0166666666664</v>
      </c>
      <c r="I186" s="232">
        <v>1343.2833333333333</v>
      </c>
      <c r="J186" s="232">
        <v>1362.6166666666666</v>
      </c>
      <c r="K186" s="231">
        <v>1323.95</v>
      </c>
      <c r="L186" s="231">
        <v>1275.3499999999999</v>
      </c>
      <c r="M186" s="231">
        <v>5.3623799999999999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3429.75</v>
      </c>
      <c r="D187" s="232">
        <v>3423.25</v>
      </c>
      <c r="E187" s="232">
        <v>3411.5</v>
      </c>
      <c r="F187" s="232">
        <v>3393.25</v>
      </c>
      <c r="G187" s="232">
        <v>3381.5</v>
      </c>
      <c r="H187" s="232">
        <v>3441.5</v>
      </c>
      <c r="I187" s="232">
        <v>3453.25</v>
      </c>
      <c r="J187" s="232">
        <v>3471.5</v>
      </c>
      <c r="K187" s="231">
        <v>3435</v>
      </c>
      <c r="L187" s="231">
        <v>3405</v>
      </c>
      <c r="M187" s="231">
        <v>8.7410999999999994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740.05</v>
      </c>
      <c r="D188" s="232">
        <v>737.91666666666663</v>
      </c>
      <c r="E188" s="232">
        <v>733.33333333333326</v>
      </c>
      <c r="F188" s="232">
        <v>726.61666666666667</v>
      </c>
      <c r="G188" s="232">
        <v>722.0333333333333</v>
      </c>
      <c r="H188" s="232">
        <v>744.63333333333321</v>
      </c>
      <c r="I188" s="232">
        <v>749.21666666666647</v>
      </c>
      <c r="J188" s="232">
        <v>755.93333333333317</v>
      </c>
      <c r="K188" s="231">
        <v>742.5</v>
      </c>
      <c r="L188" s="231">
        <v>731.2</v>
      </c>
      <c r="M188" s="231">
        <v>8.6862700000000004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6597.2</v>
      </c>
      <c r="D189" s="232">
        <v>6643.0333333333328</v>
      </c>
      <c r="E189" s="232">
        <v>6531.0666666666657</v>
      </c>
      <c r="F189" s="232">
        <v>6464.9333333333325</v>
      </c>
      <c r="G189" s="232">
        <v>6352.9666666666653</v>
      </c>
      <c r="H189" s="232">
        <v>6709.1666666666661</v>
      </c>
      <c r="I189" s="232">
        <v>6821.1333333333332</v>
      </c>
      <c r="J189" s="232">
        <v>6887.2666666666664</v>
      </c>
      <c r="K189" s="231">
        <v>6755</v>
      </c>
      <c r="L189" s="231">
        <v>6576.9</v>
      </c>
      <c r="M189" s="231">
        <v>1.7470000000000001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419.05</v>
      </c>
      <c r="D190" s="232">
        <v>421.33333333333331</v>
      </c>
      <c r="E190" s="232">
        <v>415.41666666666663</v>
      </c>
      <c r="F190" s="232">
        <v>411.7833333333333</v>
      </c>
      <c r="G190" s="232">
        <v>405.86666666666662</v>
      </c>
      <c r="H190" s="232">
        <v>424.96666666666664</v>
      </c>
      <c r="I190" s="232">
        <v>430.88333333333327</v>
      </c>
      <c r="J190" s="232">
        <v>434.51666666666665</v>
      </c>
      <c r="K190" s="231">
        <v>427.25</v>
      </c>
      <c r="L190" s="231">
        <v>417.7</v>
      </c>
      <c r="M190" s="231">
        <v>229.75581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201.45</v>
      </c>
      <c r="D191" s="232">
        <v>202.85</v>
      </c>
      <c r="E191" s="232">
        <v>199.45</v>
      </c>
      <c r="F191" s="232">
        <v>197.45</v>
      </c>
      <c r="G191" s="232">
        <v>194.04999999999998</v>
      </c>
      <c r="H191" s="232">
        <v>204.85</v>
      </c>
      <c r="I191" s="232">
        <v>208.25000000000003</v>
      </c>
      <c r="J191" s="232">
        <v>210.25</v>
      </c>
      <c r="K191" s="231">
        <v>206.25</v>
      </c>
      <c r="L191" s="231">
        <v>200.85</v>
      </c>
      <c r="M191" s="231">
        <v>96.810299999999998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121</v>
      </c>
      <c r="D192" s="232">
        <v>121.11666666666667</v>
      </c>
      <c r="E192" s="232">
        <v>119.98333333333335</v>
      </c>
      <c r="F192" s="232">
        <v>118.96666666666667</v>
      </c>
      <c r="G192" s="232">
        <v>117.83333333333334</v>
      </c>
      <c r="H192" s="232">
        <v>122.13333333333335</v>
      </c>
      <c r="I192" s="232">
        <v>123.26666666666668</v>
      </c>
      <c r="J192" s="232">
        <v>124.28333333333336</v>
      </c>
      <c r="K192" s="231">
        <v>122.25</v>
      </c>
      <c r="L192" s="231">
        <v>120.1</v>
      </c>
      <c r="M192" s="231">
        <v>465.22102000000001</v>
      </c>
      <c r="N192" s="1"/>
      <c r="O192" s="1"/>
    </row>
    <row r="193" spans="1:15" ht="12.75" customHeight="1">
      <c r="A193" s="214">
        <v>184</v>
      </c>
      <c r="B193" s="217" t="s">
        <v>788</v>
      </c>
      <c r="C193" s="231">
        <v>81.099999999999994</v>
      </c>
      <c r="D193" s="232">
        <v>81.216666666666654</v>
      </c>
      <c r="E193" s="232">
        <v>79.583333333333314</v>
      </c>
      <c r="F193" s="232">
        <v>78.066666666666663</v>
      </c>
      <c r="G193" s="232">
        <v>76.433333333333323</v>
      </c>
      <c r="H193" s="232">
        <v>82.733333333333306</v>
      </c>
      <c r="I193" s="232">
        <v>84.36666666666666</v>
      </c>
      <c r="J193" s="232">
        <v>85.883333333333297</v>
      </c>
      <c r="K193" s="231">
        <v>82.85</v>
      </c>
      <c r="L193" s="231">
        <v>79.7</v>
      </c>
      <c r="M193" s="231">
        <v>13.653589999999999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1051.1500000000001</v>
      </c>
      <c r="D194" s="232">
        <v>1055.95</v>
      </c>
      <c r="E194" s="232">
        <v>1044.2</v>
      </c>
      <c r="F194" s="232">
        <v>1037.25</v>
      </c>
      <c r="G194" s="232">
        <v>1025.5</v>
      </c>
      <c r="H194" s="232">
        <v>1062.9000000000001</v>
      </c>
      <c r="I194" s="232">
        <v>1074.6500000000001</v>
      </c>
      <c r="J194" s="232">
        <v>1081.6000000000001</v>
      </c>
      <c r="K194" s="231">
        <v>1067.7</v>
      </c>
      <c r="L194" s="231">
        <v>1049</v>
      </c>
      <c r="M194" s="231">
        <v>10.49973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670.3</v>
      </c>
      <c r="D195" s="232">
        <v>671.6</v>
      </c>
      <c r="E195" s="232">
        <v>664.5</v>
      </c>
      <c r="F195" s="232">
        <v>658.69999999999993</v>
      </c>
      <c r="G195" s="232">
        <v>651.59999999999991</v>
      </c>
      <c r="H195" s="232">
        <v>677.40000000000009</v>
      </c>
      <c r="I195" s="232">
        <v>684.50000000000023</v>
      </c>
      <c r="J195" s="232">
        <v>690.30000000000018</v>
      </c>
      <c r="K195" s="231">
        <v>678.7</v>
      </c>
      <c r="L195" s="231">
        <v>665.8</v>
      </c>
      <c r="M195" s="231">
        <v>3.05396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2356.6</v>
      </c>
      <c r="D196" s="232">
        <v>2353.3833333333337</v>
      </c>
      <c r="E196" s="232">
        <v>2336.7666666666673</v>
      </c>
      <c r="F196" s="232">
        <v>2316.9333333333338</v>
      </c>
      <c r="G196" s="232">
        <v>2300.3166666666675</v>
      </c>
      <c r="H196" s="232">
        <v>2373.2166666666672</v>
      </c>
      <c r="I196" s="232">
        <v>2389.833333333333</v>
      </c>
      <c r="J196" s="232">
        <v>2409.666666666667</v>
      </c>
      <c r="K196" s="231">
        <v>2370</v>
      </c>
      <c r="L196" s="231">
        <v>2333.5500000000002</v>
      </c>
      <c r="M196" s="231">
        <v>6.50664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1556.75</v>
      </c>
      <c r="D197" s="232">
        <v>1565.0666666666666</v>
      </c>
      <c r="E197" s="232">
        <v>1540.2333333333331</v>
      </c>
      <c r="F197" s="232">
        <v>1523.7166666666665</v>
      </c>
      <c r="G197" s="232">
        <v>1498.883333333333</v>
      </c>
      <c r="H197" s="232">
        <v>1581.5833333333333</v>
      </c>
      <c r="I197" s="232">
        <v>1606.4166666666667</v>
      </c>
      <c r="J197" s="232">
        <v>1622.9333333333334</v>
      </c>
      <c r="K197" s="231">
        <v>1589.9</v>
      </c>
      <c r="L197" s="231">
        <v>1548.55</v>
      </c>
      <c r="M197" s="231">
        <v>1.5870899999999999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465</v>
      </c>
      <c r="D198" s="232">
        <v>466.45</v>
      </c>
      <c r="E198" s="232">
        <v>459.79999999999995</v>
      </c>
      <c r="F198" s="232">
        <v>454.59999999999997</v>
      </c>
      <c r="G198" s="232">
        <v>447.94999999999993</v>
      </c>
      <c r="H198" s="232">
        <v>471.65</v>
      </c>
      <c r="I198" s="232">
        <v>478.29999999999995</v>
      </c>
      <c r="J198" s="232">
        <v>483.5</v>
      </c>
      <c r="K198" s="231">
        <v>473.1</v>
      </c>
      <c r="L198" s="231">
        <v>461.25</v>
      </c>
      <c r="M198" s="231">
        <v>5.4049500000000004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1212.0999999999999</v>
      </c>
      <c r="D199" s="232">
        <v>1205.55</v>
      </c>
      <c r="E199" s="232">
        <v>1191.6499999999999</v>
      </c>
      <c r="F199" s="232">
        <v>1171.1999999999998</v>
      </c>
      <c r="G199" s="232">
        <v>1157.2999999999997</v>
      </c>
      <c r="H199" s="232">
        <v>1226</v>
      </c>
      <c r="I199" s="232">
        <v>1239.9000000000001</v>
      </c>
      <c r="J199" s="232">
        <v>1260.3500000000001</v>
      </c>
      <c r="K199" s="231">
        <v>1219.45</v>
      </c>
      <c r="L199" s="231">
        <v>1185.0999999999999</v>
      </c>
      <c r="M199" s="231">
        <v>7.65489</v>
      </c>
      <c r="N199" s="1"/>
      <c r="O199" s="1"/>
    </row>
    <row r="200" spans="1:15" ht="12.75" customHeight="1">
      <c r="A200" s="214">
        <v>191</v>
      </c>
      <c r="B200" s="217" t="s">
        <v>495</v>
      </c>
      <c r="C200" s="231">
        <v>32.549999999999997</v>
      </c>
      <c r="D200" s="232">
        <v>32.666666666666664</v>
      </c>
      <c r="E200" s="232">
        <v>32.333333333333329</v>
      </c>
      <c r="F200" s="232">
        <v>32.116666666666667</v>
      </c>
      <c r="G200" s="232">
        <v>31.783333333333331</v>
      </c>
      <c r="H200" s="232">
        <v>32.883333333333326</v>
      </c>
      <c r="I200" s="232">
        <v>33.216666666666654</v>
      </c>
      <c r="J200" s="232">
        <v>33.433333333333323</v>
      </c>
      <c r="K200" s="231">
        <v>33</v>
      </c>
      <c r="L200" s="231">
        <v>32.450000000000003</v>
      </c>
      <c r="M200" s="231">
        <v>22.78518</v>
      </c>
      <c r="N200" s="1"/>
      <c r="O200" s="1"/>
    </row>
    <row r="201" spans="1:15" ht="12.75" customHeight="1">
      <c r="A201" s="214">
        <v>192</v>
      </c>
      <c r="B201" s="217" t="s">
        <v>497</v>
      </c>
      <c r="C201" s="231">
        <v>2570.15</v>
      </c>
      <c r="D201" s="232">
        <v>2586.3666666666668</v>
      </c>
      <c r="E201" s="232">
        <v>2539.3333333333335</v>
      </c>
      <c r="F201" s="232">
        <v>2508.5166666666669</v>
      </c>
      <c r="G201" s="232">
        <v>2461.4833333333336</v>
      </c>
      <c r="H201" s="232">
        <v>2617.1833333333334</v>
      </c>
      <c r="I201" s="232">
        <v>2664.2166666666662</v>
      </c>
      <c r="J201" s="232">
        <v>2695.0333333333333</v>
      </c>
      <c r="K201" s="231">
        <v>2633.4</v>
      </c>
      <c r="L201" s="231">
        <v>2555.5500000000002</v>
      </c>
      <c r="M201" s="231">
        <v>0.53847999999999996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737.95</v>
      </c>
      <c r="D202" s="232">
        <v>739.98333333333323</v>
      </c>
      <c r="E202" s="232">
        <v>733.21666666666647</v>
      </c>
      <c r="F202" s="232">
        <v>728.48333333333323</v>
      </c>
      <c r="G202" s="232">
        <v>721.71666666666647</v>
      </c>
      <c r="H202" s="232">
        <v>744.71666666666647</v>
      </c>
      <c r="I202" s="232">
        <v>751.48333333333312</v>
      </c>
      <c r="J202" s="232">
        <v>756.21666666666647</v>
      </c>
      <c r="K202" s="231">
        <v>746.75</v>
      </c>
      <c r="L202" s="231">
        <v>735.25</v>
      </c>
      <c r="M202" s="231">
        <v>18.659880000000001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6705.1</v>
      </c>
      <c r="D203" s="232">
        <v>6735.9833333333336</v>
      </c>
      <c r="E203" s="232">
        <v>6641.1166666666668</v>
      </c>
      <c r="F203" s="232">
        <v>6577.1333333333332</v>
      </c>
      <c r="G203" s="232">
        <v>6482.2666666666664</v>
      </c>
      <c r="H203" s="232">
        <v>6799.9666666666672</v>
      </c>
      <c r="I203" s="232">
        <v>6894.8333333333339</v>
      </c>
      <c r="J203" s="232">
        <v>6958.8166666666675</v>
      </c>
      <c r="K203" s="231">
        <v>6830.85</v>
      </c>
      <c r="L203" s="231">
        <v>6672</v>
      </c>
      <c r="M203" s="231">
        <v>5.0929900000000004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78.400000000000006</v>
      </c>
      <c r="D204" s="232">
        <v>78.783333333333346</v>
      </c>
      <c r="E204" s="232">
        <v>77.116666666666688</v>
      </c>
      <c r="F204" s="232">
        <v>75.833333333333343</v>
      </c>
      <c r="G204" s="232">
        <v>74.166666666666686</v>
      </c>
      <c r="H204" s="232">
        <v>80.066666666666691</v>
      </c>
      <c r="I204" s="232">
        <v>81.733333333333348</v>
      </c>
      <c r="J204" s="232">
        <v>83.016666666666694</v>
      </c>
      <c r="K204" s="231">
        <v>80.45</v>
      </c>
      <c r="L204" s="231">
        <v>77.5</v>
      </c>
      <c r="M204" s="231">
        <v>111.52007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1572.15</v>
      </c>
      <c r="D205" s="232">
        <v>1567.6166666666668</v>
      </c>
      <c r="E205" s="232">
        <v>1560.2333333333336</v>
      </c>
      <c r="F205" s="232">
        <v>1548.3166666666668</v>
      </c>
      <c r="G205" s="232">
        <v>1540.9333333333336</v>
      </c>
      <c r="H205" s="232">
        <v>1579.5333333333335</v>
      </c>
      <c r="I205" s="232">
        <v>1586.9166666666667</v>
      </c>
      <c r="J205" s="232">
        <v>1598.8333333333335</v>
      </c>
      <c r="K205" s="231">
        <v>1575</v>
      </c>
      <c r="L205" s="231">
        <v>1555.7</v>
      </c>
      <c r="M205" s="231">
        <v>1.1098699999999999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768.55</v>
      </c>
      <c r="D206" s="232">
        <v>778.85</v>
      </c>
      <c r="E206" s="232">
        <v>754.7</v>
      </c>
      <c r="F206" s="232">
        <v>740.85</v>
      </c>
      <c r="G206" s="232">
        <v>716.7</v>
      </c>
      <c r="H206" s="232">
        <v>792.7</v>
      </c>
      <c r="I206" s="232">
        <v>816.84999999999991</v>
      </c>
      <c r="J206" s="232">
        <v>830.7</v>
      </c>
      <c r="K206" s="231">
        <v>803</v>
      </c>
      <c r="L206" s="231">
        <v>765</v>
      </c>
      <c r="M206" s="231">
        <v>44.603720000000003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1239.6500000000001</v>
      </c>
      <c r="D207" s="232">
        <v>1240.2166666666667</v>
      </c>
      <c r="E207" s="232">
        <v>1230.4333333333334</v>
      </c>
      <c r="F207" s="232">
        <v>1221.2166666666667</v>
      </c>
      <c r="G207" s="232">
        <v>1211.4333333333334</v>
      </c>
      <c r="H207" s="232">
        <v>1249.4333333333334</v>
      </c>
      <c r="I207" s="232">
        <v>1259.2166666666667</v>
      </c>
      <c r="J207" s="232">
        <v>1268.4333333333334</v>
      </c>
      <c r="K207" s="231">
        <v>1250</v>
      </c>
      <c r="L207" s="231">
        <v>1231</v>
      </c>
      <c r="M207" s="231">
        <v>4.2873200000000002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326.25</v>
      </c>
      <c r="D208" s="232">
        <v>327.85</v>
      </c>
      <c r="E208" s="232">
        <v>323.00000000000006</v>
      </c>
      <c r="F208" s="232">
        <v>319.75000000000006</v>
      </c>
      <c r="G208" s="232">
        <v>314.90000000000009</v>
      </c>
      <c r="H208" s="232">
        <v>331.1</v>
      </c>
      <c r="I208" s="232">
        <v>335.94999999999993</v>
      </c>
      <c r="J208" s="232">
        <v>339.2</v>
      </c>
      <c r="K208" s="231">
        <v>332.7</v>
      </c>
      <c r="L208" s="231">
        <v>324.60000000000002</v>
      </c>
      <c r="M208" s="231">
        <v>70.496790000000004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6.75</v>
      </c>
      <c r="D209" s="232">
        <v>6.833333333333333</v>
      </c>
      <c r="E209" s="232">
        <v>6.6166666666666663</v>
      </c>
      <c r="F209" s="232">
        <v>6.4833333333333334</v>
      </c>
      <c r="G209" s="232">
        <v>6.2666666666666666</v>
      </c>
      <c r="H209" s="232">
        <v>6.9666666666666659</v>
      </c>
      <c r="I209" s="232">
        <v>7.1833333333333327</v>
      </c>
      <c r="J209" s="232">
        <v>7.3166666666666655</v>
      </c>
      <c r="K209" s="231">
        <v>7.05</v>
      </c>
      <c r="L209" s="231">
        <v>6.7</v>
      </c>
      <c r="M209" s="231">
        <v>1043.8050800000001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756.55</v>
      </c>
      <c r="D210" s="232">
        <v>762.08333333333337</v>
      </c>
      <c r="E210" s="232">
        <v>746.26666666666677</v>
      </c>
      <c r="F210" s="232">
        <v>735.98333333333335</v>
      </c>
      <c r="G210" s="232">
        <v>720.16666666666674</v>
      </c>
      <c r="H210" s="232">
        <v>772.36666666666679</v>
      </c>
      <c r="I210" s="232">
        <v>788.18333333333339</v>
      </c>
      <c r="J210" s="232">
        <v>798.46666666666681</v>
      </c>
      <c r="K210" s="231">
        <v>777.9</v>
      </c>
      <c r="L210" s="231">
        <v>751.8</v>
      </c>
      <c r="M210" s="231">
        <v>13.396179999999999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1409.7</v>
      </c>
      <c r="D211" s="232">
        <v>1414.05</v>
      </c>
      <c r="E211" s="232">
        <v>1396.1499999999999</v>
      </c>
      <c r="F211" s="232">
        <v>1382.6</v>
      </c>
      <c r="G211" s="232">
        <v>1364.6999999999998</v>
      </c>
      <c r="H211" s="232">
        <v>1427.6</v>
      </c>
      <c r="I211" s="232">
        <v>1445.5</v>
      </c>
      <c r="J211" s="232">
        <v>1459.05</v>
      </c>
      <c r="K211" s="231">
        <v>1431.95</v>
      </c>
      <c r="L211" s="231">
        <v>1400.5</v>
      </c>
      <c r="M211" s="231">
        <v>0.80720000000000003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401.55</v>
      </c>
      <c r="D212" s="232">
        <v>402.48333333333335</v>
      </c>
      <c r="E212" s="232">
        <v>399.06666666666672</v>
      </c>
      <c r="F212" s="232">
        <v>396.58333333333337</v>
      </c>
      <c r="G212" s="232">
        <v>393.16666666666674</v>
      </c>
      <c r="H212" s="232">
        <v>404.9666666666667</v>
      </c>
      <c r="I212" s="232">
        <v>408.38333333333333</v>
      </c>
      <c r="J212" s="232">
        <v>410.86666666666667</v>
      </c>
      <c r="K212" s="231">
        <v>405.9</v>
      </c>
      <c r="L212" s="231">
        <v>400</v>
      </c>
      <c r="M212" s="231">
        <v>31.77777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17.899999999999999</v>
      </c>
      <c r="D213" s="232">
        <v>17.883333333333329</v>
      </c>
      <c r="E213" s="232">
        <v>17.566666666666659</v>
      </c>
      <c r="F213" s="232">
        <v>17.233333333333331</v>
      </c>
      <c r="G213" s="232">
        <v>16.916666666666661</v>
      </c>
      <c r="H213" s="232">
        <v>18.216666666666658</v>
      </c>
      <c r="I213" s="232">
        <v>18.533333333333328</v>
      </c>
      <c r="J213" s="232">
        <v>18.866666666666656</v>
      </c>
      <c r="K213" s="231">
        <v>18.2</v>
      </c>
      <c r="L213" s="231">
        <v>17.55</v>
      </c>
      <c r="M213" s="231">
        <v>1698.88903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220</v>
      </c>
      <c r="D214" s="232">
        <v>220.6</v>
      </c>
      <c r="E214" s="232">
        <v>218.39999999999998</v>
      </c>
      <c r="F214" s="232">
        <v>216.79999999999998</v>
      </c>
      <c r="G214" s="232">
        <v>214.59999999999997</v>
      </c>
      <c r="H214" s="232">
        <v>222.2</v>
      </c>
      <c r="I214" s="232">
        <v>224.39999999999998</v>
      </c>
      <c r="J214" s="232">
        <v>226</v>
      </c>
      <c r="K214" s="231">
        <v>222.8</v>
      </c>
      <c r="L214" s="231">
        <v>219</v>
      </c>
      <c r="M214" s="231">
        <v>61.438299999999998</v>
      </c>
      <c r="N214" s="1"/>
      <c r="O214" s="1"/>
    </row>
    <row r="215" spans="1:15" ht="12.75" customHeight="1">
      <c r="A215" s="214">
        <v>206</v>
      </c>
      <c r="B215" s="217" t="s">
        <v>809</v>
      </c>
      <c r="C215" s="231">
        <v>47.75</v>
      </c>
      <c r="D215" s="232">
        <v>48.050000000000004</v>
      </c>
      <c r="E215" s="232">
        <v>44.050000000000011</v>
      </c>
      <c r="F215" s="232">
        <v>40.350000000000009</v>
      </c>
      <c r="G215" s="232">
        <v>36.350000000000016</v>
      </c>
      <c r="H215" s="232">
        <v>51.750000000000007</v>
      </c>
      <c r="I215" s="232">
        <v>55.749999999999993</v>
      </c>
      <c r="J215" s="232">
        <v>59.45</v>
      </c>
      <c r="K215" s="231">
        <v>52.05</v>
      </c>
      <c r="L215" s="231">
        <v>44.35</v>
      </c>
      <c r="M215" s="231">
        <v>2377.6417499999998</v>
      </c>
      <c r="N215" s="1"/>
      <c r="O215" s="1"/>
    </row>
    <row r="216" spans="1:15" ht="12.75" customHeight="1">
      <c r="A216" s="214">
        <v>207</v>
      </c>
      <c r="B216" s="217" t="s">
        <v>800</v>
      </c>
      <c r="C216" s="231">
        <v>426.65</v>
      </c>
      <c r="D216" s="232">
        <v>430.16666666666669</v>
      </c>
      <c r="E216" s="232">
        <v>421.78333333333336</v>
      </c>
      <c r="F216" s="232">
        <v>416.91666666666669</v>
      </c>
      <c r="G216" s="232">
        <v>408.53333333333336</v>
      </c>
      <c r="H216" s="232">
        <v>435.03333333333336</v>
      </c>
      <c r="I216" s="232">
        <v>443.41666666666669</v>
      </c>
      <c r="J216" s="232">
        <v>448.28333333333336</v>
      </c>
      <c r="K216" s="231">
        <v>438.55</v>
      </c>
      <c r="L216" s="231">
        <v>425.3</v>
      </c>
      <c r="M216" s="231">
        <v>7.50786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2"/>
  <sheetViews>
    <sheetView zoomScale="85" zoomScaleNormal="85" workbookViewId="0">
      <pane ySplit="10" topLeftCell="A11" activePane="bottomLeft" state="frozen"/>
      <selection pane="bottomLeft" activeCell="H25" sqref="H25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92"/>
      <c r="B1" s="393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44953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5" t="s">
        <v>16</v>
      </c>
      <c r="B9" s="387" t="s">
        <v>18</v>
      </c>
      <c r="C9" s="391" t="s">
        <v>20</v>
      </c>
      <c r="D9" s="391" t="s">
        <v>21</v>
      </c>
      <c r="E9" s="382" t="s">
        <v>22</v>
      </c>
      <c r="F9" s="383"/>
      <c r="G9" s="384"/>
      <c r="H9" s="382" t="s">
        <v>23</v>
      </c>
      <c r="I9" s="383"/>
      <c r="J9" s="384"/>
      <c r="K9" s="23"/>
      <c r="L9" s="24"/>
      <c r="M9" s="50"/>
      <c r="N9" s="1"/>
      <c r="O9" s="1"/>
    </row>
    <row r="10" spans="1:15" ht="42.75" customHeight="1">
      <c r="A10" s="389"/>
      <c r="B10" s="390"/>
      <c r="C10" s="390"/>
      <c r="D10" s="39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284</v>
      </c>
      <c r="C11" s="231">
        <v>22706.6</v>
      </c>
      <c r="D11" s="232">
        <v>22642.266666666666</v>
      </c>
      <c r="E11" s="232">
        <v>22484.633333333331</v>
      </c>
      <c r="F11" s="232">
        <v>22262.666666666664</v>
      </c>
      <c r="G11" s="232">
        <v>22105.033333333329</v>
      </c>
      <c r="H11" s="232">
        <v>22864.233333333334</v>
      </c>
      <c r="I11" s="232">
        <v>23021.866666666672</v>
      </c>
      <c r="J11" s="232">
        <v>23243.833333333336</v>
      </c>
      <c r="K11" s="231">
        <v>22799.9</v>
      </c>
      <c r="L11" s="231">
        <v>22420.3</v>
      </c>
      <c r="M11" s="231">
        <v>8.4499999999999992E-3</v>
      </c>
      <c r="N11" s="1"/>
      <c r="O11" s="1"/>
    </row>
    <row r="12" spans="1:15" ht="12" customHeight="1">
      <c r="A12" s="30">
        <v>2</v>
      </c>
      <c r="B12" s="217" t="s">
        <v>285</v>
      </c>
      <c r="C12" s="231">
        <v>2873.35</v>
      </c>
      <c r="D12" s="232">
        <v>2894.25</v>
      </c>
      <c r="E12" s="232">
        <v>2841.5</v>
      </c>
      <c r="F12" s="232">
        <v>2809.65</v>
      </c>
      <c r="G12" s="232">
        <v>2756.9</v>
      </c>
      <c r="H12" s="232">
        <v>2926.1</v>
      </c>
      <c r="I12" s="232">
        <v>2978.85</v>
      </c>
      <c r="J12" s="232">
        <v>3010.7</v>
      </c>
      <c r="K12" s="231">
        <v>2947</v>
      </c>
      <c r="L12" s="231">
        <v>2862.4</v>
      </c>
      <c r="M12" s="231">
        <v>1.91195</v>
      </c>
      <c r="N12" s="1"/>
      <c r="O12" s="1"/>
    </row>
    <row r="13" spans="1:15" ht="12" customHeight="1">
      <c r="A13" s="30">
        <v>3</v>
      </c>
      <c r="B13" s="217" t="s">
        <v>43</v>
      </c>
      <c r="C13" s="231">
        <v>2165.6999999999998</v>
      </c>
      <c r="D13" s="232">
        <v>2217.65</v>
      </c>
      <c r="E13" s="232">
        <v>2105.3500000000004</v>
      </c>
      <c r="F13" s="232">
        <v>2045.0000000000005</v>
      </c>
      <c r="G13" s="232">
        <v>1932.7000000000007</v>
      </c>
      <c r="H13" s="232">
        <v>2278</v>
      </c>
      <c r="I13" s="232">
        <v>2390.3000000000002</v>
      </c>
      <c r="J13" s="232">
        <v>2450.6499999999996</v>
      </c>
      <c r="K13" s="231">
        <v>2329.9499999999998</v>
      </c>
      <c r="L13" s="231">
        <v>2157.3000000000002</v>
      </c>
      <c r="M13" s="231">
        <v>12.24929</v>
      </c>
      <c r="N13" s="1"/>
      <c r="O13" s="1"/>
    </row>
    <row r="14" spans="1:15" ht="12" customHeight="1">
      <c r="A14" s="30">
        <v>4</v>
      </c>
      <c r="B14" s="217" t="s">
        <v>287</v>
      </c>
      <c r="C14" s="231">
        <v>2481.75</v>
      </c>
      <c r="D14" s="232">
        <v>2465.3666666666668</v>
      </c>
      <c r="E14" s="232">
        <v>2444.3833333333337</v>
      </c>
      <c r="F14" s="232">
        <v>2407.0166666666669</v>
      </c>
      <c r="G14" s="232">
        <v>2386.0333333333338</v>
      </c>
      <c r="H14" s="232">
        <v>2502.7333333333336</v>
      </c>
      <c r="I14" s="232">
        <v>2523.7166666666672</v>
      </c>
      <c r="J14" s="232">
        <v>2561.0833333333335</v>
      </c>
      <c r="K14" s="231">
        <v>2486.35</v>
      </c>
      <c r="L14" s="231">
        <v>2428</v>
      </c>
      <c r="M14" s="231">
        <v>0.25852000000000003</v>
      </c>
      <c r="N14" s="1"/>
      <c r="O14" s="1"/>
    </row>
    <row r="15" spans="1:15" ht="12" customHeight="1">
      <c r="A15" s="30">
        <v>5</v>
      </c>
      <c r="B15" s="217" t="s">
        <v>288</v>
      </c>
      <c r="C15" s="231">
        <v>1154.3</v>
      </c>
      <c r="D15" s="232">
        <v>1156.1833333333334</v>
      </c>
      <c r="E15" s="232">
        <v>1146.6166666666668</v>
      </c>
      <c r="F15" s="232">
        <v>1138.9333333333334</v>
      </c>
      <c r="G15" s="232">
        <v>1129.3666666666668</v>
      </c>
      <c r="H15" s="232">
        <v>1163.8666666666668</v>
      </c>
      <c r="I15" s="232">
        <v>1173.4333333333334</v>
      </c>
      <c r="J15" s="232">
        <v>1181.1166666666668</v>
      </c>
      <c r="K15" s="231">
        <v>1165.75</v>
      </c>
      <c r="L15" s="231">
        <v>1148.5</v>
      </c>
      <c r="M15" s="231">
        <v>3.5652900000000001</v>
      </c>
      <c r="N15" s="1"/>
      <c r="O15" s="1"/>
    </row>
    <row r="16" spans="1:15" ht="12" customHeight="1">
      <c r="A16" s="30">
        <v>6</v>
      </c>
      <c r="B16" s="217" t="s">
        <v>59</v>
      </c>
      <c r="C16" s="231">
        <v>615.9</v>
      </c>
      <c r="D16" s="232">
        <v>621.44999999999993</v>
      </c>
      <c r="E16" s="232">
        <v>607.94999999999982</v>
      </c>
      <c r="F16" s="232">
        <v>599.99999999999989</v>
      </c>
      <c r="G16" s="232">
        <v>586.49999999999977</v>
      </c>
      <c r="H16" s="232">
        <v>629.39999999999986</v>
      </c>
      <c r="I16" s="232">
        <v>642.90000000000009</v>
      </c>
      <c r="J16" s="232">
        <v>650.84999999999991</v>
      </c>
      <c r="K16" s="231">
        <v>634.95000000000005</v>
      </c>
      <c r="L16" s="231">
        <v>613.5</v>
      </c>
      <c r="M16" s="231">
        <v>15.571249999999999</v>
      </c>
      <c r="N16" s="1"/>
      <c r="O16" s="1"/>
    </row>
    <row r="17" spans="1:15" ht="12" customHeight="1">
      <c r="A17" s="30">
        <v>7</v>
      </c>
      <c r="B17" s="217" t="s">
        <v>289</v>
      </c>
      <c r="C17" s="231">
        <v>406.4</v>
      </c>
      <c r="D17" s="232">
        <v>408.11666666666662</v>
      </c>
      <c r="E17" s="232">
        <v>400.68333333333322</v>
      </c>
      <c r="F17" s="232">
        <v>394.96666666666658</v>
      </c>
      <c r="G17" s="232">
        <v>387.53333333333319</v>
      </c>
      <c r="H17" s="232">
        <v>413.83333333333326</v>
      </c>
      <c r="I17" s="232">
        <v>421.26666666666665</v>
      </c>
      <c r="J17" s="232">
        <v>426.98333333333329</v>
      </c>
      <c r="K17" s="231">
        <v>415.55</v>
      </c>
      <c r="L17" s="231">
        <v>402.4</v>
      </c>
      <c r="M17" s="231">
        <v>0.62387000000000004</v>
      </c>
      <c r="N17" s="1"/>
      <c r="O17" s="1"/>
    </row>
    <row r="18" spans="1:15" ht="12" customHeight="1">
      <c r="A18" s="30">
        <v>8</v>
      </c>
      <c r="B18" s="217" t="s">
        <v>290</v>
      </c>
      <c r="C18" s="231">
        <v>1901.75</v>
      </c>
      <c r="D18" s="232">
        <v>1880.5833333333333</v>
      </c>
      <c r="E18" s="232">
        <v>1836.1666666666665</v>
      </c>
      <c r="F18" s="232">
        <v>1770.5833333333333</v>
      </c>
      <c r="G18" s="232">
        <v>1726.1666666666665</v>
      </c>
      <c r="H18" s="232">
        <v>1946.1666666666665</v>
      </c>
      <c r="I18" s="232">
        <v>1990.583333333333</v>
      </c>
      <c r="J18" s="232">
        <v>2056.1666666666665</v>
      </c>
      <c r="K18" s="231">
        <v>1925</v>
      </c>
      <c r="L18" s="231">
        <v>1815</v>
      </c>
      <c r="M18" s="231">
        <v>0.82130999999999998</v>
      </c>
      <c r="N18" s="1"/>
      <c r="O18" s="1"/>
    </row>
    <row r="19" spans="1:15" ht="12" customHeight="1">
      <c r="A19" s="30">
        <v>9</v>
      </c>
      <c r="B19" s="217" t="s">
        <v>234</v>
      </c>
      <c r="C19" s="231">
        <v>21286.799999999999</v>
      </c>
      <c r="D19" s="232">
        <v>21398.033333333329</v>
      </c>
      <c r="E19" s="232">
        <v>21106.21666666666</v>
      </c>
      <c r="F19" s="232">
        <v>20925.633333333331</v>
      </c>
      <c r="G19" s="232">
        <v>20633.816666666662</v>
      </c>
      <c r="H19" s="232">
        <v>21578.616666666658</v>
      </c>
      <c r="I19" s="232">
        <v>21870.433333333331</v>
      </c>
      <c r="J19" s="232">
        <v>22051.016666666656</v>
      </c>
      <c r="K19" s="231">
        <v>21689.85</v>
      </c>
      <c r="L19" s="231">
        <v>21217.45</v>
      </c>
      <c r="M19" s="231">
        <v>8.8109999999999994E-2</v>
      </c>
      <c r="N19" s="1"/>
      <c r="O19" s="1"/>
    </row>
    <row r="20" spans="1:15" ht="12" customHeight="1">
      <c r="A20" s="30">
        <v>10</v>
      </c>
      <c r="B20" s="217" t="s">
        <v>45</v>
      </c>
      <c r="C20" s="231">
        <v>3388.95</v>
      </c>
      <c r="D20" s="232">
        <v>3377.3166666666671</v>
      </c>
      <c r="E20" s="232">
        <v>3326.6333333333341</v>
      </c>
      <c r="F20" s="232">
        <v>3264.3166666666671</v>
      </c>
      <c r="G20" s="232">
        <v>3213.6333333333341</v>
      </c>
      <c r="H20" s="232">
        <v>3439.6333333333341</v>
      </c>
      <c r="I20" s="232">
        <v>3490.3166666666675</v>
      </c>
      <c r="J20" s="232">
        <v>3552.6333333333341</v>
      </c>
      <c r="K20" s="231">
        <v>3428</v>
      </c>
      <c r="L20" s="231">
        <v>3315</v>
      </c>
      <c r="M20" s="231">
        <v>36.86439</v>
      </c>
      <c r="N20" s="1"/>
      <c r="O20" s="1"/>
    </row>
    <row r="21" spans="1:15" ht="12" customHeight="1">
      <c r="A21" s="30">
        <v>11</v>
      </c>
      <c r="B21" s="217" t="s">
        <v>235</v>
      </c>
      <c r="C21" s="231">
        <v>1857.8</v>
      </c>
      <c r="D21" s="232">
        <v>1870.0833333333333</v>
      </c>
      <c r="E21" s="232">
        <v>1827.7166666666665</v>
      </c>
      <c r="F21" s="232">
        <v>1797.6333333333332</v>
      </c>
      <c r="G21" s="232">
        <v>1755.2666666666664</v>
      </c>
      <c r="H21" s="232">
        <v>1900.1666666666665</v>
      </c>
      <c r="I21" s="232">
        <v>1942.5333333333333</v>
      </c>
      <c r="J21" s="232">
        <v>1972.6166666666666</v>
      </c>
      <c r="K21" s="231">
        <v>1912.45</v>
      </c>
      <c r="L21" s="231">
        <v>1840</v>
      </c>
      <c r="M21" s="231">
        <v>12.19566</v>
      </c>
      <c r="N21" s="1"/>
      <c r="O21" s="1"/>
    </row>
    <row r="22" spans="1:15" ht="12" customHeight="1">
      <c r="A22" s="30">
        <v>12</v>
      </c>
      <c r="B22" s="217" t="s">
        <v>46</v>
      </c>
      <c r="C22" s="231">
        <v>713.15</v>
      </c>
      <c r="D22" s="232">
        <v>725.35</v>
      </c>
      <c r="E22" s="232">
        <v>693.80000000000007</v>
      </c>
      <c r="F22" s="232">
        <v>674.45</v>
      </c>
      <c r="G22" s="232">
        <v>642.90000000000009</v>
      </c>
      <c r="H22" s="232">
        <v>744.7</v>
      </c>
      <c r="I22" s="232">
        <v>776.25</v>
      </c>
      <c r="J22" s="232">
        <v>795.6</v>
      </c>
      <c r="K22" s="231">
        <v>756.9</v>
      </c>
      <c r="L22" s="231">
        <v>706</v>
      </c>
      <c r="M22" s="231">
        <v>170.85454999999999</v>
      </c>
      <c r="N22" s="1"/>
      <c r="O22" s="1"/>
    </row>
    <row r="23" spans="1:15" ht="12.75" customHeight="1">
      <c r="A23" s="30">
        <v>13</v>
      </c>
      <c r="B23" s="217" t="s">
        <v>236</v>
      </c>
      <c r="C23" s="231">
        <v>3660</v>
      </c>
      <c r="D23" s="232">
        <v>3714.9500000000003</v>
      </c>
      <c r="E23" s="232">
        <v>3545.0500000000006</v>
      </c>
      <c r="F23" s="232">
        <v>3430.1000000000004</v>
      </c>
      <c r="G23" s="232">
        <v>3260.2000000000007</v>
      </c>
      <c r="H23" s="232">
        <v>3829.9000000000005</v>
      </c>
      <c r="I23" s="232">
        <v>3999.8</v>
      </c>
      <c r="J23" s="232">
        <v>4114.75</v>
      </c>
      <c r="K23" s="231">
        <v>3884.85</v>
      </c>
      <c r="L23" s="231">
        <v>3600</v>
      </c>
      <c r="M23" s="231">
        <v>5.1535799999999998</v>
      </c>
      <c r="N23" s="1"/>
      <c r="O23" s="1"/>
    </row>
    <row r="24" spans="1:15" ht="12.75" customHeight="1">
      <c r="A24" s="30">
        <v>14</v>
      </c>
      <c r="B24" s="217" t="s">
        <v>237</v>
      </c>
      <c r="C24" s="231">
        <v>2517.75</v>
      </c>
      <c r="D24" s="232">
        <v>2563.1333333333332</v>
      </c>
      <c r="E24" s="232">
        <v>2388.5166666666664</v>
      </c>
      <c r="F24" s="232">
        <v>2259.2833333333333</v>
      </c>
      <c r="G24" s="232">
        <v>2084.6666666666665</v>
      </c>
      <c r="H24" s="232">
        <v>2692.3666666666663</v>
      </c>
      <c r="I24" s="232">
        <v>2866.9833333333331</v>
      </c>
      <c r="J24" s="232">
        <v>2996.2166666666662</v>
      </c>
      <c r="K24" s="231">
        <v>2737.75</v>
      </c>
      <c r="L24" s="231">
        <v>2433.9</v>
      </c>
      <c r="M24" s="231">
        <v>6.6431399999999998</v>
      </c>
      <c r="N24" s="1"/>
      <c r="O24" s="1"/>
    </row>
    <row r="25" spans="1:15" ht="12.75" customHeight="1">
      <c r="A25" s="30">
        <v>15</v>
      </c>
      <c r="B25" s="217" t="s">
        <v>847</v>
      </c>
      <c r="C25" s="231">
        <v>544.04999999999995</v>
      </c>
      <c r="D25" s="232">
        <v>553.91666666666663</v>
      </c>
      <c r="E25" s="232">
        <v>534.18333333333328</v>
      </c>
      <c r="F25" s="232">
        <v>524.31666666666661</v>
      </c>
      <c r="G25" s="232">
        <v>504.58333333333326</v>
      </c>
      <c r="H25" s="232">
        <v>563.7833333333333</v>
      </c>
      <c r="I25" s="232">
        <v>583.51666666666665</v>
      </c>
      <c r="J25" s="232">
        <v>593.38333333333333</v>
      </c>
      <c r="K25" s="231">
        <v>573.65</v>
      </c>
      <c r="L25" s="231">
        <v>544.04999999999995</v>
      </c>
      <c r="M25" s="231">
        <v>33.76652</v>
      </c>
      <c r="N25" s="1"/>
      <c r="O25" s="1"/>
    </row>
    <row r="26" spans="1:15" ht="12.75" customHeight="1">
      <c r="A26" s="30">
        <v>16</v>
      </c>
      <c r="B26" s="217" t="s">
        <v>238</v>
      </c>
      <c r="C26" s="231">
        <v>139.65</v>
      </c>
      <c r="D26" s="232">
        <v>140.98333333333332</v>
      </c>
      <c r="E26" s="232">
        <v>137.86666666666665</v>
      </c>
      <c r="F26" s="232">
        <v>136.08333333333331</v>
      </c>
      <c r="G26" s="232">
        <v>132.96666666666664</v>
      </c>
      <c r="H26" s="232">
        <v>142.76666666666665</v>
      </c>
      <c r="I26" s="232">
        <v>145.88333333333333</v>
      </c>
      <c r="J26" s="232">
        <v>147.66666666666666</v>
      </c>
      <c r="K26" s="231">
        <v>144.1</v>
      </c>
      <c r="L26" s="231">
        <v>139.19999999999999</v>
      </c>
      <c r="M26" s="231">
        <v>31.791429999999998</v>
      </c>
      <c r="N26" s="1"/>
      <c r="O26" s="1"/>
    </row>
    <row r="27" spans="1:15" ht="12.75" customHeight="1">
      <c r="A27" s="30">
        <v>17</v>
      </c>
      <c r="B27" s="217" t="s">
        <v>41</v>
      </c>
      <c r="C27" s="231">
        <v>255.9</v>
      </c>
      <c r="D27" s="232">
        <v>256.51666666666665</v>
      </c>
      <c r="E27" s="232">
        <v>252.08333333333331</v>
      </c>
      <c r="F27" s="232">
        <v>248.26666666666665</v>
      </c>
      <c r="G27" s="232">
        <v>243.83333333333331</v>
      </c>
      <c r="H27" s="232">
        <v>260.33333333333331</v>
      </c>
      <c r="I27" s="232">
        <v>264.76666666666671</v>
      </c>
      <c r="J27" s="232">
        <v>268.58333333333331</v>
      </c>
      <c r="K27" s="231">
        <v>260.95</v>
      </c>
      <c r="L27" s="231">
        <v>252.7</v>
      </c>
      <c r="M27" s="231">
        <v>17.831389999999999</v>
      </c>
      <c r="N27" s="1"/>
      <c r="O27" s="1"/>
    </row>
    <row r="28" spans="1:15" ht="12.75" customHeight="1">
      <c r="A28" s="30">
        <v>18</v>
      </c>
      <c r="B28" s="217" t="s">
        <v>810</v>
      </c>
      <c r="C28" s="231">
        <v>442</v>
      </c>
      <c r="D28" s="232">
        <v>440.41666666666669</v>
      </c>
      <c r="E28" s="232">
        <v>437.93333333333339</v>
      </c>
      <c r="F28" s="232">
        <v>433.86666666666673</v>
      </c>
      <c r="G28" s="232">
        <v>431.38333333333344</v>
      </c>
      <c r="H28" s="232">
        <v>444.48333333333335</v>
      </c>
      <c r="I28" s="232">
        <v>446.96666666666658</v>
      </c>
      <c r="J28" s="232">
        <v>451.0333333333333</v>
      </c>
      <c r="K28" s="231">
        <v>442.9</v>
      </c>
      <c r="L28" s="231">
        <v>436.35</v>
      </c>
      <c r="M28" s="231">
        <v>2.9185699999999999</v>
      </c>
      <c r="N28" s="1"/>
      <c r="O28" s="1"/>
    </row>
    <row r="29" spans="1:15" ht="12.75" customHeight="1">
      <c r="A29" s="30">
        <v>19</v>
      </c>
      <c r="B29" s="217" t="s">
        <v>291</v>
      </c>
      <c r="C29" s="231">
        <v>342.85</v>
      </c>
      <c r="D29" s="232">
        <v>343.05</v>
      </c>
      <c r="E29" s="232">
        <v>340.95000000000005</v>
      </c>
      <c r="F29" s="232">
        <v>339.05</v>
      </c>
      <c r="G29" s="232">
        <v>336.95000000000005</v>
      </c>
      <c r="H29" s="232">
        <v>344.95000000000005</v>
      </c>
      <c r="I29" s="232">
        <v>347.05000000000007</v>
      </c>
      <c r="J29" s="232">
        <v>348.95000000000005</v>
      </c>
      <c r="K29" s="231">
        <v>345.15</v>
      </c>
      <c r="L29" s="231">
        <v>341.15</v>
      </c>
      <c r="M29" s="231">
        <v>1.5383800000000001</v>
      </c>
      <c r="N29" s="1"/>
      <c r="O29" s="1"/>
    </row>
    <row r="30" spans="1:15" ht="12.75" customHeight="1">
      <c r="A30" s="30">
        <v>20</v>
      </c>
      <c r="B30" s="217" t="s">
        <v>852</v>
      </c>
      <c r="C30" s="231">
        <v>894.05</v>
      </c>
      <c r="D30" s="232">
        <v>898.05000000000007</v>
      </c>
      <c r="E30" s="232">
        <v>886.10000000000014</v>
      </c>
      <c r="F30" s="232">
        <v>878.15000000000009</v>
      </c>
      <c r="G30" s="232">
        <v>866.20000000000016</v>
      </c>
      <c r="H30" s="232">
        <v>906.00000000000011</v>
      </c>
      <c r="I30" s="232">
        <v>917.95000000000016</v>
      </c>
      <c r="J30" s="232">
        <v>925.90000000000009</v>
      </c>
      <c r="K30" s="231">
        <v>910</v>
      </c>
      <c r="L30" s="231">
        <v>890.1</v>
      </c>
      <c r="M30" s="231">
        <v>0.24179</v>
      </c>
      <c r="N30" s="1"/>
      <c r="O30" s="1"/>
    </row>
    <row r="31" spans="1:15" ht="12.75" customHeight="1">
      <c r="A31" s="30">
        <v>21</v>
      </c>
      <c r="B31" s="217" t="s">
        <v>292</v>
      </c>
      <c r="C31" s="231">
        <v>1049.3499999999999</v>
      </c>
      <c r="D31" s="232">
        <v>1046.1166666666666</v>
      </c>
      <c r="E31" s="232">
        <v>1030.2333333333331</v>
      </c>
      <c r="F31" s="232">
        <v>1011.1166666666666</v>
      </c>
      <c r="G31" s="232">
        <v>995.23333333333312</v>
      </c>
      <c r="H31" s="232">
        <v>1065.2333333333331</v>
      </c>
      <c r="I31" s="232">
        <v>1081.1166666666668</v>
      </c>
      <c r="J31" s="232">
        <v>1100.2333333333331</v>
      </c>
      <c r="K31" s="231">
        <v>1062</v>
      </c>
      <c r="L31" s="231">
        <v>1027</v>
      </c>
      <c r="M31" s="231">
        <v>1.63737</v>
      </c>
      <c r="N31" s="1"/>
      <c r="O31" s="1"/>
    </row>
    <row r="32" spans="1:15" ht="12.75" customHeight="1">
      <c r="A32" s="30">
        <v>22</v>
      </c>
      <c r="B32" s="217" t="s">
        <v>239</v>
      </c>
      <c r="C32" s="231">
        <v>1199</v>
      </c>
      <c r="D32" s="232">
        <v>1193.0333333333335</v>
      </c>
      <c r="E32" s="232">
        <v>1181.0166666666671</v>
      </c>
      <c r="F32" s="232">
        <v>1163.0333333333335</v>
      </c>
      <c r="G32" s="232">
        <v>1151.0166666666671</v>
      </c>
      <c r="H32" s="232">
        <v>1211.0166666666671</v>
      </c>
      <c r="I32" s="232">
        <v>1223.0333333333335</v>
      </c>
      <c r="J32" s="232">
        <v>1241.0166666666671</v>
      </c>
      <c r="K32" s="231">
        <v>1205.05</v>
      </c>
      <c r="L32" s="231">
        <v>1175.05</v>
      </c>
      <c r="M32" s="231">
        <v>0.58023000000000002</v>
      </c>
      <c r="N32" s="1"/>
      <c r="O32" s="1"/>
    </row>
    <row r="33" spans="1:15" ht="12.75" customHeight="1">
      <c r="A33" s="30">
        <v>23</v>
      </c>
      <c r="B33" s="217" t="s">
        <v>52</v>
      </c>
      <c r="C33" s="231">
        <v>546</v>
      </c>
      <c r="D33" s="232">
        <v>547.75</v>
      </c>
      <c r="E33" s="232">
        <v>541.70000000000005</v>
      </c>
      <c r="F33" s="232">
        <v>537.40000000000009</v>
      </c>
      <c r="G33" s="232">
        <v>531.35000000000014</v>
      </c>
      <c r="H33" s="232">
        <v>552.04999999999995</v>
      </c>
      <c r="I33" s="232">
        <v>558.09999999999991</v>
      </c>
      <c r="J33" s="232">
        <v>562.39999999999986</v>
      </c>
      <c r="K33" s="231">
        <v>553.79999999999995</v>
      </c>
      <c r="L33" s="231">
        <v>543.45000000000005</v>
      </c>
      <c r="M33" s="231">
        <v>0.36187000000000002</v>
      </c>
      <c r="N33" s="1"/>
      <c r="O33" s="1"/>
    </row>
    <row r="34" spans="1:15" ht="12.75" customHeight="1">
      <c r="A34" s="30">
        <v>24</v>
      </c>
      <c r="B34" s="217" t="s">
        <v>48</v>
      </c>
      <c r="C34" s="231">
        <v>3020.2</v>
      </c>
      <c r="D34" s="232">
        <v>3010.65</v>
      </c>
      <c r="E34" s="232">
        <v>2992.55</v>
      </c>
      <c r="F34" s="232">
        <v>2964.9</v>
      </c>
      <c r="G34" s="232">
        <v>2946.8</v>
      </c>
      <c r="H34" s="232">
        <v>3038.3</v>
      </c>
      <c r="I34" s="232">
        <v>3056.3999999999996</v>
      </c>
      <c r="J34" s="232">
        <v>3084.05</v>
      </c>
      <c r="K34" s="231">
        <v>3028.75</v>
      </c>
      <c r="L34" s="231">
        <v>2983</v>
      </c>
      <c r="M34" s="231">
        <v>0.67844000000000004</v>
      </c>
      <c r="N34" s="1"/>
      <c r="O34" s="1"/>
    </row>
    <row r="35" spans="1:15" ht="12.75" customHeight="1">
      <c r="A35" s="30">
        <v>25</v>
      </c>
      <c r="B35" s="217" t="s">
        <v>293</v>
      </c>
      <c r="C35" s="231">
        <v>2634.95</v>
      </c>
      <c r="D35" s="232">
        <v>2630.1166666666668</v>
      </c>
      <c r="E35" s="232">
        <v>2611.2333333333336</v>
      </c>
      <c r="F35" s="232">
        <v>2587.5166666666669</v>
      </c>
      <c r="G35" s="232">
        <v>2568.6333333333337</v>
      </c>
      <c r="H35" s="232">
        <v>2653.8333333333335</v>
      </c>
      <c r="I35" s="232">
        <v>2672.7166666666667</v>
      </c>
      <c r="J35" s="232">
        <v>2696.4333333333334</v>
      </c>
      <c r="K35" s="231">
        <v>2649</v>
      </c>
      <c r="L35" s="231">
        <v>2606.4</v>
      </c>
      <c r="M35" s="231">
        <v>0.12052</v>
      </c>
      <c r="N35" s="1"/>
      <c r="O35" s="1"/>
    </row>
    <row r="36" spans="1:15" ht="12.75" customHeight="1">
      <c r="A36" s="30">
        <v>26</v>
      </c>
      <c r="B36" s="217" t="s">
        <v>730</v>
      </c>
      <c r="C36" s="231">
        <v>412.3</v>
      </c>
      <c r="D36" s="232">
        <v>417.16666666666669</v>
      </c>
      <c r="E36" s="232">
        <v>405.58333333333337</v>
      </c>
      <c r="F36" s="232">
        <v>398.86666666666667</v>
      </c>
      <c r="G36" s="232">
        <v>387.28333333333336</v>
      </c>
      <c r="H36" s="232">
        <v>423.88333333333338</v>
      </c>
      <c r="I36" s="232">
        <v>435.46666666666675</v>
      </c>
      <c r="J36" s="232">
        <v>442.18333333333339</v>
      </c>
      <c r="K36" s="231">
        <v>428.75</v>
      </c>
      <c r="L36" s="231">
        <v>410.45</v>
      </c>
      <c r="M36" s="231">
        <v>2.6158600000000001</v>
      </c>
      <c r="N36" s="1"/>
      <c r="O36" s="1"/>
    </row>
    <row r="37" spans="1:15" ht="12.75" customHeight="1">
      <c r="A37" s="30">
        <v>27</v>
      </c>
      <c r="B37" s="217" t="s">
        <v>838</v>
      </c>
      <c r="C37" s="231">
        <v>13.45</v>
      </c>
      <c r="D37" s="232">
        <v>13.6</v>
      </c>
      <c r="E37" s="232">
        <v>13.149999999999999</v>
      </c>
      <c r="F37" s="232">
        <v>12.85</v>
      </c>
      <c r="G37" s="232">
        <v>12.399999999999999</v>
      </c>
      <c r="H37" s="232">
        <v>13.899999999999999</v>
      </c>
      <c r="I37" s="232">
        <v>14.349999999999998</v>
      </c>
      <c r="J37" s="232">
        <v>14.649999999999999</v>
      </c>
      <c r="K37" s="231">
        <v>14.05</v>
      </c>
      <c r="L37" s="231">
        <v>13.3</v>
      </c>
      <c r="M37" s="231">
        <v>18.957660000000001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564.79999999999995</v>
      </c>
      <c r="D38" s="232">
        <v>566.51666666666654</v>
      </c>
      <c r="E38" s="232">
        <v>560.3833333333331</v>
      </c>
      <c r="F38" s="232">
        <v>555.96666666666658</v>
      </c>
      <c r="G38" s="232">
        <v>549.83333333333314</v>
      </c>
      <c r="H38" s="232">
        <v>570.93333333333305</v>
      </c>
      <c r="I38" s="232">
        <v>577.06666666666649</v>
      </c>
      <c r="J38" s="232">
        <v>581.48333333333301</v>
      </c>
      <c r="K38" s="231">
        <v>572.65</v>
      </c>
      <c r="L38" s="231">
        <v>562.1</v>
      </c>
      <c r="M38" s="231">
        <v>1.6909400000000001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2023.25</v>
      </c>
      <c r="D39" s="232">
        <v>2029.7666666666667</v>
      </c>
      <c r="E39" s="232">
        <v>1986.2833333333333</v>
      </c>
      <c r="F39" s="232">
        <v>1949.3166666666666</v>
      </c>
      <c r="G39" s="232">
        <v>1905.8333333333333</v>
      </c>
      <c r="H39" s="232">
        <v>2066.7333333333336</v>
      </c>
      <c r="I39" s="232">
        <v>2110.2166666666662</v>
      </c>
      <c r="J39" s="232">
        <v>2147.1833333333334</v>
      </c>
      <c r="K39" s="231">
        <v>2073.25</v>
      </c>
      <c r="L39" s="231">
        <v>1992.8</v>
      </c>
      <c r="M39" s="231">
        <v>0.84240999999999999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460.2</v>
      </c>
      <c r="D40" s="232">
        <v>469.63333333333338</v>
      </c>
      <c r="E40" s="232">
        <v>441.26666666666677</v>
      </c>
      <c r="F40" s="232">
        <v>422.33333333333337</v>
      </c>
      <c r="G40" s="232">
        <v>393.96666666666675</v>
      </c>
      <c r="H40" s="232">
        <v>488.56666666666678</v>
      </c>
      <c r="I40" s="232">
        <v>516.93333333333339</v>
      </c>
      <c r="J40" s="232">
        <v>535.86666666666679</v>
      </c>
      <c r="K40" s="231">
        <v>498</v>
      </c>
      <c r="L40" s="231">
        <v>450.7</v>
      </c>
      <c r="M40" s="231">
        <v>336.46469000000002</v>
      </c>
      <c r="N40" s="1"/>
      <c r="O40" s="1"/>
    </row>
    <row r="41" spans="1:15" ht="12.75" customHeight="1">
      <c r="A41" s="30">
        <v>31</v>
      </c>
      <c r="B41" s="217" t="s">
        <v>790</v>
      </c>
      <c r="C41" s="231">
        <v>1251.6500000000001</v>
      </c>
      <c r="D41" s="232">
        <v>1257.2333333333333</v>
      </c>
      <c r="E41" s="232">
        <v>1238.0166666666667</v>
      </c>
      <c r="F41" s="232">
        <v>1224.3833333333332</v>
      </c>
      <c r="G41" s="232">
        <v>1205.1666666666665</v>
      </c>
      <c r="H41" s="232">
        <v>1270.8666666666668</v>
      </c>
      <c r="I41" s="232">
        <v>1290.0833333333335</v>
      </c>
      <c r="J41" s="232">
        <v>1303.7166666666669</v>
      </c>
      <c r="K41" s="231">
        <v>1276.45</v>
      </c>
      <c r="L41" s="231">
        <v>1243.5999999999999</v>
      </c>
      <c r="M41" s="231">
        <v>1.4836100000000001</v>
      </c>
      <c r="N41" s="1"/>
      <c r="O41" s="1"/>
    </row>
    <row r="42" spans="1:15" ht="12.75" customHeight="1">
      <c r="A42" s="30">
        <v>32</v>
      </c>
      <c r="B42" s="217" t="s">
        <v>759</v>
      </c>
      <c r="C42" s="231">
        <v>599.79999999999995</v>
      </c>
      <c r="D42" s="232">
        <v>608.56666666666661</v>
      </c>
      <c r="E42" s="232">
        <v>589.23333333333323</v>
      </c>
      <c r="F42" s="232">
        <v>578.66666666666663</v>
      </c>
      <c r="G42" s="232">
        <v>559.33333333333326</v>
      </c>
      <c r="H42" s="232">
        <v>619.13333333333321</v>
      </c>
      <c r="I42" s="232">
        <v>638.4666666666667</v>
      </c>
      <c r="J42" s="232">
        <v>649.03333333333319</v>
      </c>
      <c r="K42" s="231">
        <v>627.9</v>
      </c>
      <c r="L42" s="231">
        <v>598</v>
      </c>
      <c r="M42" s="231">
        <v>1.0989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4224.3500000000004</v>
      </c>
      <c r="D43" s="232">
        <v>4245.45</v>
      </c>
      <c r="E43" s="232">
        <v>4172.8999999999996</v>
      </c>
      <c r="F43" s="232">
        <v>4121.45</v>
      </c>
      <c r="G43" s="232">
        <v>4048.8999999999996</v>
      </c>
      <c r="H43" s="232">
        <v>4296.8999999999996</v>
      </c>
      <c r="I43" s="232">
        <v>4369.4500000000007</v>
      </c>
      <c r="J43" s="232">
        <v>4420.8999999999996</v>
      </c>
      <c r="K43" s="231">
        <v>4318</v>
      </c>
      <c r="L43" s="231">
        <v>4194</v>
      </c>
      <c r="M43" s="231">
        <v>4.2371400000000001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322.3</v>
      </c>
      <c r="D44" s="232">
        <v>321.2166666666667</v>
      </c>
      <c r="E44" s="232">
        <v>318.08333333333337</v>
      </c>
      <c r="F44" s="232">
        <v>313.86666666666667</v>
      </c>
      <c r="G44" s="232">
        <v>310.73333333333335</v>
      </c>
      <c r="H44" s="232">
        <v>325.43333333333339</v>
      </c>
      <c r="I44" s="232">
        <v>328.56666666666672</v>
      </c>
      <c r="J44" s="232">
        <v>332.78333333333342</v>
      </c>
      <c r="K44" s="231">
        <v>324.35000000000002</v>
      </c>
      <c r="L44" s="231">
        <v>317</v>
      </c>
      <c r="M44" s="231">
        <v>34.558390000000003</v>
      </c>
      <c r="N44" s="1"/>
      <c r="O44" s="1"/>
    </row>
    <row r="45" spans="1:15" ht="12.75" customHeight="1">
      <c r="A45" s="30">
        <v>35</v>
      </c>
      <c r="B45" s="217" t="s">
        <v>811</v>
      </c>
      <c r="C45" s="231">
        <v>283.39999999999998</v>
      </c>
      <c r="D45" s="232">
        <v>284.08333333333331</v>
      </c>
      <c r="E45" s="232">
        <v>281.36666666666662</v>
      </c>
      <c r="F45" s="232">
        <v>279.33333333333331</v>
      </c>
      <c r="G45" s="232">
        <v>276.61666666666662</v>
      </c>
      <c r="H45" s="232">
        <v>286.11666666666662</v>
      </c>
      <c r="I45" s="232">
        <v>288.83333333333331</v>
      </c>
      <c r="J45" s="232">
        <v>290.86666666666662</v>
      </c>
      <c r="K45" s="231">
        <v>286.8</v>
      </c>
      <c r="L45" s="231">
        <v>282.05</v>
      </c>
      <c r="M45" s="231">
        <v>0.41622999999999999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493.9</v>
      </c>
      <c r="D46" s="232">
        <v>496.9666666666667</v>
      </c>
      <c r="E46" s="232">
        <v>484.93333333333339</v>
      </c>
      <c r="F46" s="232">
        <v>475.9666666666667</v>
      </c>
      <c r="G46" s="232">
        <v>463.93333333333339</v>
      </c>
      <c r="H46" s="232">
        <v>505.93333333333339</v>
      </c>
      <c r="I46" s="232">
        <v>517.9666666666667</v>
      </c>
      <c r="J46" s="232">
        <v>526.93333333333339</v>
      </c>
      <c r="K46" s="231">
        <v>509</v>
      </c>
      <c r="L46" s="231">
        <v>488</v>
      </c>
      <c r="M46" s="231">
        <v>2.22776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146.35</v>
      </c>
      <c r="D47" s="232">
        <v>145.98333333333332</v>
      </c>
      <c r="E47" s="232">
        <v>144.36666666666665</v>
      </c>
      <c r="F47" s="232">
        <v>142.38333333333333</v>
      </c>
      <c r="G47" s="232">
        <v>140.76666666666665</v>
      </c>
      <c r="H47" s="232">
        <v>147.96666666666664</v>
      </c>
      <c r="I47" s="232">
        <v>149.58333333333331</v>
      </c>
      <c r="J47" s="232">
        <v>151.56666666666663</v>
      </c>
      <c r="K47" s="231">
        <v>147.6</v>
      </c>
      <c r="L47" s="231">
        <v>144</v>
      </c>
      <c r="M47" s="231">
        <v>97.06026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2775</v>
      </c>
      <c r="D48" s="232">
        <v>2784.3666666666668</v>
      </c>
      <c r="E48" s="232">
        <v>2757.7333333333336</v>
      </c>
      <c r="F48" s="232">
        <v>2740.4666666666667</v>
      </c>
      <c r="G48" s="232">
        <v>2713.8333333333335</v>
      </c>
      <c r="H48" s="232">
        <v>2801.6333333333337</v>
      </c>
      <c r="I48" s="232">
        <v>2828.2666666666669</v>
      </c>
      <c r="J48" s="232">
        <v>2845.5333333333338</v>
      </c>
      <c r="K48" s="231">
        <v>2811</v>
      </c>
      <c r="L48" s="231">
        <v>2767.1</v>
      </c>
      <c r="M48" s="231">
        <v>8.5795300000000001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214.95</v>
      </c>
      <c r="D49" s="232">
        <v>216.13333333333333</v>
      </c>
      <c r="E49" s="232">
        <v>212.81666666666666</v>
      </c>
      <c r="F49" s="232">
        <v>210.68333333333334</v>
      </c>
      <c r="G49" s="232">
        <v>207.36666666666667</v>
      </c>
      <c r="H49" s="232">
        <v>218.26666666666665</v>
      </c>
      <c r="I49" s="232">
        <v>221.58333333333331</v>
      </c>
      <c r="J49" s="232">
        <v>223.71666666666664</v>
      </c>
      <c r="K49" s="231">
        <v>219.45</v>
      </c>
      <c r="L49" s="231">
        <v>214</v>
      </c>
      <c r="M49" s="231">
        <v>0.90466000000000002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3394.5</v>
      </c>
      <c r="D50" s="232">
        <v>3402.5333333333333</v>
      </c>
      <c r="E50" s="232">
        <v>3370.9666666666667</v>
      </c>
      <c r="F50" s="232">
        <v>3347.4333333333334</v>
      </c>
      <c r="G50" s="232">
        <v>3315.8666666666668</v>
      </c>
      <c r="H50" s="232">
        <v>3426.0666666666666</v>
      </c>
      <c r="I50" s="232">
        <v>3457.6333333333332</v>
      </c>
      <c r="J50" s="232">
        <v>3481.1666666666665</v>
      </c>
      <c r="K50" s="231">
        <v>3434.1</v>
      </c>
      <c r="L50" s="231">
        <v>3379</v>
      </c>
      <c r="M50" s="231">
        <v>3.4320000000000003E-2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1978.35</v>
      </c>
      <c r="D51" s="232">
        <v>1984.6000000000001</v>
      </c>
      <c r="E51" s="232">
        <v>1953.7500000000002</v>
      </c>
      <c r="F51" s="232">
        <v>1929.15</v>
      </c>
      <c r="G51" s="232">
        <v>1898.3000000000002</v>
      </c>
      <c r="H51" s="232">
        <v>2009.2000000000003</v>
      </c>
      <c r="I51" s="232">
        <v>2040.0500000000002</v>
      </c>
      <c r="J51" s="232">
        <v>2064.6500000000005</v>
      </c>
      <c r="K51" s="231">
        <v>2015.45</v>
      </c>
      <c r="L51" s="231">
        <v>1960</v>
      </c>
      <c r="M51" s="231">
        <v>2.50509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6993.2</v>
      </c>
      <c r="D52" s="232">
        <v>7049.7333333333336</v>
      </c>
      <c r="E52" s="232">
        <v>6900.4666666666672</v>
      </c>
      <c r="F52" s="232">
        <v>6807.7333333333336</v>
      </c>
      <c r="G52" s="232">
        <v>6658.4666666666672</v>
      </c>
      <c r="H52" s="232">
        <v>7142.4666666666672</v>
      </c>
      <c r="I52" s="232">
        <v>7291.7333333333336</v>
      </c>
      <c r="J52" s="232">
        <v>7384.4666666666672</v>
      </c>
      <c r="K52" s="231">
        <v>7199</v>
      </c>
      <c r="L52" s="231">
        <v>6957</v>
      </c>
      <c r="M52" s="231">
        <v>0.40171000000000001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417.75</v>
      </c>
      <c r="D53" s="232">
        <v>424.2</v>
      </c>
      <c r="E53" s="232">
        <v>410.15</v>
      </c>
      <c r="F53" s="232">
        <v>402.55</v>
      </c>
      <c r="G53" s="232">
        <v>388.5</v>
      </c>
      <c r="H53" s="232">
        <v>431.79999999999995</v>
      </c>
      <c r="I53" s="232">
        <v>445.85</v>
      </c>
      <c r="J53" s="232">
        <v>453.44999999999993</v>
      </c>
      <c r="K53" s="231">
        <v>438.25</v>
      </c>
      <c r="L53" s="231">
        <v>416.6</v>
      </c>
      <c r="M53" s="231">
        <v>23.507359999999998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390.15</v>
      </c>
      <c r="D54" s="232">
        <v>388.0333333333333</v>
      </c>
      <c r="E54" s="232">
        <v>382.26666666666659</v>
      </c>
      <c r="F54" s="232">
        <v>374.38333333333327</v>
      </c>
      <c r="G54" s="232">
        <v>368.61666666666656</v>
      </c>
      <c r="H54" s="232">
        <v>395.91666666666663</v>
      </c>
      <c r="I54" s="232">
        <v>401.68333333333328</v>
      </c>
      <c r="J54" s="232">
        <v>409.56666666666666</v>
      </c>
      <c r="K54" s="231">
        <v>393.8</v>
      </c>
      <c r="L54" s="231">
        <v>380.15</v>
      </c>
      <c r="M54" s="231">
        <v>1.3628800000000001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3515.1</v>
      </c>
      <c r="D55" s="232">
        <v>3525.6333333333337</v>
      </c>
      <c r="E55" s="232">
        <v>3496.7666666666673</v>
      </c>
      <c r="F55" s="232">
        <v>3478.4333333333338</v>
      </c>
      <c r="G55" s="232">
        <v>3449.5666666666675</v>
      </c>
      <c r="H55" s="232">
        <v>3543.9666666666672</v>
      </c>
      <c r="I55" s="232">
        <v>3572.833333333333</v>
      </c>
      <c r="J55" s="232">
        <v>3591.166666666667</v>
      </c>
      <c r="K55" s="231">
        <v>3554.5</v>
      </c>
      <c r="L55" s="231">
        <v>3507.3</v>
      </c>
      <c r="M55" s="231">
        <v>4.7476900000000004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892.35</v>
      </c>
      <c r="D56" s="232">
        <v>894.66666666666663</v>
      </c>
      <c r="E56" s="232">
        <v>881.88333333333321</v>
      </c>
      <c r="F56" s="232">
        <v>871.41666666666663</v>
      </c>
      <c r="G56" s="232">
        <v>858.63333333333321</v>
      </c>
      <c r="H56" s="232">
        <v>905.13333333333321</v>
      </c>
      <c r="I56" s="232">
        <v>917.91666666666674</v>
      </c>
      <c r="J56" s="232">
        <v>928.38333333333321</v>
      </c>
      <c r="K56" s="231">
        <v>907.45</v>
      </c>
      <c r="L56" s="231">
        <v>884.2</v>
      </c>
      <c r="M56" s="231">
        <v>119.21747999999999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2606.25</v>
      </c>
      <c r="D57" s="232">
        <v>2606.7833333333333</v>
      </c>
      <c r="E57" s="232">
        <v>2585.6166666666668</v>
      </c>
      <c r="F57" s="232">
        <v>2564.9833333333336</v>
      </c>
      <c r="G57" s="232">
        <v>2543.8166666666671</v>
      </c>
      <c r="H57" s="232">
        <v>2627.4166666666665</v>
      </c>
      <c r="I57" s="232">
        <v>2648.5833333333335</v>
      </c>
      <c r="J57" s="232">
        <v>2669.2166666666662</v>
      </c>
      <c r="K57" s="231">
        <v>2627.95</v>
      </c>
      <c r="L57" s="231">
        <v>2586.15</v>
      </c>
      <c r="M57" s="231">
        <v>9.1069999999999998E-2</v>
      </c>
      <c r="N57" s="1"/>
      <c r="O57" s="1"/>
    </row>
    <row r="58" spans="1:15" ht="12.75" customHeight="1">
      <c r="A58" s="30">
        <v>48</v>
      </c>
      <c r="B58" s="217" t="s">
        <v>302</v>
      </c>
      <c r="C58" s="231">
        <v>530.15</v>
      </c>
      <c r="D58" s="232">
        <v>533.01666666666665</v>
      </c>
      <c r="E58" s="232">
        <v>524.18333333333328</v>
      </c>
      <c r="F58" s="232">
        <v>518.21666666666658</v>
      </c>
      <c r="G58" s="232">
        <v>509.38333333333321</v>
      </c>
      <c r="H58" s="232">
        <v>538.98333333333335</v>
      </c>
      <c r="I58" s="232">
        <v>547.81666666666683</v>
      </c>
      <c r="J58" s="232">
        <v>553.78333333333342</v>
      </c>
      <c r="K58" s="231">
        <v>541.85</v>
      </c>
      <c r="L58" s="231">
        <v>527.04999999999995</v>
      </c>
      <c r="M58" s="231">
        <v>3.2911800000000002</v>
      </c>
      <c r="N58" s="1"/>
      <c r="O58" s="1"/>
    </row>
    <row r="59" spans="1:15" ht="12.75" customHeight="1">
      <c r="A59" s="30">
        <v>49</v>
      </c>
      <c r="B59" s="217" t="s">
        <v>62</v>
      </c>
      <c r="C59" s="231">
        <v>3717.4</v>
      </c>
      <c r="D59" s="232">
        <v>3710.3666666666663</v>
      </c>
      <c r="E59" s="232">
        <v>3680.7333333333327</v>
      </c>
      <c r="F59" s="232">
        <v>3644.0666666666662</v>
      </c>
      <c r="G59" s="232">
        <v>3614.4333333333325</v>
      </c>
      <c r="H59" s="232">
        <v>3747.0333333333328</v>
      </c>
      <c r="I59" s="232">
        <v>3776.666666666667</v>
      </c>
      <c r="J59" s="232">
        <v>3813.333333333333</v>
      </c>
      <c r="K59" s="231">
        <v>3740</v>
      </c>
      <c r="L59" s="231">
        <v>3673.7</v>
      </c>
      <c r="M59" s="231">
        <v>3.7557100000000001</v>
      </c>
      <c r="N59" s="1"/>
      <c r="O59" s="1"/>
    </row>
    <row r="60" spans="1:15" ht="12.75" customHeight="1">
      <c r="A60" s="30">
        <v>50</v>
      </c>
      <c r="B60" s="217" t="s">
        <v>303</v>
      </c>
      <c r="C60" s="231">
        <v>1132.0999999999999</v>
      </c>
      <c r="D60" s="232">
        <v>1135.2166666666665</v>
      </c>
      <c r="E60" s="232">
        <v>1125.4333333333329</v>
      </c>
      <c r="F60" s="232">
        <v>1118.7666666666664</v>
      </c>
      <c r="G60" s="232">
        <v>1108.9833333333329</v>
      </c>
      <c r="H60" s="232">
        <v>1141.883333333333</v>
      </c>
      <c r="I60" s="232">
        <v>1151.6666666666663</v>
      </c>
      <c r="J60" s="232">
        <v>1158.333333333333</v>
      </c>
      <c r="K60" s="231">
        <v>1145</v>
      </c>
      <c r="L60" s="231">
        <v>1128.55</v>
      </c>
      <c r="M60" s="231">
        <v>0.14735000000000001</v>
      </c>
      <c r="N60" s="1"/>
      <c r="O60" s="1"/>
    </row>
    <row r="61" spans="1:15" ht="12.75" customHeight="1">
      <c r="A61" s="30">
        <v>51</v>
      </c>
      <c r="B61" s="217" t="s">
        <v>65</v>
      </c>
      <c r="C61" s="231">
        <v>5795.9</v>
      </c>
      <c r="D61" s="232">
        <v>5809.3166666666666</v>
      </c>
      <c r="E61" s="232">
        <v>5763.583333333333</v>
      </c>
      <c r="F61" s="232">
        <v>5731.2666666666664</v>
      </c>
      <c r="G61" s="232">
        <v>5685.5333333333328</v>
      </c>
      <c r="H61" s="232">
        <v>5841.6333333333332</v>
      </c>
      <c r="I61" s="232">
        <v>5887.3666666666668</v>
      </c>
      <c r="J61" s="232">
        <v>5919.6833333333334</v>
      </c>
      <c r="K61" s="231">
        <v>5855.05</v>
      </c>
      <c r="L61" s="231">
        <v>5777</v>
      </c>
      <c r="M61" s="231">
        <v>8.2783700000000007</v>
      </c>
      <c r="N61" s="1"/>
      <c r="O61" s="1"/>
    </row>
    <row r="62" spans="1:15" ht="12.75" customHeight="1">
      <c r="A62" s="30">
        <v>52</v>
      </c>
      <c r="B62" s="217" t="s">
        <v>64</v>
      </c>
      <c r="C62" s="231">
        <v>1314.35</v>
      </c>
      <c r="D62" s="232">
        <v>1319.75</v>
      </c>
      <c r="E62" s="232">
        <v>1304.5999999999999</v>
      </c>
      <c r="F62" s="232">
        <v>1294.8499999999999</v>
      </c>
      <c r="G62" s="232">
        <v>1279.6999999999998</v>
      </c>
      <c r="H62" s="232">
        <v>1329.5</v>
      </c>
      <c r="I62" s="232">
        <v>1344.65</v>
      </c>
      <c r="J62" s="232">
        <v>1354.4</v>
      </c>
      <c r="K62" s="231">
        <v>1334.9</v>
      </c>
      <c r="L62" s="231">
        <v>1310</v>
      </c>
      <c r="M62" s="231">
        <v>15.498989999999999</v>
      </c>
      <c r="N62" s="1"/>
      <c r="O62" s="1"/>
    </row>
    <row r="63" spans="1:15" ht="12.75" customHeight="1">
      <c r="A63" s="30">
        <v>53</v>
      </c>
      <c r="B63" s="217" t="s">
        <v>241</v>
      </c>
      <c r="C63" s="231">
        <v>5742.65</v>
      </c>
      <c r="D63" s="232">
        <v>5782.8833333333341</v>
      </c>
      <c r="E63" s="232">
        <v>5669.7666666666682</v>
      </c>
      <c r="F63" s="232">
        <v>5596.8833333333341</v>
      </c>
      <c r="G63" s="232">
        <v>5483.7666666666682</v>
      </c>
      <c r="H63" s="232">
        <v>5855.7666666666682</v>
      </c>
      <c r="I63" s="232">
        <v>5968.883333333335</v>
      </c>
      <c r="J63" s="232">
        <v>6041.7666666666682</v>
      </c>
      <c r="K63" s="231">
        <v>5896</v>
      </c>
      <c r="L63" s="231">
        <v>5710</v>
      </c>
      <c r="M63" s="231">
        <v>9.5659999999999995E-2</v>
      </c>
      <c r="N63" s="1"/>
      <c r="O63" s="1"/>
    </row>
    <row r="64" spans="1:15" ht="12.75" customHeight="1">
      <c r="A64" s="30">
        <v>54</v>
      </c>
      <c r="B64" s="217" t="s">
        <v>304</v>
      </c>
      <c r="C64" s="231">
        <v>2302.3000000000002</v>
      </c>
      <c r="D64" s="232">
        <v>2312.25</v>
      </c>
      <c r="E64" s="232">
        <v>2277.0500000000002</v>
      </c>
      <c r="F64" s="232">
        <v>2251.8000000000002</v>
      </c>
      <c r="G64" s="232">
        <v>2216.6000000000004</v>
      </c>
      <c r="H64" s="232">
        <v>2337.5</v>
      </c>
      <c r="I64" s="232">
        <v>2372.6999999999998</v>
      </c>
      <c r="J64" s="232">
        <v>2397.9499999999998</v>
      </c>
      <c r="K64" s="231">
        <v>2347.4499999999998</v>
      </c>
      <c r="L64" s="231">
        <v>2287</v>
      </c>
      <c r="M64" s="231">
        <v>0.67557999999999996</v>
      </c>
      <c r="N64" s="1"/>
      <c r="O64" s="1"/>
    </row>
    <row r="65" spans="1:15" ht="12.75" customHeight="1">
      <c r="A65" s="30">
        <v>55</v>
      </c>
      <c r="B65" s="217" t="s">
        <v>66</v>
      </c>
      <c r="C65" s="231">
        <v>2239.85</v>
      </c>
      <c r="D65" s="232">
        <v>2235.5333333333333</v>
      </c>
      <c r="E65" s="232">
        <v>2216.1666666666665</v>
      </c>
      <c r="F65" s="232">
        <v>2192.4833333333331</v>
      </c>
      <c r="G65" s="232">
        <v>2173.1166666666663</v>
      </c>
      <c r="H65" s="232">
        <v>2259.2166666666667</v>
      </c>
      <c r="I65" s="232">
        <v>2278.5833333333335</v>
      </c>
      <c r="J65" s="232">
        <v>2302.2666666666669</v>
      </c>
      <c r="K65" s="231">
        <v>2254.9</v>
      </c>
      <c r="L65" s="231">
        <v>2211.85</v>
      </c>
      <c r="M65" s="231">
        <v>2.3237800000000002</v>
      </c>
      <c r="N65" s="1"/>
      <c r="O65" s="1"/>
    </row>
    <row r="66" spans="1:15" ht="12.75" customHeight="1">
      <c r="A66" s="30">
        <v>56</v>
      </c>
      <c r="B66" s="217" t="s">
        <v>305</v>
      </c>
      <c r="C66" s="231">
        <v>363.65</v>
      </c>
      <c r="D66" s="232">
        <v>366.7833333333333</v>
      </c>
      <c r="E66" s="232">
        <v>358.86666666666662</v>
      </c>
      <c r="F66" s="232">
        <v>354.08333333333331</v>
      </c>
      <c r="G66" s="232">
        <v>346.16666666666663</v>
      </c>
      <c r="H66" s="232">
        <v>371.56666666666661</v>
      </c>
      <c r="I66" s="232">
        <v>379.48333333333335</v>
      </c>
      <c r="J66" s="232">
        <v>384.26666666666659</v>
      </c>
      <c r="K66" s="231">
        <v>374.7</v>
      </c>
      <c r="L66" s="231">
        <v>362</v>
      </c>
      <c r="M66" s="231">
        <v>9.2490299999999994</v>
      </c>
      <c r="N66" s="1"/>
      <c r="O66" s="1"/>
    </row>
    <row r="67" spans="1:15" ht="12.75" customHeight="1">
      <c r="A67" s="30">
        <v>57</v>
      </c>
      <c r="B67" s="217" t="s">
        <v>67</v>
      </c>
      <c r="C67" s="231">
        <v>244.95</v>
      </c>
      <c r="D67" s="232">
        <v>245.64999999999998</v>
      </c>
      <c r="E67" s="232">
        <v>242.94999999999996</v>
      </c>
      <c r="F67" s="232">
        <v>240.95</v>
      </c>
      <c r="G67" s="232">
        <v>238.24999999999997</v>
      </c>
      <c r="H67" s="232">
        <v>247.64999999999995</v>
      </c>
      <c r="I67" s="232">
        <v>250.35</v>
      </c>
      <c r="J67" s="232">
        <v>252.34999999999994</v>
      </c>
      <c r="K67" s="231">
        <v>248.35</v>
      </c>
      <c r="L67" s="231">
        <v>243.65</v>
      </c>
      <c r="M67" s="231">
        <v>48.705620000000003</v>
      </c>
      <c r="N67" s="1"/>
      <c r="O67" s="1"/>
    </row>
    <row r="68" spans="1:15" ht="12.75" customHeight="1">
      <c r="A68" s="30">
        <v>58</v>
      </c>
      <c r="B68" s="217" t="s">
        <v>68</v>
      </c>
      <c r="C68" s="231">
        <v>169.75</v>
      </c>
      <c r="D68" s="232">
        <v>171.56666666666669</v>
      </c>
      <c r="E68" s="232">
        <v>164.53333333333339</v>
      </c>
      <c r="F68" s="232">
        <v>159.31666666666669</v>
      </c>
      <c r="G68" s="232">
        <v>152.28333333333339</v>
      </c>
      <c r="H68" s="232">
        <v>176.78333333333339</v>
      </c>
      <c r="I68" s="232">
        <v>183.81666666666669</v>
      </c>
      <c r="J68" s="232">
        <v>189.03333333333339</v>
      </c>
      <c r="K68" s="231">
        <v>178.6</v>
      </c>
      <c r="L68" s="231">
        <v>166.35</v>
      </c>
      <c r="M68" s="231">
        <v>426.52625999999998</v>
      </c>
      <c r="N68" s="1"/>
      <c r="O68" s="1"/>
    </row>
    <row r="69" spans="1:15" ht="12.75" customHeight="1">
      <c r="A69" s="30">
        <v>59</v>
      </c>
      <c r="B69" s="217" t="s">
        <v>242</v>
      </c>
      <c r="C69" s="231">
        <v>82.55</v>
      </c>
      <c r="D69" s="232">
        <v>83.033333333333331</v>
      </c>
      <c r="E69" s="232">
        <v>80.266666666666666</v>
      </c>
      <c r="F69" s="232">
        <v>77.983333333333334</v>
      </c>
      <c r="G69" s="232">
        <v>75.216666666666669</v>
      </c>
      <c r="H69" s="232">
        <v>85.316666666666663</v>
      </c>
      <c r="I69" s="232">
        <v>88.083333333333314</v>
      </c>
      <c r="J69" s="232">
        <v>90.36666666666666</v>
      </c>
      <c r="K69" s="231">
        <v>85.8</v>
      </c>
      <c r="L69" s="231">
        <v>80.75</v>
      </c>
      <c r="M69" s="231">
        <v>177.93136000000001</v>
      </c>
      <c r="N69" s="1"/>
      <c r="O69" s="1"/>
    </row>
    <row r="70" spans="1:15" ht="12.75" customHeight="1">
      <c r="A70" s="30">
        <v>60</v>
      </c>
      <c r="B70" s="217" t="s">
        <v>306</v>
      </c>
      <c r="C70" s="231">
        <v>29.45</v>
      </c>
      <c r="D70" s="232">
        <v>29.55</v>
      </c>
      <c r="E70" s="232">
        <v>29</v>
      </c>
      <c r="F70" s="232">
        <v>28.55</v>
      </c>
      <c r="G70" s="232">
        <v>28</v>
      </c>
      <c r="H70" s="232">
        <v>30</v>
      </c>
      <c r="I70" s="232">
        <v>30.550000000000004</v>
      </c>
      <c r="J70" s="232">
        <v>31</v>
      </c>
      <c r="K70" s="231">
        <v>30.1</v>
      </c>
      <c r="L70" s="231">
        <v>29.1</v>
      </c>
      <c r="M70" s="231">
        <v>242.51562999999999</v>
      </c>
      <c r="N70" s="1"/>
      <c r="O70" s="1"/>
    </row>
    <row r="71" spans="1:15" ht="12.75" customHeight="1">
      <c r="A71" s="30">
        <v>61</v>
      </c>
      <c r="B71" s="217" t="s">
        <v>69</v>
      </c>
      <c r="C71" s="231">
        <v>1529.8</v>
      </c>
      <c r="D71" s="232">
        <v>1540.3500000000001</v>
      </c>
      <c r="E71" s="232">
        <v>1510.7000000000003</v>
      </c>
      <c r="F71" s="232">
        <v>1491.6000000000001</v>
      </c>
      <c r="G71" s="232">
        <v>1461.9500000000003</v>
      </c>
      <c r="H71" s="232">
        <v>1559.4500000000003</v>
      </c>
      <c r="I71" s="232">
        <v>1589.1000000000004</v>
      </c>
      <c r="J71" s="232">
        <v>1608.2000000000003</v>
      </c>
      <c r="K71" s="231">
        <v>1570</v>
      </c>
      <c r="L71" s="231">
        <v>1521.25</v>
      </c>
      <c r="M71" s="231">
        <v>2.73339</v>
      </c>
      <c r="N71" s="1"/>
      <c r="O71" s="1"/>
    </row>
    <row r="72" spans="1:15" ht="12.75" customHeight="1">
      <c r="A72" s="30">
        <v>62</v>
      </c>
      <c r="B72" s="217" t="s">
        <v>307</v>
      </c>
      <c r="C72" s="231">
        <v>4433.8500000000004</v>
      </c>
      <c r="D72" s="232">
        <v>4475.7</v>
      </c>
      <c r="E72" s="232">
        <v>4371.3999999999996</v>
      </c>
      <c r="F72" s="232">
        <v>4308.95</v>
      </c>
      <c r="G72" s="232">
        <v>4204.6499999999996</v>
      </c>
      <c r="H72" s="232">
        <v>4538.1499999999996</v>
      </c>
      <c r="I72" s="232">
        <v>4642.4500000000007</v>
      </c>
      <c r="J72" s="232">
        <v>4704.8999999999996</v>
      </c>
      <c r="K72" s="231">
        <v>4580</v>
      </c>
      <c r="L72" s="231">
        <v>4413.25</v>
      </c>
      <c r="M72" s="231">
        <v>0.12081</v>
      </c>
      <c r="N72" s="1"/>
      <c r="O72" s="1"/>
    </row>
    <row r="73" spans="1:15" ht="12.75" customHeight="1">
      <c r="A73" s="30">
        <v>63</v>
      </c>
      <c r="B73" s="217" t="s">
        <v>72</v>
      </c>
      <c r="C73" s="231">
        <v>548.75</v>
      </c>
      <c r="D73" s="232">
        <v>553.08333333333337</v>
      </c>
      <c r="E73" s="232">
        <v>542.16666666666674</v>
      </c>
      <c r="F73" s="232">
        <v>535.58333333333337</v>
      </c>
      <c r="G73" s="232">
        <v>524.66666666666674</v>
      </c>
      <c r="H73" s="232">
        <v>559.66666666666674</v>
      </c>
      <c r="I73" s="232">
        <v>570.58333333333348</v>
      </c>
      <c r="J73" s="232">
        <v>577.16666666666674</v>
      </c>
      <c r="K73" s="231">
        <v>564</v>
      </c>
      <c r="L73" s="231">
        <v>546.5</v>
      </c>
      <c r="M73" s="231">
        <v>8.8059100000000008</v>
      </c>
      <c r="N73" s="1"/>
      <c r="O73" s="1"/>
    </row>
    <row r="74" spans="1:15" ht="12.75" customHeight="1">
      <c r="A74" s="30">
        <v>64</v>
      </c>
      <c r="B74" s="217" t="s">
        <v>308</v>
      </c>
      <c r="C74" s="231">
        <v>922.6</v>
      </c>
      <c r="D74" s="232">
        <v>921.93333333333339</v>
      </c>
      <c r="E74" s="232">
        <v>914.31666666666683</v>
      </c>
      <c r="F74" s="232">
        <v>906.03333333333342</v>
      </c>
      <c r="G74" s="232">
        <v>898.41666666666686</v>
      </c>
      <c r="H74" s="232">
        <v>930.21666666666681</v>
      </c>
      <c r="I74" s="232">
        <v>937.83333333333337</v>
      </c>
      <c r="J74" s="232">
        <v>946.11666666666679</v>
      </c>
      <c r="K74" s="231">
        <v>929.55</v>
      </c>
      <c r="L74" s="231">
        <v>913.65</v>
      </c>
      <c r="M74" s="231">
        <v>1.55646</v>
      </c>
      <c r="N74" s="1"/>
      <c r="O74" s="1"/>
    </row>
    <row r="75" spans="1:15" ht="12.75" customHeight="1">
      <c r="A75" s="30">
        <v>65</v>
      </c>
      <c r="B75" s="217" t="s">
        <v>71</v>
      </c>
      <c r="C75" s="231">
        <v>99.15</v>
      </c>
      <c r="D75" s="232">
        <v>99.616666666666674</v>
      </c>
      <c r="E75" s="232">
        <v>98.333333333333343</v>
      </c>
      <c r="F75" s="232">
        <v>97.516666666666666</v>
      </c>
      <c r="G75" s="232">
        <v>96.233333333333334</v>
      </c>
      <c r="H75" s="232">
        <v>100.43333333333335</v>
      </c>
      <c r="I75" s="232">
        <v>101.71666666666668</v>
      </c>
      <c r="J75" s="232">
        <v>102.53333333333336</v>
      </c>
      <c r="K75" s="231">
        <v>100.9</v>
      </c>
      <c r="L75" s="231">
        <v>98.8</v>
      </c>
      <c r="M75" s="231">
        <v>92.328119999999998</v>
      </c>
      <c r="N75" s="1"/>
      <c r="O75" s="1"/>
    </row>
    <row r="76" spans="1:15" ht="12.75" customHeight="1">
      <c r="A76" s="30">
        <v>66</v>
      </c>
      <c r="B76" s="217" t="s">
        <v>73</v>
      </c>
      <c r="C76" s="231">
        <v>862.65</v>
      </c>
      <c r="D76" s="232">
        <v>860.51666666666677</v>
      </c>
      <c r="E76" s="232">
        <v>851.13333333333355</v>
      </c>
      <c r="F76" s="232">
        <v>839.61666666666679</v>
      </c>
      <c r="G76" s="232">
        <v>830.23333333333358</v>
      </c>
      <c r="H76" s="232">
        <v>872.03333333333353</v>
      </c>
      <c r="I76" s="232">
        <v>881.41666666666674</v>
      </c>
      <c r="J76" s="232">
        <v>892.93333333333351</v>
      </c>
      <c r="K76" s="231">
        <v>869.9</v>
      </c>
      <c r="L76" s="231">
        <v>849</v>
      </c>
      <c r="M76" s="231">
        <v>7.9518800000000001</v>
      </c>
      <c r="N76" s="1"/>
      <c r="O76" s="1"/>
    </row>
    <row r="77" spans="1:15" ht="12.75" customHeight="1">
      <c r="A77" s="30">
        <v>67</v>
      </c>
      <c r="B77" s="217" t="s">
        <v>76</v>
      </c>
      <c r="C77" s="231">
        <v>76.7</v>
      </c>
      <c r="D77" s="232">
        <v>77.183333333333337</v>
      </c>
      <c r="E77" s="232">
        <v>75.76666666666668</v>
      </c>
      <c r="F77" s="232">
        <v>74.833333333333343</v>
      </c>
      <c r="G77" s="232">
        <v>73.416666666666686</v>
      </c>
      <c r="H77" s="232">
        <v>78.116666666666674</v>
      </c>
      <c r="I77" s="232">
        <v>79.533333333333331</v>
      </c>
      <c r="J77" s="232">
        <v>80.466666666666669</v>
      </c>
      <c r="K77" s="231">
        <v>78.599999999999994</v>
      </c>
      <c r="L77" s="231">
        <v>76.25</v>
      </c>
      <c r="M77" s="231">
        <v>121.22314</v>
      </c>
      <c r="N77" s="1"/>
      <c r="O77" s="1"/>
    </row>
    <row r="78" spans="1:15" ht="12.75" customHeight="1">
      <c r="A78" s="30">
        <v>68</v>
      </c>
      <c r="B78" s="217" t="s">
        <v>80</v>
      </c>
      <c r="C78" s="231">
        <v>346.75</v>
      </c>
      <c r="D78" s="232">
        <v>347.65000000000003</v>
      </c>
      <c r="E78" s="232">
        <v>344.80000000000007</v>
      </c>
      <c r="F78" s="232">
        <v>342.85</v>
      </c>
      <c r="G78" s="232">
        <v>340.00000000000006</v>
      </c>
      <c r="H78" s="232">
        <v>349.60000000000008</v>
      </c>
      <c r="I78" s="232">
        <v>352.4500000000001</v>
      </c>
      <c r="J78" s="232">
        <v>354.40000000000009</v>
      </c>
      <c r="K78" s="231">
        <v>350.5</v>
      </c>
      <c r="L78" s="231">
        <v>345.7</v>
      </c>
      <c r="M78" s="231">
        <v>19.331969999999998</v>
      </c>
      <c r="N78" s="1"/>
      <c r="O78" s="1"/>
    </row>
    <row r="79" spans="1:15" ht="12.75" customHeight="1">
      <c r="A79" s="30">
        <v>69</v>
      </c>
      <c r="B79" s="217" t="s">
        <v>853</v>
      </c>
      <c r="C79" s="231">
        <v>9470.0499999999993</v>
      </c>
      <c r="D79" s="232">
        <v>9499.7333333333318</v>
      </c>
      <c r="E79" s="232">
        <v>9400.4666666666635</v>
      </c>
      <c r="F79" s="232">
        <v>9330.8833333333314</v>
      </c>
      <c r="G79" s="232">
        <v>9231.6166666666631</v>
      </c>
      <c r="H79" s="232">
        <v>9569.3166666666639</v>
      </c>
      <c r="I79" s="232">
        <v>9668.5833333333303</v>
      </c>
      <c r="J79" s="232">
        <v>9738.1666666666642</v>
      </c>
      <c r="K79" s="231">
        <v>9599</v>
      </c>
      <c r="L79" s="231">
        <v>9430.15</v>
      </c>
      <c r="M79" s="231">
        <v>5.5700000000000003E-3</v>
      </c>
      <c r="N79" s="1"/>
      <c r="O79" s="1"/>
    </row>
    <row r="80" spans="1:15" ht="12.75" customHeight="1">
      <c r="A80" s="30">
        <v>70</v>
      </c>
      <c r="B80" s="217" t="s">
        <v>75</v>
      </c>
      <c r="C80" s="231">
        <v>776.5</v>
      </c>
      <c r="D80" s="232">
        <v>775</v>
      </c>
      <c r="E80" s="232">
        <v>769.5</v>
      </c>
      <c r="F80" s="232">
        <v>762.5</v>
      </c>
      <c r="G80" s="232">
        <v>757</v>
      </c>
      <c r="H80" s="232">
        <v>782</v>
      </c>
      <c r="I80" s="232">
        <v>787.5</v>
      </c>
      <c r="J80" s="232">
        <v>794.5</v>
      </c>
      <c r="K80" s="231">
        <v>780.5</v>
      </c>
      <c r="L80" s="231">
        <v>768</v>
      </c>
      <c r="M80" s="231">
        <v>65.605140000000006</v>
      </c>
      <c r="N80" s="1"/>
      <c r="O80" s="1"/>
    </row>
    <row r="81" spans="1:15" ht="12.75" customHeight="1">
      <c r="A81" s="30">
        <v>71</v>
      </c>
      <c r="B81" s="217" t="s">
        <v>77</v>
      </c>
      <c r="C81" s="231">
        <v>235.2</v>
      </c>
      <c r="D81" s="232">
        <v>238.56666666666669</v>
      </c>
      <c r="E81" s="232">
        <v>230.93333333333339</v>
      </c>
      <c r="F81" s="232">
        <v>226.66666666666671</v>
      </c>
      <c r="G81" s="232">
        <v>219.03333333333342</v>
      </c>
      <c r="H81" s="232">
        <v>242.83333333333337</v>
      </c>
      <c r="I81" s="232">
        <v>250.46666666666664</v>
      </c>
      <c r="J81" s="232">
        <v>254.73333333333335</v>
      </c>
      <c r="K81" s="231">
        <v>246.2</v>
      </c>
      <c r="L81" s="231">
        <v>234.3</v>
      </c>
      <c r="M81" s="231">
        <v>36.03904</v>
      </c>
      <c r="N81" s="1"/>
      <c r="O81" s="1"/>
    </row>
    <row r="82" spans="1:15" ht="12.75" customHeight="1">
      <c r="A82" s="30">
        <v>72</v>
      </c>
      <c r="B82" s="217" t="s">
        <v>309</v>
      </c>
      <c r="C82" s="231">
        <v>930.2</v>
      </c>
      <c r="D82" s="232">
        <v>929.68333333333339</v>
      </c>
      <c r="E82" s="232">
        <v>920.51666666666677</v>
      </c>
      <c r="F82" s="232">
        <v>910.83333333333337</v>
      </c>
      <c r="G82" s="232">
        <v>901.66666666666674</v>
      </c>
      <c r="H82" s="232">
        <v>939.36666666666679</v>
      </c>
      <c r="I82" s="232">
        <v>948.5333333333333</v>
      </c>
      <c r="J82" s="232">
        <v>958.21666666666681</v>
      </c>
      <c r="K82" s="231">
        <v>938.85</v>
      </c>
      <c r="L82" s="231">
        <v>920</v>
      </c>
      <c r="M82" s="231">
        <v>0.49407000000000001</v>
      </c>
      <c r="N82" s="1"/>
      <c r="O82" s="1"/>
    </row>
    <row r="83" spans="1:15" ht="12.75" customHeight="1">
      <c r="A83" s="30">
        <v>73</v>
      </c>
      <c r="B83" s="217" t="s">
        <v>310</v>
      </c>
      <c r="C83" s="231">
        <v>295.95</v>
      </c>
      <c r="D83" s="232">
        <v>298.95</v>
      </c>
      <c r="E83" s="232">
        <v>291.89999999999998</v>
      </c>
      <c r="F83" s="232">
        <v>287.84999999999997</v>
      </c>
      <c r="G83" s="232">
        <v>280.79999999999995</v>
      </c>
      <c r="H83" s="232">
        <v>303</v>
      </c>
      <c r="I83" s="232">
        <v>310.05000000000007</v>
      </c>
      <c r="J83" s="232">
        <v>314.10000000000002</v>
      </c>
      <c r="K83" s="231">
        <v>306</v>
      </c>
      <c r="L83" s="231">
        <v>294.89999999999998</v>
      </c>
      <c r="M83" s="231">
        <v>19.656739999999999</v>
      </c>
      <c r="N83" s="1"/>
      <c r="O83" s="1"/>
    </row>
    <row r="84" spans="1:15" ht="12.75" customHeight="1">
      <c r="A84" s="30">
        <v>74</v>
      </c>
      <c r="B84" s="217" t="s">
        <v>311</v>
      </c>
      <c r="C84" s="231">
        <v>6748.5</v>
      </c>
      <c r="D84" s="232">
        <v>6804.4666666666672</v>
      </c>
      <c r="E84" s="232">
        <v>6655.3333333333339</v>
      </c>
      <c r="F84" s="232">
        <v>6562.166666666667</v>
      </c>
      <c r="G84" s="232">
        <v>6413.0333333333338</v>
      </c>
      <c r="H84" s="232">
        <v>6897.6333333333341</v>
      </c>
      <c r="I84" s="232">
        <v>7046.7666666666673</v>
      </c>
      <c r="J84" s="232">
        <v>7139.9333333333343</v>
      </c>
      <c r="K84" s="231">
        <v>6953.6</v>
      </c>
      <c r="L84" s="231">
        <v>6711.3</v>
      </c>
      <c r="M84" s="231">
        <v>0.34059</v>
      </c>
      <c r="N84" s="1"/>
      <c r="O84" s="1"/>
    </row>
    <row r="85" spans="1:15" ht="12.75" customHeight="1">
      <c r="A85" s="30">
        <v>75</v>
      </c>
      <c r="B85" s="217" t="s">
        <v>312</v>
      </c>
      <c r="C85" s="231">
        <v>1249.0999999999999</v>
      </c>
      <c r="D85" s="232">
        <v>1245.1666666666667</v>
      </c>
      <c r="E85" s="232">
        <v>1233.9333333333334</v>
      </c>
      <c r="F85" s="232">
        <v>1218.7666666666667</v>
      </c>
      <c r="G85" s="232">
        <v>1207.5333333333333</v>
      </c>
      <c r="H85" s="232">
        <v>1260.3333333333335</v>
      </c>
      <c r="I85" s="232">
        <v>1271.5666666666666</v>
      </c>
      <c r="J85" s="232">
        <v>1286.7333333333336</v>
      </c>
      <c r="K85" s="231">
        <v>1256.4000000000001</v>
      </c>
      <c r="L85" s="231">
        <v>1230</v>
      </c>
      <c r="M85" s="231">
        <v>0.23845</v>
      </c>
      <c r="N85" s="1"/>
      <c r="O85" s="1"/>
    </row>
    <row r="86" spans="1:15" ht="12.75" customHeight="1">
      <c r="A86" s="30">
        <v>76</v>
      </c>
      <c r="B86" s="217" t="s">
        <v>243</v>
      </c>
      <c r="C86" s="231">
        <v>904.5</v>
      </c>
      <c r="D86" s="232">
        <v>906.33333333333337</v>
      </c>
      <c r="E86" s="232">
        <v>898.61666666666679</v>
      </c>
      <c r="F86" s="232">
        <v>892.73333333333346</v>
      </c>
      <c r="G86" s="232">
        <v>885.01666666666688</v>
      </c>
      <c r="H86" s="232">
        <v>912.2166666666667</v>
      </c>
      <c r="I86" s="232">
        <v>919.93333333333317</v>
      </c>
      <c r="J86" s="232">
        <v>925.81666666666661</v>
      </c>
      <c r="K86" s="231">
        <v>914.05</v>
      </c>
      <c r="L86" s="231">
        <v>900.45</v>
      </c>
      <c r="M86" s="231">
        <v>0.13394</v>
      </c>
      <c r="N86" s="1"/>
      <c r="O86" s="1"/>
    </row>
    <row r="87" spans="1:15" ht="12.75" customHeight="1">
      <c r="A87" s="30">
        <v>77</v>
      </c>
      <c r="B87" s="217" t="s">
        <v>812</v>
      </c>
      <c r="C87" s="231">
        <v>473.85</v>
      </c>
      <c r="D87" s="232">
        <v>474.15000000000003</v>
      </c>
      <c r="E87" s="232">
        <v>470.70000000000005</v>
      </c>
      <c r="F87" s="232">
        <v>467.55</v>
      </c>
      <c r="G87" s="232">
        <v>464.1</v>
      </c>
      <c r="H87" s="232">
        <v>477.30000000000007</v>
      </c>
      <c r="I87" s="232">
        <v>480.75</v>
      </c>
      <c r="J87" s="232">
        <v>483.90000000000009</v>
      </c>
      <c r="K87" s="231">
        <v>477.6</v>
      </c>
      <c r="L87" s="231">
        <v>471</v>
      </c>
      <c r="M87" s="231">
        <v>0.82633000000000001</v>
      </c>
      <c r="N87" s="1"/>
      <c r="O87" s="1"/>
    </row>
    <row r="88" spans="1:15" ht="12.75" customHeight="1">
      <c r="A88" s="30">
        <v>78</v>
      </c>
      <c r="B88" s="217" t="s">
        <v>78</v>
      </c>
      <c r="C88" s="231">
        <v>16720.349999999999</v>
      </c>
      <c r="D88" s="232">
        <v>16810.083333333332</v>
      </c>
      <c r="E88" s="232">
        <v>16580.266666666663</v>
      </c>
      <c r="F88" s="232">
        <v>16440.183333333331</v>
      </c>
      <c r="G88" s="232">
        <v>16210.366666666661</v>
      </c>
      <c r="H88" s="232">
        <v>16950.166666666664</v>
      </c>
      <c r="I88" s="232">
        <v>17179.983333333337</v>
      </c>
      <c r="J88" s="232">
        <v>17320.066666666666</v>
      </c>
      <c r="K88" s="231">
        <v>17039.900000000001</v>
      </c>
      <c r="L88" s="231">
        <v>16670</v>
      </c>
      <c r="M88" s="231">
        <v>0.10285999999999999</v>
      </c>
      <c r="N88" s="1"/>
      <c r="O88" s="1"/>
    </row>
    <row r="89" spans="1:15" ht="12.75" customHeight="1">
      <c r="A89" s="30">
        <v>79</v>
      </c>
      <c r="B89" s="217" t="s">
        <v>313</v>
      </c>
      <c r="C89" s="231">
        <v>449.75</v>
      </c>
      <c r="D89" s="232">
        <v>451.7166666666667</v>
      </c>
      <c r="E89" s="232">
        <v>444.43333333333339</v>
      </c>
      <c r="F89" s="232">
        <v>439.11666666666667</v>
      </c>
      <c r="G89" s="232">
        <v>431.83333333333337</v>
      </c>
      <c r="H89" s="232">
        <v>457.03333333333342</v>
      </c>
      <c r="I89" s="232">
        <v>464.31666666666672</v>
      </c>
      <c r="J89" s="232">
        <v>469.63333333333344</v>
      </c>
      <c r="K89" s="231">
        <v>459</v>
      </c>
      <c r="L89" s="231">
        <v>446.4</v>
      </c>
      <c r="M89" s="231">
        <v>0.99338000000000004</v>
      </c>
      <c r="N89" s="1"/>
      <c r="O89" s="1"/>
    </row>
    <row r="90" spans="1:15" ht="12.75" customHeight="1">
      <c r="A90" s="30">
        <v>80</v>
      </c>
      <c r="B90" s="217" t="s">
        <v>813</v>
      </c>
      <c r="C90" s="231">
        <v>26.95</v>
      </c>
      <c r="D90" s="232">
        <v>27.066666666666666</v>
      </c>
      <c r="E90" s="232">
        <v>26.583333333333332</v>
      </c>
      <c r="F90" s="232">
        <v>26.216666666666665</v>
      </c>
      <c r="G90" s="232">
        <v>25.733333333333331</v>
      </c>
      <c r="H90" s="232">
        <v>27.433333333333334</v>
      </c>
      <c r="I90" s="232">
        <v>27.916666666666668</v>
      </c>
      <c r="J90" s="232">
        <v>28.283333333333335</v>
      </c>
      <c r="K90" s="231">
        <v>27.55</v>
      </c>
      <c r="L90" s="231">
        <v>26.7</v>
      </c>
      <c r="M90" s="231">
        <v>96.093249999999998</v>
      </c>
      <c r="N90" s="1"/>
      <c r="O90" s="1"/>
    </row>
    <row r="91" spans="1:15" ht="12.75" customHeight="1">
      <c r="A91" s="30">
        <v>81</v>
      </c>
      <c r="B91" s="217" t="s">
        <v>81</v>
      </c>
      <c r="C91" s="231">
        <v>4388.1499999999996</v>
      </c>
      <c r="D91" s="232">
        <v>4397.3833333333332</v>
      </c>
      <c r="E91" s="232">
        <v>4350.7666666666664</v>
      </c>
      <c r="F91" s="232">
        <v>4313.3833333333332</v>
      </c>
      <c r="G91" s="232">
        <v>4266.7666666666664</v>
      </c>
      <c r="H91" s="232">
        <v>4434.7666666666664</v>
      </c>
      <c r="I91" s="232">
        <v>4481.3833333333332</v>
      </c>
      <c r="J91" s="232">
        <v>4518.7666666666664</v>
      </c>
      <c r="K91" s="231">
        <v>4444</v>
      </c>
      <c r="L91" s="231">
        <v>4360</v>
      </c>
      <c r="M91" s="231">
        <v>2.88089</v>
      </c>
      <c r="N91" s="1"/>
      <c r="O91" s="1"/>
    </row>
    <row r="92" spans="1:15" ht="12.75" customHeight="1">
      <c r="A92" s="30">
        <v>82</v>
      </c>
      <c r="B92" s="217" t="s">
        <v>814</v>
      </c>
      <c r="C92" s="231">
        <v>1127.3499999999999</v>
      </c>
      <c r="D92" s="232">
        <v>1128.8</v>
      </c>
      <c r="E92" s="232">
        <v>1122.5999999999999</v>
      </c>
      <c r="F92" s="232">
        <v>1117.8499999999999</v>
      </c>
      <c r="G92" s="232">
        <v>1111.6499999999999</v>
      </c>
      <c r="H92" s="232">
        <v>1133.55</v>
      </c>
      <c r="I92" s="232">
        <v>1139.7500000000002</v>
      </c>
      <c r="J92" s="232">
        <v>1144.5</v>
      </c>
      <c r="K92" s="231">
        <v>1135</v>
      </c>
      <c r="L92" s="231">
        <v>1124.05</v>
      </c>
      <c r="M92" s="231">
        <v>0.56064999999999998</v>
      </c>
      <c r="N92" s="1"/>
      <c r="O92" s="1"/>
    </row>
    <row r="93" spans="1:15" ht="12.75" customHeight="1">
      <c r="A93" s="30">
        <v>83</v>
      </c>
      <c r="B93" s="217" t="s">
        <v>314</v>
      </c>
      <c r="C93" s="231">
        <v>533.65</v>
      </c>
      <c r="D93" s="232">
        <v>533.9</v>
      </c>
      <c r="E93" s="232">
        <v>523.94999999999993</v>
      </c>
      <c r="F93" s="232">
        <v>514.25</v>
      </c>
      <c r="G93" s="232">
        <v>504.29999999999995</v>
      </c>
      <c r="H93" s="232">
        <v>543.59999999999991</v>
      </c>
      <c r="I93" s="232">
        <v>553.54999999999995</v>
      </c>
      <c r="J93" s="232">
        <v>563.24999999999989</v>
      </c>
      <c r="K93" s="231">
        <v>543.85</v>
      </c>
      <c r="L93" s="231">
        <v>524.20000000000005</v>
      </c>
      <c r="M93" s="231">
        <v>0.82199999999999995</v>
      </c>
      <c r="N93" s="1"/>
      <c r="O93" s="1"/>
    </row>
    <row r="94" spans="1:15" ht="12.75" customHeight="1">
      <c r="A94" s="30">
        <v>84</v>
      </c>
      <c r="B94" s="217" t="s">
        <v>244</v>
      </c>
      <c r="C94" s="231">
        <v>73.8</v>
      </c>
      <c r="D94" s="232">
        <v>73.783333333333317</v>
      </c>
      <c r="E94" s="232">
        <v>73.46666666666664</v>
      </c>
      <c r="F94" s="232">
        <v>73.133333333333326</v>
      </c>
      <c r="G94" s="232">
        <v>72.816666666666649</v>
      </c>
      <c r="H94" s="232">
        <v>74.116666666666632</v>
      </c>
      <c r="I94" s="232">
        <v>74.433333333333323</v>
      </c>
      <c r="J94" s="232">
        <v>74.766666666666623</v>
      </c>
      <c r="K94" s="231">
        <v>74.099999999999994</v>
      </c>
      <c r="L94" s="231">
        <v>73.45</v>
      </c>
      <c r="M94" s="231">
        <v>5.6044099999999997</v>
      </c>
      <c r="N94" s="1"/>
      <c r="O94" s="1"/>
    </row>
    <row r="95" spans="1:15" ht="12.75" customHeight="1">
      <c r="A95" s="30">
        <v>85</v>
      </c>
      <c r="B95" s="217" t="s">
        <v>772</v>
      </c>
      <c r="C95" s="231">
        <v>300.39999999999998</v>
      </c>
      <c r="D95" s="232">
        <v>303.06666666666666</v>
      </c>
      <c r="E95" s="232">
        <v>294.33333333333331</v>
      </c>
      <c r="F95" s="232">
        <v>288.26666666666665</v>
      </c>
      <c r="G95" s="232">
        <v>279.5333333333333</v>
      </c>
      <c r="H95" s="232">
        <v>309.13333333333333</v>
      </c>
      <c r="I95" s="232">
        <v>317.86666666666667</v>
      </c>
      <c r="J95" s="232">
        <v>323.93333333333334</v>
      </c>
      <c r="K95" s="231">
        <v>311.8</v>
      </c>
      <c r="L95" s="231">
        <v>297</v>
      </c>
      <c r="M95" s="231">
        <v>36.45017</v>
      </c>
      <c r="N95" s="1"/>
      <c r="O95" s="1"/>
    </row>
    <row r="96" spans="1:15" ht="12.75" customHeight="1">
      <c r="A96" s="30">
        <v>86</v>
      </c>
      <c r="B96" s="217" t="s">
        <v>315</v>
      </c>
      <c r="C96" s="231">
        <v>2968.75</v>
      </c>
      <c r="D96" s="232">
        <v>2970.4333333333329</v>
      </c>
      <c r="E96" s="232">
        <v>2949.3166666666657</v>
      </c>
      <c r="F96" s="232">
        <v>2929.8833333333328</v>
      </c>
      <c r="G96" s="232">
        <v>2908.7666666666655</v>
      </c>
      <c r="H96" s="232">
        <v>2989.8666666666659</v>
      </c>
      <c r="I96" s="232">
        <v>3010.9833333333336</v>
      </c>
      <c r="J96" s="232">
        <v>3030.4166666666661</v>
      </c>
      <c r="K96" s="231">
        <v>2991.55</v>
      </c>
      <c r="L96" s="231">
        <v>2951</v>
      </c>
      <c r="M96" s="231">
        <v>0.10684</v>
      </c>
      <c r="N96" s="1"/>
      <c r="O96" s="1"/>
    </row>
    <row r="97" spans="1:15" ht="12.75" customHeight="1">
      <c r="A97" s="30">
        <v>87</v>
      </c>
      <c r="B97" s="217" t="s">
        <v>316</v>
      </c>
      <c r="C97" s="231">
        <v>249.3</v>
      </c>
      <c r="D97" s="232">
        <v>250.23333333333335</v>
      </c>
      <c r="E97" s="232">
        <v>246.56666666666669</v>
      </c>
      <c r="F97" s="232">
        <v>243.83333333333334</v>
      </c>
      <c r="G97" s="232">
        <v>240.16666666666669</v>
      </c>
      <c r="H97" s="232">
        <v>252.9666666666667</v>
      </c>
      <c r="I97" s="232">
        <v>256.63333333333333</v>
      </c>
      <c r="J97" s="232">
        <v>259.36666666666667</v>
      </c>
      <c r="K97" s="231">
        <v>253.9</v>
      </c>
      <c r="L97" s="231">
        <v>247.5</v>
      </c>
      <c r="M97" s="231">
        <v>3.03749</v>
      </c>
      <c r="N97" s="1"/>
      <c r="O97" s="1"/>
    </row>
    <row r="98" spans="1:15" ht="12.75" customHeight="1">
      <c r="A98" s="30">
        <v>88</v>
      </c>
      <c r="B98" s="217" t="s">
        <v>854</v>
      </c>
      <c r="C98" s="231">
        <v>391.85</v>
      </c>
      <c r="D98" s="232">
        <v>389.15000000000003</v>
      </c>
      <c r="E98" s="232">
        <v>382.30000000000007</v>
      </c>
      <c r="F98" s="232">
        <v>372.75000000000006</v>
      </c>
      <c r="G98" s="232">
        <v>365.90000000000009</v>
      </c>
      <c r="H98" s="232">
        <v>398.70000000000005</v>
      </c>
      <c r="I98" s="232">
        <v>405.55000000000007</v>
      </c>
      <c r="J98" s="232">
        <v>415.1</v>
      </c>
      <c r="K98" s="231">
        <v>396</v>
      </c>
      <c r="L98" s="231">
        <v>379.6</v>
      </c>
      <c r="M98" s="231">
        <v>1.65899</v>
      </c>
      <c r="N98" s="1"/>
      <c r="O98" s="1"/>
    </row>
    <row r="99" spans="1:15" ht="12.75" customHeight="1">
      <c r="A99" s="30">
        <v>89</v>
      </c>
      <c r="B99" s="217" t="s">
        <v>317</v>
      </c>
      <c r="C99" s="231">
        <v>556.75</v>
      </c>
      <c r="D99" s="232">
        <v>556.31666666666672</v>
      </c>
      <c r="E99" s="232">
        <v>549.13333333333344</v>
      </c>
      <c r="F99" s="232">
        <v>541.51666666666677</v>
      </c>
      <c r="G99" s="232">
        <v>534.33333333333348</v>
      </c>
      <c r="H99" s="232">
        <v>563.93333333333339</v>
      </c>
      <c r="I99" s="232">
        <v>571.11666666666656</v>
      </c>
      <c r="J99" s="232">
        <v>578.73333333333335</v>
      </c>
      <c r="K99" s="231">
        <v>563.5</v>
      </c>
      <c r="L99" s="231">
        <v>548.70000000000005</v>
      </c>
      <c r="M99" s="231">
        <v>8.2235499999999995</v>
      </c>
      <c r="N99" s="1"/>
      <c r="O99" s="1"/>
    </row>
    <row r="100" spans="1:15" ht="12.75" customHeight="1">
      <c r="A100" s="30">
        <v>90</v>
      </c>
      <c r="B100" s="217" t="s">
        <v>82</v>
      </c>
      <c r="C100" s="231">
        <v>306.05</v>
      </c>
      <c r="D100" s="232">
        <v>309.7166666666667</v>
      </c>
      <c r="E100" s="232">
        <v>298.53333333333342</v>
      </c>
      <c r="F100" s="232">
        <v>291.01666666666671</v>
      </c>
      <c r="G100" s="232">
        <v>279.83333333333343</v>
      </c>
      <c r="H100" s="232">
        <v>317.23333333333341</v>
      </c>
      <c r="I100" s="232">
        <v>328.41666666666669</v>
      </c>
      <c r="J100" s="232">
        <v>335.93333333333339</v>
      </c>
      <c r="K100" s="231">
        <v>320.89999999999998</v>
      </c>
      <c r="L100" s="231">
        <v>302.2</v>
      </c>
      <c r="M100" s="231">
        <v>138.80215000000001</v>
      </c>
      <c r="N100" s="1"/>
      <c r="O100" s="1"/>
    </row>
    <row r="101" spans="1:15" ht="12.75" customHeight="1">
      <c r="A101" s="30">
        <v>91</v>
      </c>
      <c r="B101" s="217" t="s">
        <v>318</v>
      </c>
      <c r="C101" s="231">
        <v>687.05</v>
      </c>
      <c r="D101" s="232">
        <v>688.68333333333339</v>
      </c>
      <c r="E101" s="232">
        <v>682.36666666666679</v>
      </c>
      <c r="F101" s="232">
        <v>677.68333333333339</v>
      </c>
      <c r="G101" s="232">
        <v>671.36666666666679</v>
      </c>
      <c r="H101" s="232">
        <v>693.36666666666679</v>
      </c>
      <c r="I101" s="232">
        <v>699.68333333333339</v>
      </c>
      <c r="J101" s="232">
        <v>704.36666666666679</v>
      </c>
      <c r="K101" s="231">
        <v>695</v>
      </c>
      <c r="L101" s="231">
        <v>684</v>
      </c>
      <c r="M101" s="231">
        <v>0.28356999999999999</v>
      </c>
      <c r="N101" s="1"/>
      <c r="O101" s="1"/>
    </row>
    <row r="102" spans="1:15" ht="12.75" customHeight="1">
      <c r="A102" s="30">
        <v>92</v>
      </c>
      <c r="B102" s="217" t="s">
        <v>319</v>
      </c>
      <c r="C102" s="231">
        <v>751.15</v>
      </c>
      <c r="D102" s="232">
        <v>756.36666666666667</v>
      </c>
      <c r="E102" s="232">
        <v>745.7833333333333</v>
      </c>
      <c r="F102" s="232">
        <v>740.41666666666663</v>
      </c>
      <c r="G102" s="232">
        <v>729.83333333333326</v>
      </c>
      <c r="H102" s="232">
        <v>761.73333333333335</v>
      </c>
      <c r="I102" s="232">
        <v>772.31666666666661</v>
      </c>
      <c r="J102" s="232">
        <v>777.68333333333339</v>
      </c>
      <c r="K102" s="231">
        <v>766.95</v>
      </c>
      <c r="L102" s="231">
        <v>751</v>
      </c>
      <c r="M102" s="231">
        <v>0.86138000000000003</v>
      </c>
      <c r="N102" s="1"/>
      <c r="O102" s="1"/>
    </row>
    <row r="103" spans="1:15" ht="12.75" customHeight="1">
      <c r="A103" s="30">
        <v>93</v>
      </c>
      <c r="B103" s="217" t="s">
        <v>320</v>
      </c>
      <c r="C103" s="231">
        <v>941.45</v>
      </c>
      <c r="D103" s="232">
        <v>937</v>
      </c>
      <c r="E103" s="232">
        <v>927.45</v>
      </c>
      <c r="F103" s="232">
        <v>913.45</v>
      </c>
      <c r="G103" s="232">
        <v>903.90000000000009</v>
      </c>
      <c r="H103" s="232">
        <v>951</v>
      </c>
      <c r="I103" s="232">
        <v>960.55</v>
      </c>
      <c r="J103" s="232">
        <v>974.55</v>
      </c>
      <c r="K103" s="231">
        <v>946.55</v>
      </c>
      <c r="L103" s="231">
        <v>923</v>
      </c>
      <c r="M103" s="231">
        <v>0.62809999999999999</v>
      </c>
      <c r="N103" s="1"/>
      <c r="O103" s="1"/>
    </row>
    <row r="104" spans="1:15" ht="12.75" customHeight="1">
      <c r="A104" s="30">
        <v>94</v>
      </c>
      <c r="B104" s="217" t="s">
        <v>245</v>
      </c>
      <c r="C104" s="231">
        <v>121.2</v>
      </c>
      <c r="D104" s="232">
        <v>121.25</v>
      </c>
      <c r="E104" s="232">
        <v>117</v>
      </c>
      <c r="F104" s="232">
        <v>112.8</v>
      </c>
      <c r="G104" s="232">
        <v>108.55</v>
      </c>
      <c r="H104" s="232">
        <v>125.45</v>
      </c>
      <c r="I104" s="232">
        <v>129.69999999999999</v>
      </c>
      <c r="J104" s="232">
        <v>133.9</v>
      </c>
      <c r="K104" s="231">
        <v>125.5</v>
      </c>
      <c r="L104" s="231">
        <v>117.05</v>
      </c>
      <c r="M104" s="231">
        <v>11.271470000000001</v>
      </c>
      <c r="N104" s="1"/>
      <c r="O104" s="1"/>
    </row>
    <row r="105" spans="1:15" ht="12.75" customHeight="1">
      <c r="A105" s="30">
        <v>95</v>
      </c>
      <c r="B105" s="217" t="s">
        <v>321</v>
      </c>
      <c r="C105" s="231">
        <v>1585.15</v>
      </c>
      <c r="D105" s="232">
        <v>1599.7166666666665</v>
      </c>
      <c r="E105" s="232">
        <v>1559.4333333333329</v>
      </c>
      <c r="F105" s="232">
        <v>1533.7166666666665</v>
      </c>
      <c r="G105" s="232">
        <v>1493.4333333333329</v>
      </c>
      <c r="H105" s="232">
        <v>1625.4333333333329</v>
      </c>
      <c r="I105" s="232">
        <v>1665.7166666666662</v>
      </c>
      <c r="J105" s="232">
        <v>1691.4333333333329</v>
      </c>
      <c r="K105" s="231">
        <v>1640</v>
      </c>
      <c r="L105" s="231">
        <v>1574</v>
      </c>
      <c r="M105" s="231">
        <v>0.85743999999999998</v>
      </c>
      <c r="N105" s="1"/>
      <c r="O105" s="1"/>
    </row>
    <row r="106" spans="1:15" ht="12.75" customHeight="1">
      <c r="A106" s="30">
        <v>96</v>
      </c>
      <c r="B106" s="217" t="s">
        <v>322</v>
      </c>
      <c r="C106" s="231">
        <v>29.75</v>
      </c>
      <c r="D106" s="232">
        <v>29.866666666666664</v>
      </c>
      <c r="E106" s="232">
        <v>29.233333333333327</v>
      </c>
      <c r="F106" s="232">
        <v>28.716666666666665</v>
      </c>
      <c r="G106" s="232">
        <v>28.083333333333329</v>
      </c>
      <c r="H106" s="232">
        <v>30.383333333333326</v>
      </c>
      <c r="I106" s="232">
        <v>31.016666666666659</v>
      </c>
      <c r="J106" s="232">
        <v>31.533333333333324</v>
      </c>
      <c r="K106" s="231">
        <v>30.5</v>
      </c>
      <c r="L106" s="231">
        <v>29.35</v>
      </c>
      <c r="M106" s="231">
        <v>67.337829999999997</v>
      </c>
      <c r="N106" s="1"/>
      <c r="O106" s="1"/>
    </row>
    <row r="107" spans="1:15" ht="12.75" customHeight="1">
      <c r="A107" s="30">
        <v>97</v>
      </c>
      <c r="B107" s="217" t="s">
        <v>323</v>
      </c>
      <c r="C107" s="231">
        <v>1028</v>
      </c>
      <c r="D107" s="232">
        <v>1035.3166666666666</v>
      </c>
      <c r="E107" s="232">
        <v>1018.6833333333332</v>
      </c>
      <c r="F107" s="232">
        <v>1009.3666666666666</v>
      </c>
      <c r="G107" s="232">
        <v>992.73333333333312</v>
      </c>
      <c r="H107" s="232">
        <v>1044.6333333333332</v>
      </c>
      <c r="I107" s="232">
        <v>1061.2666666666664</v>
      </c>
      <c r="J107" s="232">
        <v>1070.5833333333333</v>
      </c>
      <c r="K107" s="231">
        <v>1051.95</v>
      </c>
      <c r="L107" s="231">
        <v>1026</v>
      </c>
      <c r="M107" s="231">
        <v>3.4963700000000002</v>
      </c>
      <c r="N107" s="1"/>
      <c r="O107" s="1"/>
    </row>
    <row r="108" spans="1:15" ht="12.75" customHeight="1">
      <c r="A108" s="30">
        <v>98</v>
      </c>
      <c r="B108" s="217" t="s">
        <v>324</v>
      </c>
      <c r="C108" s="231">
        <v>489.95</v>
      </c>
      <c r="D108" s="232">
        <v>491.16666666666669</v>
      </c>
      <c r="E108" s="232">
        <v>484.78333333333336</v>
      </c>
      <c r="F108" s="232">
        <v>479.61666666666667</v>
      </c>
      <c r="G108" s="232">
        <v>473.23333333333335</v>
      </c>
      <c r="H108" s="232">
        <v>496.33333333333337</v>
      </c>
      <c r="I108" s="232">
        <v>502.7166666666667</v>
      </c>
      <c r="J108" s="232">
        <v>507.88333333333338</v>
      </c>
      <c r="K108" s="231">
        <v>497.55</v>
      </c>
      <c r="L108" s="231">
        <v>486</v>
      </c>
      <c r="M108" s="231">
        <v>0.71323000000000003</v>
      </c>
      <c r="N108" s="1"/>
      <c r="O108" s="1"/>
    </row>
    <row r="109" spans="1:15" ht="12.75" customHeight="1">
      <c r="A109" s="30">
        <v>99</v>
      </c>
      <c r="B109" s="217" t="s">
        <v>325</v>
      </c>
      <c r="C109" s="231">
        <v>687.05</v>
      </c>
      <c r="D109" s="232">
        <v>693.08333333333337</v>
      </c>
      <c r="E109" s="232">
        <v>679.06666666666672</v>
      </c>
      <c r="F109" s="232">
        <v>671.08333333333337</v>
      </c>
      <c r="G109" s="232">
        <v>657.06666666666672</v>
      </c>
      <c r="H109" s="232">
        <v>701.06666666666672</v>
      </c>
      <c r="I109" s="232">
        <v>715.08333333333337</v>
      </c>
      <c r="J109" s="232">
        <v>723.06666666666672</v>
      </c>
      <c r="K109" s="231">
        <v>707.1</v>
      </c>
      <c r="L109" s="231">
        <v>685.1</v>
      </c>
      <c r="M109" s="231">
        <v>0.52700000000000002</v>
      </c>
      <c r="N109" s="1"/>
      <c r="O109" s="1"/>
    </row>
    <row r="110" spans="1:15" ht="12.75" customHeight="1">
      <c r="A110" s="30">
        <v>100</v>
      </c>
      <c r="B110" s="217" t="s">
        <v>326</v>
      </c>
      <c r="C110" s="231">
        <v>5453.55</v>
      </c>
      <c r="D110" s="232">
        <v>5446.5</v>
      </c>
      <c r="E110" s="232">
        <v>5413.05</v>
      </c>
      <c r="F110" s="232">
        <v>5372.55</v>
      </c>
      <c r="G110" s="232">
        <v>5339.1</v>
      </c>
      <c r="H110" s="232">
        <v>5487</v>
      </c>
      <c r="I110" s="232">
        <v>5520.4500000000007</v>
      </c>
      <c r="J110" s="232">
        <v>5560.95</v>
      </c>
      <c r="K110" s="231">
        <v>5479.95</v>
      </c>
      <c r="L110" s="231">
        <v>5406</v>
      </c>
      <c r="M110" s="231">
        <v>3.1329999999999997E-2</v>
      </c>
      <c r="N110" s="1"/>
      <c r="O110" s="1"/>
    </row>
    <row r="111" spans="1:15" ht="12.75" customHeight="1">
      <c r="A111" s="30">
        <v>101</v>
      </c>
      <c r="B111" s="217" t="s">
        <v>327</v>
      </c>
      <c r="C111" s="231">
        <v>357.45</v>
      </c>
      <c r="D111" s="232">
        <v>359.81666666666661</v>
      </c>
      <c r="E111" s="232">
        <v>352.73333333333323</v>
      </c>
      <c r="F111" s="232">
        <v>348.01666666666665</v>
      </c>
      <c r="G111" s="232">
        <v>340.93333333333328</v>
      </c>
      <c r="H111" s="232">
        <v>364.53333333333319</v>
      </c>
      <c r="I111" s="232">
        <v>371.61666666666656</v>
      </c>
      <c r="J111" s="232">
        <v>376.33333333333314</v>
      </c>
      <c r="K111" s="231">
        <v>366.9</v>
      </c>
      <c r="L111" s="231">
        <v>355.1</v>
      </c>
      <c r="M111" s="231">
        <v>14.95642</v>
      </c>
      <c r="N111" s="1"/>
      <c r="O111" s="1"/>
    </row>
    <row r="112" spans="1:15" ht="12.75" customHeight="1">
      <c r="A112" s="30">
        <v>102</v>
      </c>
      <c r="B112" s="217" t="s">
        <v>328</v>
      </c>
      <c r="C112" s="231">
        <v>295.75</v>
      </c>
      <c r="D112" s="232">
        <v>296.43333333333334</v>
      </c>
      <c r="E112" s="232">
        <v>292.7166666666667</v>
      </c>
      <c r="F112" s="232">
        <v>289.68333333333334</v>
      </c>
      <c r="G112" s="232">
        <v>285.9666666666667</v>
      </c>
      <c r="H112" s="232">
        <v>299.4666666666667</v>
      </c>
      <c r="I112" s="232">
        <v>303.18333333333328</v>
      </c>
      <c r="J112" s="232">
        <v>306.2166666666667</v>
      </c>
      <c r="K112" s="231">
        <v>300.14999999999998</v>
      </c>
      <c r="L112" s="231">
        <v>293.39999999999998</v>
      </c>
      <c r="M112" s="231">
        <v>9.3572199999999999</v>
      </c>
      <c r="N112" s="1"/>
      <c r="O112" s="1"/>
    </row>
    <row r="113" spans="1:15" ht="12.75" customHeight="1">
      <c r="A113" s="30">
        <v>103</v>
      </c>
      <c r="B113" s="217" t="s">
        <v>815</v>
      </c>
      <c r="C113" s="231">
        <v>446.3</v>
      </c>
      <c r="D113" s="232">
        <v>447.06666666666666</v>
      </c>
      <c r="E113" s="232">
        <v>442.23333333333335</v>
      </c>
      <c r="F113" s="232">
        <v>438.16666666666669</v>
      </c>
      <c r="G113" s="232">
        <v>433.33333333333337</v>
      </c>
      <c r="H113" s="232">
        <v>451.13333333333333</v>
      </c>
      <c r="I113" s="232">
        <v>455.9666666666667</v>
      </c>
      <c r="J113" s="232">
        <v>460.0333333333333</v>
      </c>
      <c r="K113" s="231">
        <v>451.9</v>
      </c>
      <c r="L113" s="231">
        <v>443</v>
      </c>
      <c r="M113" s="231">
        <v>0.63331999999999999</v>
      </c>
      <c r="N113" s="1"/>
      <c r="O113" s="1"/>
    </row>
    <row r="114" spans="1:15" ht="12.75" customHeight="1">
      <c r="A114" s="30">
        <v>104</v>
      </c>
      <c r="B114" s="217" t="s">
        <v>329</v>
      </c>
      <c r="C114" s="231">
        <v>578.45000000000005</v>
      </c>
      <c r="D114" s="232">
        <v>581.73333333333335</v>
      </c>
      <c r="E114" s="232">
        <v>569.76666666666665</v>
      </c>
      <c r="F114" s="232">
        <v>561.08333333333326</v>
      </c>
      <c r="G114" s="232">
        <v>549.11666666666656</v>
      </c>
      <c r="H114" s="232">
        <v>590.41666666666674</v>
      </c>
      <c r="I114" s="232">
        <v>602.38333333333344</v>
      </c>
      <c r="J114" s="232">
        <v>611.06666666666683</v>
      </c>
      <c r="K114" s="231">
        <v>593.70000000000005</v>
      </c>
      <c r="L114" s="231">
        <v>573.04999999999995</v>
      </c>
      <c r="M114" s="231">
        <v>0.79132000000000002</v>
      </c>
      <c r="N114" s="1"/>
      <c r="O114" s="1"/>
    </row>
    <row r="115" spans="1:15" ht="12.75" customHeight="1">
      <c r="A115" s="30">
        <v>105</v>
      </c>
      <c r="B115" s="217" t="s">
        <v>83</v>
      </c>
      <c r="C115" s="231">
        <v>718.4</v>
      </c>
      <c r="D115" s="232">
        <v>719.44999999999993</v>
      </c>
      <c r="E115" s="232">
        <v>712.09999999999991</v>
      </c>
      <c r="F115" s="232">
        <v>705.8</v>
      </c>
      <c r="G115" s="232">
        <v>698.44999999999993</v>
      </c>
      <c r="H115" s="232">
        <v>725.74999999999989</v>
      </c>
      <c r="I115" s="232">
        <v>733.1</v>
      </c>
      <c r="J115" s="232">
        <v>739.39999999999986</v>
      </c>
      <c r="K115" s="231">
        <v>726.8</v>
      </c>
      <c r="L115" s="231">
        <v>713.15</v>
      </c>
      <c r="M115" s="231">
        <v>4.7884500000000001</v>
      </c>
      <c r="N115" s="1"/>
      <c r="O115" s="1"/>
    </row>
    <row r="116" spans="1:15" ht="12.75" customHeight="1">
      <c r="A116" s="30">
        <v>106</v>
      </c>
      <c r="B116" s="217" t="s">
        <v>84</v>
      </c>
      <c r="C116" s="231">
        <v>1035.25</v>
      </c>
      <c r="D116" s="232">
        <v>1041.1666666666667</v>
      </c>
      <c r="E116" s="232">
        <v>1014.0833333333335</v>
      </c>
      <c r="F116" s="232">
        <v>992.91666666666674</v>
      </c>
      <c r="G116" s="232">
        <v>965.83333333333348</v>
      </c>
      <c r="H116" s="232">
        <v>1062.3333333333335</v>
      </c>
      <c r="I116" s="232">
        <v>1089.416666666667</v>
      </c>
      <c r="J116" s="232">
        <v>1110.5833333333335</v>
      </c>
      <c r="K116" s="231">
        <v>1068.25</v>
      </c>
      <c r="L116" s="231">
        <v>1020</v>
      </c>
      <c r="M116" s="231">
        <v>22.26483</v>
      </c>
      <c r="N116" s="1"/>
      <c r="O116" s="1"/>
    </row>
    <row r="117" spans="1:15" ht="12.75" customHeight="1">
      <c r="A117" s="30">
        <v>107</v>
      </c>
      <c r="B117" s="217" t="s">
        <v>91</v>
      </c>
      <c r="C117" s="231">
        <v>152.5</v>
      </c>
      <c r="D117" s="232">
        <v>153</v>
      </c>
      <c r="E117" s="232">
        <v>151</v>
      </c>
      <c r="F117" s="232">
        <v>149.5</v>
      </c>
      <c r="G117" s="232">
        <v>147.5</v>
      </c>
      <c r="H117" s="232">
        <v>154.5</v>
      </c>
      <c r="I117" s="232">
        <v>156.5</v>
      </c>
      <c r="J117" s="232">
        <v>158</v>
      </c>
      <c r="K117" s="231">
        <v>155</v>
      </c>
      <c r="L117" s="231">
        <v>151.5</v>
      </c>
      <c r="M117" s="231">
        <v>30.544830000000001</v>
      </c>
      <c r="N117" s="1"/>
      <c r="O117" s="1"/>
    </row>
    <row r="118" spans="1:15" ht="12.75" customHeight="1">
      <c r="A118" s="30">
        <v>108</v>
      </c>
      <c r="B118" s="217" t="s">
        <v>805</v>
      </c>
      <c r="C118" s="231">
        <v>1375.45</v>
      </c>
      <c r="D118" s="232">
        <v>1372.4833333333333</v>
      </c>
      <c r="E118" s="232">
        <v>1357.9666666666667</v>
      </c>
      <c r="F118" s="232">
        <v>1340.4833333333333</v>
      </c>
      <c r="G118" s="232">
        <v>1325.9666666666667</v>
      </c>
      <c r="H118" s="232">
        <v>1389.9666666666667</v>
      </c>
      <c r="I118" s="232">
        <v>1404.4833333333336</v>
      </c>
      <c r="J118" s="232">
        <v>1421.9666666666667</v>
      </c>
      <c r="K118" s="231">
        <v>1387</v>
      </c>
      <c r="L118" s="231">
        <v>1355</v>
      </c>
      <c r="M118" s="231">
        <v>0.44019000000000003</v>
      </c>
      <c r="N118" s="1"/>
      <c r="O118" s="1"/>
    </row>
    <row r="119" spans="1:15" ht="12.75" customHeight="1">
      <c r="A119" s="30">
        <v>109</v>
      </c>
      <c r="B119" s="217" t="s">
        <v>85</v>
      </c>
      <c r="C119" s="231">
        <v>226.15</v>
      </c>
      <c r="D119" s="232">
        <v>225.96666666666667</v>
      </c>
      <c r="E119" s="232">
        <v>223.93333333333334</v>
      </c>
      <c r="F119" s="232">
        <v>221.71666666666667</v>
      </c>
      <c r="G119" s="232">
        <v>219.68333333333334</v>
      </c>
      <c r="H119" s="232">
        <v>228.18333333333334</v>
      </c>
      <c r="I119" s="232">
        <v>230.2166666666667</v>
      </c>
      <c r="J119" s="232">
        <v>232.43333333333334</v>
      </c>
      <c r="K119" s="231">
        <v>228</v>
      </c>
      <c r="L119" s="231">
        <v>223.75</v>
      </c>
      <c r="M119" s="231">
        <v>38.55827</v>
      </c>
      <c r="N119" s="1"/>
      <c r="O119" s="1"/>
    </row>
    <row r="120" spans="1:15" ht="12.75" customHeight="1">
      <c r="A120" s="30">
        <v>110</v>
      </c>
      <c r="B120" s="217" t="s">
        <v>330</v>
      </c>
      <c r="C120" s="231">
        <v>482.95</v>
      </c>
      <c r="D120" s="232">
        <v>486.88333333333327</v>
      </c>
      <c r="E120" s="232">
        <v>477.36666666666656</v>
      </c>
      <c r="F120" s="232">
        <v>471.7833333333333</v>
      </c>
      <c r="G120" s="232">
        <v>462.26666666666659</v>
      </c>
      <c r="H120" s="232">
        <v>492.46666666666653</v>
      </c>
      <c r="I120" s="232">
        <v>501.98333333333329</v>
      </c>
      <c r="J120" s="232">
        <v>507.56666666666649</v>
      </c>
      <c r="K120" s="231">
        <v>496.4</v>
      </c>
      <c r="L120" s="231">
        <v>481.3</v>
      </c>
      <c r="M120" s="231">
        <v>4.7464500000000003</v>
      </c>
      <c r="N120" s="1"/>
      <c r="O120" s="1"/>
    </row>
    <row r="121" spans="1:15" ht="12.75" customHeight="1">
      <c r="A121" s="30">
        <v>111</v>
      </c>
      <c r="B121" s="217" t="s">
        <v>87</v>
      </c>
      <c r="C121" s="231">
        <v>4272.7</v>
      </c>
      <c r="D121" s="232">
        <v>4294.9000000000005</v>
      </c>
      <c r="E121" s="232">
        <v>4227.8000000000011</v>
      </c>
      <c r="F121" s="232">
        <v>4182.9000000000005</v>
      </c>
      <c r="G121" s="232">
        <v>4115.8000000000011</v>
      </c>
      <c r="H121" s="232">
        <v>4339.8000000000011</v>
      </c>
      <c r="I121" s="232">
        <v>4406.9000000000015</v>
      </c>
      <c r="J121" s="232">
        <v>4451.8000000000011</v>
      </c>
      <c r="K121" s="231">
        <v>4362</v>
      </c>
      <c r="L121" s="231">
        <v>4250</v>
      </c>
      <c r="M121" s="231">
        <v>5.2128300000000003</v>
      </c>
      <c r="N121" s="1"/>
      <c r="O121" s="1"/>
    </row>
    <row r="122" spans="1:15" ht="12.75" customHeight="1">
      <c r="A122" s="30">
        <v>112</v>
      </c>
      <c r="B122" s="217" t="s">
        <v>88</v>
      </c>
      <c r="C122" s="231">
        <v>1451.2</v>
      </c>
      <c r="D122" s="232">
        <v>1455.2</v>
      </c>
      <c r="E122" s="232">
        <v>1442</v>
      </c>
      <c r="F122" s="232">
        <v>1432.8</v>
      </c>
      <c r="G122" s="232">
        <v>1419.6</v>
      </c>
      <c r="H122" s="232">
        <v>1464.4</v>
      </c>
      <c r="I122" s="232">
        <v>1477.6000000000004</v>
      </c>
      <c r="J122" s="232">
        <v>1486.8000000000002</v>
      </c>
      <c r="K122" s="231">
        <v>1468.4</v>
      </c>
      <c r="L122" s="231">
        <v>1446</v>
      </c>
      <c r="M122" s="231">
        <v>6.2254399999999999</v>
      </c>
      <c r="N122" s="1"/>
      <c r="O122" s="1"/>
    </row>
    <row r="123" spans="1:15" ht="12.75" customHeight="1">
      <c r="A123" s="30">
        <v>113</v>
      </c>
      <c r="B123" s="217" t="s">
        <v>331</v>
      </c>
      <c r="C123" s="231">
        <v>2278.85</v>
      </c>
      <c r="D123" s="232">
        <v>2283.2666666666669</v>
      </c>
      <c r="E123" s="232">
        <v>2267.5333333333338</v>
      </c>
      <c r="F123" s="232">
        <v>2256.2166666666667</v>
      </c>
      <c r="G123" s="232">
        <v>2240.4833333333336</v>
      </c>
      <c r="H123" s="232">
        <v>2294.5833333333339</v>
      </c>
      <c r="I123" s="232">
        <v>2310.3166666666666</v>
      </c>
      <c r="J123" s="232">
        <v>2321.6333333333341</v>
      </c>
      <c r="K123" s="231">
        <v>2299</v>
      </c>
      <c r="L123" s="231">
        <v>2271.9499999999998</v>
      </c>
      <c r="M123" s="231">
        <v>0.53810999999999998</v>
      </c>
      <c r="N123" s="1"/>
      <c r="O123" s="1"/>
    </row>
    <row r="124" spans="1:15" ht="12.75" customHeight="1">
      <c r="A124" s="30">
        <v>114</v>
      </c>
      <c r="B124" s="217" t="s">
        <v>89</v>
      </c>
      <c r="C124" s="231">
        <v>649.6</v>
      </c>
      <c r="D124" s="232">
        <v>658.18333333333339</v>
      </c>
      <c r="E124" s="232">
        <v>636.41666666666674</v>
      </c>
      <c r="F124" s="232">
        <v>623.23333333333335</v>
      </c>
      <c r="G124" s="232">
        <v>601.4666666666667</v>
      </c>
      <c r="H124" s="232">
        <v>671.36666666666679</v>
      </c>
      <c r="I124" s="232">
        <v>693.13333333333344</v>
      </c>
      <c r="J124" s="232">
        <v>706.31666666666683</v>
      </c>
      <c r="K124" s="231">
        <v>679.95</v>
      </c>
      <c r="L124" s="231">
        <v>645</v>
      </c>
      <c r="M124" s="231">
        <v>39.14593</v>
      </c>
      <c r="N124" s="1"/>
      <c r="O124" s="1"/>
    </row>
    <row r="125" spans="1:15" ht="12.75" customHeight="1">
      <c r="A125" s="30">
        <v>115</v>
      </c>
      <c r="B125" s="217" t="s">
        <v>90</v>
      </c>
      <c r="C125" s="231">
        <v>855.5</v>
      </c>
      <c r="D125" s="232">
        <v>855.05000000000007</v>
      </c>
      <c r="E125" s="232">
        <v>843.80000000000018</v>
      </c>
      <c r="F125" s="232">
        <v>832.10000000000014</v>
      </c>
      <c r="G125" s="232">
        <v>820.85000000000025</v>
      </c>
      <c r="H125" s="232">
        <v>866.75000000000011</v>
      </c>
      <c r="I125" s="232">
        <v>877.99999999999989</v>
      </c>
      <c r="J125" s="232">
        <v>889.7</v>
      </c>
      <c r="K125" s="231">
        <v>866.3</v>
      </c>
      <c r="L125" s="231">
        <v>843.35</v>
      </c>
      <c r="M125" s="231">
        <v>4.4840200000000001</v>
      </c>
      <c r="N125" s="1"/>
      <c r="O125" s="1"/>
    </row>
    <row r="126" spans="1:15" ht="12.75" customHeight="1">
      <c r="A126" s="30">
        <v>116</v>
      </c>
      <c r="B126" s="217" t="s">
        <v>332</v>
      </c>
      <c r="C126" s="231">
        <v>906</v>
      </c>
      <c r="D126" s="232">
        <v>903.69999999999993</v>
      </c>
      <c r="E126" s="232">
        <v>896.84999999999991</v>
      </c>
      <c r="F126" s="232">
        <v>887.69999999999993</v>
      </c>
      <c r="G126" s="232">
        <v>880.84999999999991</v>
      </c>
      <c r="H126" s="232">
        <v>912.84999999999991</v>
      </c>
      <c r="I126" s="232">
        <v>919.7</v>
      </c>
      <c r="J126" s="232">
        <v>928.84999999999991</v>
      </c>
      <c r="K126" s="231">
        <v>910.55</v>
      </c>
      <c r="L126" s="231">
        <v>894.55</v>
      </c>
      <c r="M126" s="231">
        <v>0.18018999999999999</v>
      </c>
      <c r="N126" s="1"/>
      <c r="O126" s="1"/>
    </row>
    <row r="127" spans="1:15" ht="12.75" customHeight="1">
      <c r="A127" s="30">
        <v>117</v>
      </c>
      <c r="B127" s="217" t="s">
        <v>246</v>
      </c>
      <c r="C127" s="231">
        <v>328.1</v>
      </c>
      <c r="D127" s="232">
        <v>331.40000000000003</v>
      </c>
      <c r="E127" s="232">
        <v>322.30000000000007</v>
      </c>
      <c r="F127" s="232">
        <v>316.50000000000006</v>
      </c>
      <c r="G127" s="232">
        <v>307.40000000000009</v>
      </c>
      <c r="H127" s="232">
        <v>337.20000000000005</v>
      </c>
      <c r="I127" s="232">
        <v>346.30000000000007</v>
      </c>
      <c r="J127" s="232">
        <v>352.1</v>
      </c>
      <c r="K127" s="231">
        <v>340.5</v>
      </c>
      <c r="L127" s="231">
        <v>325.60000000000002</v>
      </c>
      <c r="M127" s="231">
        <v>13.234249999999999</v>
      </c>
      <c r="N127" s="1"/>
      <c r="O127" s="1"/>
    </row>
    <row r="128" spans="1:15" ht="12.75" customHeight="1">
      <c r="A128" s="30">
        <v>118</v>
      </c>
      <c r="B128" s="217" t="s">
        <v>92</v>
      </c>
      <c r="C128" s="231">
        <v>1384</v>
      </c>
      <c r="D128" s="232">
        <v>1391.95</v>
      </c>
      <c r="E128" s="232">
        <v>1369.3000000000002</v>
      </c>
      <c r="F128" s="232">
        <v>1354.6000000000001</v>
      </c>
      <c r="G128" s="232">
        <v>1331.9500000000003</v>
      </c>
      <c r="H128" s="232">
        <v>1406.65</v>
      </c>
      <c r="I128" s="232">
        <v>1429.3000000000002</v>
      </c>
      <c r="J128" s="232">
        <v>1444</v>
      </c>
      <c r="K128" s="231">
        <v>1414.6</v>
      </c>
      <c r="L128" s="231">
        <v>1377.25</v>
      </c>
      <c r="M128" s="231">
        <v>3.0211700000000001</v>
      </c>
      <c r="N128" s="1"/>
      <c r="O128" s="1"/>
    </row>
    <row r="129" spans="1:15" ht="12.75" customHeight="1">
      <c r="A129" s="30">
        <v>119</v>
      </c>
      <c r="B129" s="217" t="s">
        <v>333</v>
      </c>
      <c r="C129" s="231">
        <v>849.2</v>
      </c>
      <c r="D129" s="232">
        <v>856.48333333333323</v>
      </c>
      <c r="E129" s="232">
        <v>838.01666666666642</v>
      </c>
      <c r="F129" s="232">
        <v>826.83333333333314</v>
      </c>
      <c r="G129" s="232">
        <v>808.36666666666633</v>
      </c>
      <c r="H129" s="232">
        <v>867.66666666666652</v>
      </c>
      <c r="I129" s="232">
        <v>886.13333333333344</v>
      </c>
      <c r="J129" s="232">
        <v>897.31666666666661</v>
      </c>
      <c r="K129" s="231">
        <v>874.95</v>
      </c>
      <c r="L129" s="231">
        <v>845.3</v>
      </c>
      <c r="M129" s="231">
        <v>3.8840599999999998</v>
      </c>
      <c r="N129" s="1"/>
      <c r="O129" s="1"/>
    </row>
    <row r="130" spans="1:15" ht="12.75" customHeight="1">
      <c r="A130" s="30">
        <v>120</v>
      </c>
      <c r="B130" s="217" t="s">
        <v>335</v>
      </c>
      <c r="C130" s="231">
        <v>875.25</v>
      </c>
      <c r="D130" s="232">
        <v>880.0333333333333</v>
      </c>
      <c r="E130" s="232">
        <v>866.21666666666658</v>
      </c>
      <c r="F130" s="232">
        <v>857.18333333333328</v>
      </c>
      <c r="G130" s="232">
        <v>843.36666666666656</v>
      </c>
      <c r="H130" s="232">
        <v>889.06666666666661</v>
      </c>
      <c r="I130" s="232">
        <v>902.88333333333321</v>
      </c>
      <c r="J130" s="232">
        <v>911.91666666666663</v>
      </c>
      <c r="K130" s="231">
        <v>893.85</v>
      </c>
      <c r="L130" s="231">
        <v>871</v>
      </c>
      <c r="M130" s="231">
        <v>0.10163</v>
      </c>
      <c r="N130" s="1"/>
      <c r="O130" s="1"/>
    </row>
    <row r="131" spans="1:15" ht="12.75" customHeight="1">
      <c r="A131" s="30">
        <v>121</v>
      </c>
      <c r="B131" s="217" t="s">
        <v>97</v>
      </c>
      <c r="C131" s="231">
        <v>352.05</v>
      </c>
      <c r="D131" s="232">
        <v>354.88333333333338</v>
      </c>
      <c r="E131" s="232">
        <v>345.56666666666678</v>
      </c>
      <c r="F131" s="232">
        <v>339.08333333333337</v>
      </c>
      <c r="G131" s="232">
        <v>329.76666666666677</v>
      </c>
      <c r="H131" s="232">
        <v>361.36666666666679</v>
      </c>
      <c r="I131" s="232">
        <v>370.68333333333339</v>
      </c>
      <c r="J131" s="232">
        <v>377.1666666666668</v>
      </c>
      <c r="K131" s="231">
        <v>364.2</v>
      </c>
      <c r="L131" s="231">
        <v>348.4</v>
      </c>
      <c r="M131" s="231">
        <v>70.325450000000004</v>
      </c>
      <c r="N131" s="1"/>
      <c r="O131" s="1"/>
    </row>
    <row r="132" spans="1:15" ht="12.75" customHeight="1">
      <c r="A132" s="30">
        <v>122</v>
      </c>
      <c r="B132" s="217" t="s">
        <v>93</v>
      </c>
      <c r="C132" s="231">
        <v>563.29999999999995</v>
      </c>
      <c r="D132" s="232">
        <v>563.80000000000007</v>
      </c>
      <c r="E132" s="232">
        <v>560.15000000000009</v>
      </c>
      <c r="F132" s="232">
        <v>557</v>
      </c>
      <c r="G132" s="232">
        <v>553.35</v>
      </c>
      <c r="H132" s="232">
        <v>566.95000000000016</v>
      </c>
      <c r="I132" s="232">
        <v>570.6</v>
      </c>
      <c r="J132" s="232">
        <v>573.75000000000023</v>
      </c>
      <c r="K132" s="231">
        <v>567.45000000000005</v>
      </c>
      <c r="L132" s="231">
        <v>560.65</v>
      </c>
      <c r="M132" s="231">
        <v>8.5432600000000001</v>
      </c>
      <c r="N132" s="1"/>
      <c r="O132" s="1"/>
    </row>
    <row r="133" spans="1:15" ht="12.75" customHeight="1">
      <c r="A133" s="30">
        <v>123</v>
      </c>
      <c r="B133" s="217" t="s">
        <v>247</v>
      </c>
      <c r="C133" s="231">
        <v>1728.35</v>
      </c>
      <c r="D133" s="232">
        <v>1729.1666666666667</v>
      </c>
      <c r="E133" s="232">
        <v>1703.1333333333334</v>
      </c>
      <c r="F133" s="232">
        <v>1677.9166666666667</v>
      </c>
      <c r="G133" s="232">
        <v>1651.8833333333334</v>
      </c>
      <c r="H133" s="232">
        <v>1754.3833333333334</v>
      </c>
      <c r="I133" s="232">
        <v>1780.4166666666667</v>
      </c>
      <c r="J133" s="232">
        <v>1805.6333333333334</v>
      </c>
      <c r="K133" s="231">
        <v>1755.2</v>
      </c>
      <c r="L133" s="231">
        <v>1703.95</v>
      </c>
      <c r="M133" s="231">
        <v>2.31772</v>
      </c>
      <c r="N133" s="1"/>
      <c r="O133" s="1"/>
    </row>
    <row r="134" spans="1:15" ht="12.75" customHeight="1">
      <c r="A134" s="30">
        <v>124</v>
      </c>
      <c r="B134" s="217" t="s">
        <v>855</v>
      </c>
      <c r="C134" s="231">
        <v>655.65</v>
      </c>
      <c r="D134" s="232">
        <v>655.61666666666667</v>
      </c>
      <c r="E134" s="232">
        <v>645.83333333333337</v>
      </c>
      <c r="F134" s="232">
        <v>636.01666666666665</v>
      </c>
      <c r="G134" s="232">
        <v>626.23333333333335</v>
      </c>
      <c r="H134" s="232">
        <v>665.43333333333339</v>
      </c>
      <c r="I134" s="232">
        <v>675.2166666666667</v>
      </c>
      <c r="J134" s="232">
        <v>685.03333333333342</v>
      </c>
      <c r="K134" s="231">
        <v>665.4</v>
      </c>
      <c r="L134" s="231">
        <v>645.79999999999995</v>
      </c>
      <c r="M134" s="231">
        <v>1.58901</v>
      </c>
      <c r="N134" s="1"/>
      <c r="O134" s="1"/>
    </row>
    <row r="135" spans="1:15" ht="12.75" customHeight="1">
      <c r="A135" s="30">
        <v>125</v>
      </c>
      <c r="B135" s="217" t="s">
        <v>94</v>
      </c>
      <c r="C135" s="231">
        <v>1837.3</v>
      </c>
      <c r="D135" s="232">
        <v>1852.5333333333335</v>
      </c>
      <c r="E135" s="232">
        <v>1815.3166666666671</v>
      </c>
      <c r="F135" s="232">
        <v>1793.3333333333335</v>
      </c>
      <c r="G135" s="232">
        <v>1756.116666666667</v>
      </c>
      <c r="H135" s="232">
        <v>1874.5166666666671</v>
      </c>
      <c r="I135" s="232">
        <v>1911.7333333333338</v>
      </c>
      <c r="J135" s="232">
        <v>1933.7166666666672</v>
      </c>
      <c r="K135" s="231">
        <v>1889.75</v>
      </c>
      <c r="L135" s="231">
        <v>1830.55</v>
      </c>
      <c r="M135" s="231">
        <v>3.0737800000000002</v>
      </c>
      <c r="N135" s="1"/>
      <c r="O135" s="1"/>
    </row>
    <row r="136" spans="1:15" ht="12.75" customHeight="1">
      <c r="A136" s="30">
        <v>126</v>
      </c>
      <c r="B136" s="217" t="s">
        <v>848</v>
      </c>
      <c r="C136" s="231">
        <v>306.45</v>
      </c>
      <c r="D136" s="232">
        <v>309.46666666666664</v>
      </c>
      <c r="E136" s="232">
        <v>301.98333333333329</v>
      </c>
      <c r="F136" s="232">
        <v>297.51666666666665</v>
      </c>
      <c r="G136" s="232">
        <v>290.0333333333333</v>
      </c>
      <c r="H136" s="232">
        <v>313.93333333333328</v>
      </c>
      <c r="I136" s="232">
        <v>321.41666666666663</v>
      </c>
      <c r="J136" s="232">
        <v>325.88333333333327</v>
      </c>
      <c r="K136" s="231">
        <v>316.95</v>
      </c>
      <c r="L136" s="231">
        <v>305</v>
      </c>
      <c r="M136" s="231">
        <v>5.1532200000000001</v>
      </c>
      <c r="N136" s="1"/>
      <c r="O136" s="1"/>
    </row>
    <row r="137" spans="1:15" ht="12.75" customHeight="1">
      <c r="A137" s="30">
        <v>127</v>
      </c>
      <c r="B137" s="217" t="s">
        <v>336</v>
      </c>
      <c r="C137" s="231">
        <v>200.2</v>
      </c>
      <c r="D137" s="232">
        <v>203.73333333333335</v>
      </c>
      <c r="E137" s="232">
        <v>195.4666666666667</v>
      </c>
      <c r="F137" s="232">
        <v>190.73333333333335</v>
      </c>
      <c r="G137" s="232">
        <v>182.4666666666667</v>
      </c>
      <c r="H137" s="232">
        <v>208.4666666666667</v>
      </c>
      <c r="I137" s="232">
        <v>216.73333333333335</v>
      </c>
      <c r="J137" s="232">
        <v>221.4666666666667</v>
      </c>
      <c r="K137" s="231">
        <v>212</v>
      </c>
      <c r="L137" s="231">
        <v>199</v>
      </c>
      <c r="M137" s="231">
        <v>40.728830000000002</v>
      </c>
      <c r="N137" s="1"/>
      <c r="O137" s="1"/>
    </row>
    <row r="138" spans="1:15" ht="12.75" customHeight="1">
      <c r="A138" s="30">
        <v>128</v>
      </c>
      <c r="B138" s="217" t="s">
        <v>816</v>
      </c>
      <c r="C138" s="231">
        <v>158.6</v>
      </c>
      <c r="D138" s="232">
        <v>158.83333333333334</v>
      </c>
      <c r="E138" s="232">
        <v>157.41666666666669</v>
      </c>
      <c r="F138" s="232">
        <v>156.23333333333335</v>
      </c>
      <c r="G138" s="232">
        <v>154.81666666666669</v>
      </c>
      <c r="H138" s="232">
        <v>160.01666666666668</v>
      </c>
      <c r="I138" s="232">
        <v>161.43333333333337</v>
      </c>
      <c r="J138" s="232">
        <v>162.61666666666667</v>
      </c>
      <c r="K138" s="231">
        <v>160.25</v>
      </c>
      <c r="L138" s="231">
        <v>157.65</v>
      </c>
      <c r="M138" s="231">
        <v>5.0009100000000002</v>
      </c>
      <c r="N138" s="1"/>
      <c r="O138" s="1"/>
    </row>
    <row r="139" spans="1:15" ht="12.75" customHeight="1">
      <c r="A139" s="30">
        <v>129</v>
      </c>
      <c r="B139" s="217" t="s">
        <v>248</v>
      </c>
      <c r="C139" s="231">
        <v>35.5</v>
      </c>
      <c r="D139" s="232">
        <v>35.81666666666667</v>
      </c>
      <c r="E139" s="232">
        <v>34.88333333333334</v>
      </c>
      <c r="F139" s="232">
        <v>34.266666666666673</v>
      </c>
      <c r="G139" s="232">
        <v>33.333333333333343</v>
      </c>
      <c r="H139" s="232">
        <v>36.433333333333337</v>
      </c>
      <c r="I139" s="232">
        <v>37.36666666666666</v>
      </c>
      <c r="J139" s="232">
        <v>37.983333333333334</v>
      </c>
      <c r="K139" s="231">
        <v>36.75</v>
      </c>
      <c r="L139" s="231">
        <v>35.200000000000003</v>
      </c>
      <c r="M139" s="231">
        <v>14.897539999999999</v>
      </c>
      <c r="N139" s="1"/>
      <c r="O139" s="1"/>
    </row>
    <row r="140" spans="1:15" ht="12.75" customHeight="1">
      <c r="A140" s="30">
        <v>130</v>
      </c>
      <c r="B140" s="217" t="s">
        <v>337</v>
      </c>
      <c r="C140" s="231">
        <v>217.2</v>
      </c>
      <c r="D140" s="232">
        <v>217.56666666666669</v>
      </c>
      <c r="E140" s="232">
        <v>215.18333333333339</v>
      </c>
      <c r="F140" s="232">
        <v>213.16666666666671</v>
      </c>
      <c r="G140" s="232">
        <v>210.78333333333342</v>
      </c>
      <c r="H140" s="232">
        <v>219.58333333333337</v>
      </c>
      <c r="I140" s="232">
        <v>221.96666666666664</v>
      </c>
      <c r="J140" s="232">
        <v>223.98333333333335</v>
      </c>
      <c r="K140" s="231">
        <v>219.95</v>
      </c>
      <c r="L140" s="231">
        <v>215.55</v>
      </c>
      <c r="M140" s="231">
        <v>1.8719699999999999</v>
      </c>
      <c r="N140" s="1"/>
      <c r="O140" s="1"/>
    </row>
    <row r="141" spans="1:15" ht="12.75" customHeight="1">
      <c r="A141" s="30">
        <v>131</v>
      </c>
      <c r="B141" s="217" t="s">
        <v>95</v>
      </c>
      <c r="C141" s="231">
        <v>3335.7</v>
      </c>
      <c r="D141" s="232">
        <v>3338.5833333333335</v>
      </c>
      <c r="E141" s="232">
        <v>3300.3666666666668</v>
      </c>
      <c r="F141" s="232">
        <v>3265.0333333333333</v>
      </c>
      <c r="G141" s="232">
        <v>3226.8166666666666</v>
      </c>
      <c r="H141" s="232">
        <v>3373.916666666667</v>
      </c>
      <c r="I141" s="232">
        <v>3412.1333333333332</v>
      </c>
      <c r="J141" s="232">
        <v>3447.4666666666672</v>
      </c>
      <c r="K141" s="231">
        <v>3376.8</v>
      </c>
      <c r="L141" s="231">
        <v>3303.25</v>
      </c>
      <c r="M141" s="231">
        <v>2.3908299999999998</v>
      </c>
      <c r="N141" s="1"/>
      <c r="O141" s="1"/>
    </row>
    <row r="142" spans="1:15" ht="12.75" customHeight="1">
      <c r="A142" s="30">
        <v>132</v>
      </c>
      <c r="B142" s="217" t="s">
        <v>249</v>
      </c>
      <c r="C142" s="231">
        <v>3363.8</v>
      </c>
      <c r="D142" s="232">
        <v>3400.9166666666665</v>
      </c>
      <c r="E142" s="232">
        <v>3317.8833333333332</v>
      </c>
      <c r="F142" s="232">
        <v>3271.9666666666667</v>
      </c>
      <c r="G142" s="232">
        <v>3188.9333333333334</v>
      </c>
      <c r="H142" s="232">
        <v>3446.833333333333</v>
      </c>
      <c r="I142" s="232">
        <v>3529.8666666666668</v>
      </c>
      <c r="J142" s="232">
        <v>3575.7833333333328</v>
      </c>
      <c r="K142" s="231">
        <v>3483.95</v>
      </c>
      <c r="L142" s="231">
        <v>3355</v>
      </c>
      <c r="M142" s="231">
        <v>2.2852199999999998</v>
      </c>
      <c r="N142" s="1"/>
      <c r="O142" s="1"/>
    </row>
    <row r="143" spans="1:15" ht="12.75" customHeight="1">
      <c r="A143" s="30">
        <v>133</v>
      </c>
      <c r="B143" s="217" t="s">
        <v>143</v>
      </c>
      <c r="C143" s="231">
        <v>2069.5500000000002</v>
      </c>
      <c r="D143" s="232">
        <v>2082.4500000000003</v>
      </c>
      <c r="E143" s="232">
        <v>2047.1000000000004</v>
      </c>
      <c r="F143" s="232">
        <v>2024.65</v>
      </c>
      <c r="G143" s="232">
        <v>1989.3000000000002</v>
      </c>
      <c r="H143" s="232">
        <v>2104.9000000000005</v>
      </c>
      <c r="I143" s="232">
        <v>2140.25</v>
      </c>
      <c r="J143" s="232">
        <v>2162.7000000000007</v>
      </c>
      <c r="K143" s="231">
        <v>2117.8000000000002</v>
      </c>
      <c r="L143" s="231">
        <v>2060</v>
      </c>
      <c r="M143" s="231">
        <v>1.4988699999999999</v>
      </c>
      <c r="N143" s="1"/>
      <c r="O143" s="1"/>
    </row>
    <row r="144" spans="1:15" ht="12.75" customHeight="1">
      <c r="A144" s="30">
        <v>134</v>
      </c>
      <c r="B144" s="217" t="s">
        <v>98</v>
      </c>
      <c r="C144" s="231">
        <v>4200.95</v>
      </c>
      <c r="D144" s="232">
        <v>4214.9833333333327</v>
      </c>
      <c r="E144" s="232">
        <v>4161.0666666666657</v>
      </c>
      <c r="F144" s="232">
        <v>4121.1833333333334</v>
      </c>
      <c r="G144" s="232">
        <v>4067.2666666666664</v>
      </c>
      <c r="H144" s="232">
        <v>4254.866666666665</v>
      </c>
      <c r="I144" s="232">
        <v>4308.783333333331</v>
      </c>
      <c r="J144" s="232">
        <v>4348.6666666666642</v>
      </c>
      <c r="K144" s="231">
        <v>4268.8999999999996</v>
      </c>
      <c r="L144" s="231">
        <v>4175.1000000000004</v>
      </c>
      <c r="M144" s="231">
        <v>2.94042</v>
      </c>
      <c r="N144" s="1"/>
      <c r="O144" s="1"/>
    </row>
    <row r="145" spans="1:15" ht="12.75" customHeight="1">
      <c r="A145" s="30">
        <v>135</v>
      </c>
      <c r="B145" s="217" t="s">
        <v>338</v>
      </c>
      <c r="C145" s="231">
        <v>541</v>
      </c>
      <c r="D145" s="232">
        <v>539.66666666666663</v>
      </c>
      <c r="E145" s="232">
        <v>535.33333333333326</v>
      </c>
      <c r="F145" s="232">
        <v>529.66666666666663</v>
      </c>
      <c r="G145" s="232">
        <v>525.33333333333326</v>
      </c>
      <c r="H145" s="232">
        <v>545.33333333333326</v>
      </c>
      <c r="I145" s="232">
        <v>549.66666666666652</v>
      </c>
      <c r="J145" s="232">
        <v>555.33333333333326</v>
      </c>
      <c r="K145" s="231">
        <v>544</v>
      </c>
      <c r="L145" s="231">
        <v>534</v>
      </c>
      <c r="M145" s="231">
        <v>0.85546</v>
      </c>
      <c r="N145" s="1"/>
      <c r="O145" s="1"/>
    </row>
    <row r="146" spans="1:15" ht="12.75" customHeight="1">
      <c r="A146" s="30">
        <v>136</v>
      </c>
      <c r="B146" s="217" t="s">
        <v>339</v>
      </c>
      <c r="C146" s="231">
        <v>164.65</v>
      </c>
      <c r="D146" s="232">
        <v>164.61666666666667</v>
      </c>
      <c r="E146" s="232">
        <v>163.38333333333335</v>
      </c>
      <c r="F146" s="232">
        <v>162.11666666666667</v>
      </c>
      <c r="G146" s="232">
        <v>160.88333333333335</v>
      </c>
      <c r="H146" s="232">
        <v>165.88333333333335</v>
      </c>
      <c r="I146" s="232">
        <v>167.1166666666667</v>
      </c>
      <c r="J146" s="232">
        <v>168.38333333333335</v>
      </c>
      <c r="K146" s="231">
        <v>165.85</v>
      </c>
      <c r="L146" s="231">
        <v>163.35</v>
      </c>
      <c r="M146" s="231">
        <v>1.52963</v>
      </c>
      <c r="N146" s="1"/>
      <c r="O146" s="1"/>
    </row>
    <row r="147" spans="1:15" ht="12.75" customHeight="1">
      <c r="A147" s="30">
        <v>137</v>
      </c>
      <c r="B147" s="217" t="s">
        <v>340</v>
      </c>
      <c r="C147" s="231">
        <v>156</v>
      </c>
      <c r="D147" s="232">
        <v>156.73333333333332</v>
      </c>
      <c r="E147" s="232">
        <v>154.46666666666664</v>
      </c>
      <c r="F147" s="232">
        <v>152.93333333333331</v>
      </c>
      <c r="G147" s="232">
        <v>150.66666666666663</v>
      </c>
      <c r="H147" s="232">
        <v>158.26666666666665</v>
      </c>
      <c r="I147" s="232">
        <v>160.53333333333336</v>
      </c>
      <c r="J147" s="232">
        <v>162.06666666666666</v>
      </c>
      <c r="K147" s="231">
        <v>159</v>
      </c>
      <c r="L147" s="231">
        <v>155.19999999999999</v>
      </c>
      <c r="M147" s="231">
        <v>14.68431</v>
      </c>
      <c r="N147" s="1"/>
      <c r="O147" s="1"/>
    </row>
    <row r="148" spans="1:15" ht="12.75" customHeight="1">
      <c r="A148" s="30">
        <v>138</v>
      </c>
      <c r="B148" s="217" t="s">
        <v>817</v>
      </c>
      <c r="C148" s="231">
        <v>51.05</v>
      </c>
      <c r="D148" s="232">
        <v>51.866666666666667</v>
      </c>
      <c r="E148" s="232">
        <v>50.033333333333331</v>
      </c>
      <c r="F148" s="232">
        <v>49.016666666666666</v>
      </c>
      <c r="G148" s="232">
        <v>47.18333333333333</v>
      </c>
      <c r="H148" s="232">
        <v>52.883333333333333</v>
      </c>
      <c r="I148" s="232">
        <v>54.716666666666661</v>
      </c>
      <c r="J148" s="232">
        <v>55.733333333333334</v>
      </c>
      <c r="K148" s="231">
        <v>53.7</v>
      </c>
      <c r="L148" s="231">
        <v>50.85</v>
      </c>
      <c r="M148" s="231">
        <v>133.62472</v>
      </c>
      <c r="N148" s="1"/>
      <c r="O148" s="1"/>
    </row>
    <row r="149" spans="1:15" ht="12.75" customHeight="1">
      <c r="A149" s="30">
        <v>139</v>
      </c>
      <c r="B149" s="217" t="s">
        <v>341</v>
      </c>
      <c r="C149" s="231">
        <v>69</v>
      </c>
      <c r="D149" s="232">
        <v>67.833333333333329</v>
      </c>
      <c r="E149" s="232">
        <v>66.266666666666652</v>
      </c>
      <c r="F149" s="232">
        <v>63.533333333333317</v>
      </c>
      <c r="G149" s="232">
        <v>61.96666666666664</v>
      </c>
      <c r="H149" s="232">
        <v>70.566666666666663</v>
      </c>
      <c r="I149" s="232">
        <v>72.133333333333354</v>
      </c>
      <c r="J149" s="232">
        <v>74.866666666666674</v>
      </c>
      <c r="K149" s="231">
        <v>69.400000000000006</v>
      </c>
      <c r="L149" s="231">
        <v>65.099999999999994</v>
      </c>
      <c r="M149" s="231">
        <v>22.17756</v>
      </c>
      <c r="N149" s="1"/>
      <c r="O149" s="1"/>
    </row>
    <row r="150" spans="1:15" ht="12.75" customHeight="1">
      <c r="A150" s="30">
        <v>140</v>
      </c>
      <c r="B150" s="217" t="s">
        <v>99</v>
      </c>
      <c r="C150" s="231">
        <v>3213.85</v>
      </c>
      <c r="D150" s="232">
        <v>3210.7333333333336</v>
      </c>
      <c r="E150" s="232">
        <v>3186.4666666666672</v>
      </c>
      <c r="F150" s="232">
        <v>3159.0833333333335</v>
      </c>
      <c r="G150" s="232">
        <v>3134.8166666666671</v>
      </c>
      <c r="H150" s="232">
        <v>3238.1166666666672</v>
      </c>
      <c r="I150" s="232">
        <v>3262.3833333333337</v>
      </c>
      <c r="J150" s="232">
        <v>3289.7666666666673</v>
      </c>
      <c r="K150" s="231">
        <v>3235</v>
      </c>
      <c r="L150" s="231">
        <v>3183.35</v>
      </c>
      <c r="M150" s="231">
        <v>3.5306099999999998</v>
      </c>
      <c r="N150" s="1"/>
      <c r="O150" s="1"/>
    </row>
    <row r="151" spans="1:15" ht="12.75" customHeight="1">
      <c r="A151" s="30">
        <v>141</v>
      </c>
      <c r="B151" s="217" t="s">
        <v>342</v>
      </c>
      <c r="C151" s="231">
        <v>370.3</v>
      </c>
      <c r="D151" s="232">
        <v>374.59999999999997</v>
      </c>
      <c r="E151" s="232">
        <v>363.89999999999992</v>
      </c>
      <c r="F151" s="232">
        <v>357.49999999999994</v>
      </c>
      <c r="G151" s="232">
        <v>346.7999999999999</v>
      </c>
      <c r="H151" s="232">
        <v>380.99999999999994</v>
      </c>
      <c r="I151" s="232">
        <v>391.7</v>
      </c>
      <c r="J151" s="232">
        <v>398.09999999999997</v>
      </c>
      <c r="K151" s="231">
        <v>385.3</v>
      </c>
      <c r="L151" s="231">
        <v>368.2</v>
      </c>
      <c r="M151" s="231">
        <v>2.85548</v>
      </c>
      <c r="N151" s="1"/>
      <c r="O151" s="1"/>
    </row>
    <row r="152" spans="1:15" ht="12.75" customHeight="1">
      <c r="A152" s="30">
        <v>142</v>
      </c>
      <c r="B152" s="217" t="s">
        <v>250</v>
      </c>
      <c r="C152" s="231">
        <v>420.3</v>
      </c>
      <c r="D152" s="232">
        <v>420.81666666666666</v>
      </c>
      <c r="E152" s="232">
        <v>413.48333333333335</v>
      </c>
      <c r="F152" s="232">
        <v>406.66666666666669</v>
      </c>
      <c r="G152" s="232">
        <v>399.33333333333337</v>
      </c>
      <c r="H152" s="232">
        <v>427.63333333333333</v>
      </c>
      <c r="I152" s="232">
        <v>434.9666666666667</v>
      </c>
      <c r="J152" s="232">
        <v>441.7833333333333</v>
      </c>
      <c r="K152" s="231">
        <v>428.15</v>
      </c>
      <c r="L152" s="231">
        <v>414</v>
      </c>
      <c r="M152" s="231">
        <v>0.52319000000000004</v>
      </c>
      <c r="N152" s="1"/>
      <c r="O152" s="1"/>
    </row>
    <row r="153" spans="1:15" ht="12.75" customHeight="1">
      <c r="A153" s="30">
        <v>143</v>
      </c>
      <c r="B153" s="217" t="s">
        <v>251</v>
      </c>
      <c r="C153" s="231">
        <v>1450.45</v>
      </c>
      <c r="D153" s="232">
        <v>1451.9833333333333</v>
      </c>
      <c r="E153" s="232">
        <v>1428.9666666666667</v>
      </c>
      <c r="F153" s="232">
        <v>1407.4833333333333</v>
      </c>
      <c r="G153" s="232">
        <v>1384.4666666666667</v>
      </c>
      <c r="H153" s="232">
        <v>1473.4666666666667</v>
      </c>
      <c r="I153" s="232">
        <v>1496.4833333333336</v>
      </c>
      <c r="J153" s="232">
        <v>1517.9666666666667</v>
      </c>
      <c r="K153" s="231">
        <v>1475</v>
      </c>
      <c r="L153" s="231">
        <v>1430.5</v>
      </c>
      <c r="M153" s="231">
        <v>0.29024</v>
      </c>
      <c r="N153" s="1"/>
      <c r="O153" s="1"/>
    </row>
    <row r="154" spans="1:15" ht="12.75" customHeight="1">
      <c r="A154" s="30">
        <v>144</v>
      </c>
      <c r="B154" s="217" t="s">
        <v>343</v>
      </c>
      <c r="C154" s="231">
        <v>84.95</v>
      </c>
      <c r="D154" s="232">
        <v>85.183333333333337</v>
      </c>
      <c r="E154" s="232">
        <v>84.01666666666668</v>
      </c>
      <c r="F154" s="232">
        <v>83.083333333333343</v>
      </c>
      <c r="G154" s="232">
        <v>81.916666666666686</v>
      </c>
      <c r="H154" s="232">
        <v>86.116666666666674</v>
      </c>
      <c r="I154" s="232">
        <v>87.283333333333331</v>
      </c>
      <c r="J154" s="232">
        <v>88.216666666666669</v>
      </c>
      <c r="K154" s="231">
        <v>86.35</v>
      </c>
      <c r="L154" s="231">
        <v>84.25</v>
      </c>
      <c r="M154" s="231">
        <v>32.588540000000002</v>
      </c>
      <c r="N154" s="1"/>
      <c r="O154" s="1"/>
    </row>
    <row r="155" spans="1:15" ht="12.75" customHeight="1">
      <c r="A155" s="30">
        <v>145</v>
      </c>
      <c r="B155" s="217" t="s">
        <v>773</v>
      </c>
      <c r="C155" s="231">
        <v>54.8</v>
      </c>
      <c r="D155" s="232">
        <v>54.783333333333331</v>
      </c>
      <c r="E155" s="232">
        <v>54.016666666666666</v>
      </c>
      <c r="F155" s="232">
        <v>53.233333333333334</v>
      </c>
      <c r="G155" s="232">
        <v>52.466666666666669</v>
      </c>
      <c r="H155" s="232">
        <v>55.566666666666663</v>
      </c>
      <c r="I155" s="232">
        <v>56.333333333333329</v>
      </c>
      <c r="J155" s="232">
        <v>57.11666666666666</v>
      </c>
      <c r="K155" s="231">
        <v>55.55</v>
      </c>
      <c r="L155" s="231">
        <v>54</v>
      </c>
      <c r="M155" s="231">
        <v>10.322850000000001</v>
      </c>
      <c r="N155" s="1"/>
      <c r="O155" s="1"/>
    </row>
    <row r="156" spans="1:15" ht="12.75" customHeight="1">
      <c r="A156" s="30">
        <v>146</v>
      </c>
      <c r="B156" s="217" t="s">
        <v>100</v>
      </c>
      <c r="C156" s="231">
        <v>2088.8000000000002</v>
      </c>
      <c r="D156" s="232">
        <v>2082.5499999999997</v>
      </c>
      <c r="E156" s="232">
        <v>2066.2499999999995</v>
      </c>
      <c r="F156" s="232">
        <v>2043.6999999999998</v>
      </c>
      <c r="G156" s="232">
        <v>2027.3999999999996</v>
      </c>
      <c r="H156" s="232">
        <v>2105.0999999999995</v>
      </c>
      <c r="I156" s="232">
        <v>2121.3999999999996</v>
      </c>
      <c r="J156" s="232">
        <v>2143.9499999999994</v>
      </c>
      <c r="K156" s="231">
        <v>2098.85</v>
      </c>
      <c r="L156" s="231">
        <v>2060</v>
      </c>
      <c r="M156" s="231">
        <v>0.94406000000000001</v>
      </c>
      <c r="N156" s="1"/>
      <c r="O156" s="1"/>
    </row>
    <row r="157" spans="1:15" ht="12.75" customHeight="1">
      <c r="A157" s="30">
        <v>147</v>
      </c>
      <c r="B157" s="217" t="s">
        <v>101</v>
      </c>
      <c r="C157" s="231">
        <v>182.2</v>
      </c>
      <c r="D157" s="232">
        <v>182.06666666666669</v>
      </c>
      <c r="E157" s="232">
        <v>180.18333333333339</v>
      </c>
      <c r="F157" s="232">
        <v>178.16666666666671</v>
      </c>
      <c r="G157" s="232">
        <v>176.28333333333342</v>
      </c>
      <c r="H157" s="232">
        <v>184.08333333333337</v>
      </c>
      <c r="I157" s="232">
        <v>185.96666666666664</v>
      </c>
      <c r="J157" s="232">
        <v>187.98333333333335</v>
      </c>
      <c r="K157" s="231">
        <v>183.95</v>
      </c>
      <c r="L157" s="231">
        <v>180.05</v>
      </c>
      <c r="M157" s="231">
        <v>14.748139999999999</v>
      </c>
      <c r="N157" s="1"/>
      <c r="O157" s="1"/>
    </row>
    <row r="158" spans="1:15" ht="12.75" customHeight="1">
      <c r="A158" s="30">
        <v>148</v>
      </c>
      <c r="B158" s="217" t="s">
        <v>344</v>
      </c>
      <c r="C158" s="231">
        <v>255.15</v>
      </c>
      <c r="D158" s="232">
        <v>254.78333333333333</v>
      </c>
      <c r="E158" s="232">
        <v>252.11666666666667</v>
      </c>
      <c r="F158" s="232">
        <v>249.08333333333334</v>
      </c>
      <c r="G158" s="232">
        <v>246.41666666666669</v>
      </c>
      <c r="H158" s="232">
        <v>257.81666666666666</v>
      </c>
      <c r="I158" s="232">
        <v>260.48333333333335</v>
      </c>
      <c r="J158" s="232">
        <v>263.51666666666665</v>
      </c>
      <c r="K158" s="231">
        <v>257.45</v>
      </c>
      <c r="L158" s="231">
        <v>251.75</v>
      </c>
      <c r="M158" s="231">
        <v>0.80091999999999997</v>
      </c>
      <c r="N158" s="1"/>
      <c r="O158" s="1"/>
    </row>
    <row r="159" spans="1:15" ht="12.75" customHeight="1">
      <c r="A159" s="30">
        <v>149</v>
      </c>
      <c r="B159" s="217" t="s">
        <v>806</v>
      </c>
      <c r="C159" s="231">
        <v>129.25</v>
      </c>
      <c r="D159" s="232">
        <v>131.61666666666665</v>
      </c>
      <c r="E159" s="232">
        <v>124.83333333333329</v>
      </c>
      <c r="F159" s="232">
        <v>120.41666666666664</v>
      </c>
      <c r="G159" s="232">
        <v>113.63333333333328</v>
      </c>
      <c r="H159" s="232">
        <v>136.0333333333333</v>
      </c>
      <c r="I159" s="232">
        <v>142.81666666666666</v>
      </c>
      <c r="J159" s="232">
        <v>147.23333333333329</v>
      </c>
      <c r="K159" s="231">
        <v>138.4</v>
      </c>
      <c r="L159" s="231">
        <v>127.2</v>
      </c>
      <c r="M159" s="231">
        <v>437.81731000000002</v>
      </c>
      <c r="N159" s="1"/>
      <c r="O159" s="1"/>
    </row>
    <row r="160" spans="1:15" ht="12.75" customHeight="1">
      <c r="A160" s="30">
        <v>150</v>
      </c>
      <c r="B160" s="217" t="s">
        <v>102</v>
      </c>
      <c r="C160" s="231">
        <v>132.25</v>
      </c>
      <c r="D160" s="232">
        <v>132.70000000000002</v>
      </c>
      <c r="E160" s="232">
        <v>130.40000000000003</v>
      </c>
      <c r="F160" s="232">
        <v>128.55000000000001</v>
      </c>
      <c r="G160" s="232">
        <v>126.25000000000003</v>
      </c>
      <c r="H160" s="232">
        <v>134.55000000000004</v>
      </c>
      <c r="I160" s="232">
        <v>136.85000000000005</v>
      </c>
      <c r="J160" s="232">
        <v>138.70000000000005</v>
      </c>
      <c r="K160" s="231">
        <v>135</v>
      </c>
      <c r="L160" s="231">
        <v>130.85</v>
      </c>
      <c r="M160" s="231">
        <v>151.33077</v>
      </c>
      <c r="N160" s="1"/>
      <c r="O160" s="1"/>
    </row>
    <row r="161" spans="1:15" ht="12.75" customHeight="1">
      <c r="A161" s="30">
        <v>151</v>
      </c>
      <c r="B161" s="217" t="s">
        <v>774</v>
      </c>
      <c r="C161" s="231">
        <v>312.05</v>
      </c>
      <c r="D161" s="232">
        <v>316.18333333333334</v>
      </c>
      <c r="E161" s="232">
        <v>304.86666666666667</v>
      </c>
      <c r="F161" s="232">
        <v>297.68333333333334</v>
      </c>
      <c r="G161" s="232">
        <v>286.36666666666667</v>
      </c>
      <c r="H161" s="232">
        <v>323.36666666666667</v>
      </c>
      <c r="I161" s="232">
        <v>334.68333333333339</v>
      </c>
      <c r="J161" s="232">
        <v>341.86666666666667</v>
      </c>
      <c r="K161" s="231">
        <v>327.5</v>
      </c>
      <c r="L161" s="231">
        <v>309</v>
      </c>
      <c r="M161" s="231">
        <v>5.2276999999999996</v>
      </c>
      <c r="N161" s="1"/>
      <c r="O161" s="1"/>
    </row>
    <row r="162" spans="1:15" ht="12.75" customHeight="1">
      <c r="A162" s="30">
        <v>152</v>
      </c>
      <c r="B162" s="217" t="s">
        <v>345</v>
      </c>
      <c r="C162" s="231">
        <v>5293.55</v>
      </c>
      <c r="D162" s="232">
        <v>5292.9666666666662</v>
      </c>
      <c r="E162" s="232">
        <v>5256.6833333333325</v>
      </c>
      <c r="F162" s="232">
        <v>5219.8166666666666</v>
      </c>
      <c r="G162" s="232">
        <v>5183.5333333333328</v>
      </c>
      <c r="H162" s="232">
        <v>5329.8333333333321</v>
      </c>
      <c r="I162" s="232">
        <v>5366.1166666666668</v>
      </c>
      <c r="J162" s="232">
        <v>5402.9833333333318</v>
      </c>
      <c r="K162" s="231">
        <v>5329.25</v>
      </c>
      <c r="L162" s="231">
        <v>5256.1</v>
      </c>
      <c r="M162" s="231">
        <v>0.10972</v>
      </c>
      <c r="N162" s="1"/>
      <c r="O162" s="1"/>
    </row>
    <row r="163" spans="1:15" ht="12.75" customHeight="1">
      <c r="A163" s="30">
        <v>153</v>
      </c>
      <c r="B163" s="217" t="s">
        <v>346</v>
      </c>
      <c r="C163" s="231">
        <v>543.4</v>
      </c>
      <c r="D163" s="232">
        <v>546.7166666666667</v>
      </c>
      <c r="E163" s="232">
        <v>536.68333333333339</v>
      </c>
      <c r="F163" s="232">
        <v>529.9666666666667</v>
      </c>
      <c r="G163" s="232">
        <v>519.93333333333339</v>
      </c>
      <c r="H163" s="232">
        <v>553.43333333333339</v>
      </c>
      <c r="I163" s="232">
        <v>563.4666666666667</v>
      </c>
      <c r="J163" s="232">
        <v>570.18333333333339</v>
      </c>
      <c r="K163" s="231">
        <v>556.75</v>
      </c>
      <c r="L163" s="231">
        <v>540</v>
      </c>
      <c r="M163" s="231">
        <v>1.43224</v>
      </c>
      <c r="N163" s="1"/>
      <c r="O163" s="1"/>
    </row>
    <row r="164" spans="1:15" ht="12.75" customHeight="1">
      <c r="A164" s="30">
        <v>154</v>
      </c>
      <c r="B164" s="217" t="s">
        <v>347</v>
      </c>
      <c r="C164" s="231">
        <v>166.8</v>
      </c>
      <c r="D164" s="232">
        <v>165.88333333333333</v>
      </c>
      <c r="E164" s="232">
        <v>163.41666666666666</v>
      </c>
      <c r="F164" s="232">
        <v>160.03333333333333</v>
      </c>
      <c r="G164" s="232">
        <v>157.56666666666666</v>
      </c>
      <c r="H164" s="232">
        <v>169.26666666666665</v>
      </c>
      <c r="I164" s="232">
        <v>171.73333333333335</v>
      </c>
      <c r="J164" s="232">
        <v>175.11666666666665</v>
      </c>
      <c r="K164" s="231">
        <v>168.35</v>
      </c>
      <c r="L164" s="231">
        <v>162.5</v>
      </c>
      <c r="M164" s="231">
        <v>4.5983499999999999</v>
      </c>
      <c r="N164" s="1"/>
      <c r="O164" s="1"/>
    </row>
    <row r="165" spans="1:15" ht="12.75" customHeight="1">
      <c r="A165" s="30">
        <v>155</v>
      </c>
      <c r="B165" s="217" t="s">
        <v>348</v>
      </c>
      <c r="C165" s="231">
        <v>104.45</v>
      </c>
      <c r="D165" s="232">
        <v>104.83333333333333</v>
      </c>
      <c r="E165" s="232">
        <v>103.16666666666666</v>
      </c>
      <c r="F165" s="232">
        <v>101.88333333333333</v>
      </c>
      <c r="G165" s="232">
        <v>100.21666666666665</v>
      </c>
      <c r="H165" s="232">
        <v>106.11666666666666</v>
      </c>
      <c r="I165" s="232">
        <v>107.78333333333332</v>
      </c>
      <c r="J165" s="232">
        <v>109.06666666666666</v>
      </c>
      <c r="K165" s="231">
        <v>106.5</v>
      </c>
      <c r="L165" s="231">
        <v>103.55</v>
      </c>
      <c r="M165" s="231">
        <v>16.991890000000001</v>
      </c>
      <c r="N165" s="1"/>
      <c r="O165" s="1"/>
    </row>
    <row r="166" spans="1:15" ht="12.75" customHeight="1">
      <c r="A166" s="30">
        <v>156</v>
      </c>
      <c r="B166" s="217" t="s">
        <v>252</v>
      </c>
      <c r="C166" s="231">
        <v>277.89999999999998</v>
      </c>
      <c r="D166" s="232">
        <v>278.75</v>
      </c>
      <c r="E166" s="232">
        <v>274.64999999999998</v>
      </c>
      <c r="F166" s="232">
        <v>271.39999999999998</v>
      </c>
      <c r="G166" s="232">
        <v>267.29999999999995</v>
      </c>
      <c r="H166" s="232">
        <v>282</v>
      </c>
      <c r="I166" s="232">
        <v>286.10000000000002</v>
      </c>
      <c r="J166" s="232">
        <v>289.35000000000002</v>
      </c>
      <c r="K166" s="231">
        <v>282.85000000000002</v>
      </c>
      <c r="L166" s="231">
        <v>275.5</v>
      </c>
      <c r="M166" s="231">
        <v>9.2827500000000001</v>
      </c>
      <c r="N166" s="1"/>
      <c r="O166" s="1"/>
    </row>
    <row r="167" spans="1:15" ht="12.75" customHeight="1">
      <c r="A167" s="30">
        <v>157</v>
      </c>
      <c r="B167" s="217" t="s">
        <v>818</v>
      </c>
      <c r="C167" s="231">
        <v>1235.3499999999999</v>
      </c>
      <c r="D167" s="232">
        <v>1237.1499999999999</v>
      </c>
      <c r="E167" s="232">
        <v>1226.4499999999998</v>
      </c>
      <c r="F167" s="232">
        <v>1217.55</v>
      </c>
      <c r="G167" s="232">
        <v>1206.8499999999999</v>
      </c>
      <c r="H167" s="232">
        <v>1246.0499999999997</v>
      </c>
      <c r="I167" s="232">
        <v>1256.75</v>
      </c>
      <c r="J167" s="232">
        <v>1265.6499999999996</v>
      </c>
      <c r="K167" s="231">
        <v>1247.8499999999999</v>
      </c>
      <c r="L167" s="231">
        <v>1228.25</v>
      </c>
      <c r="M167" s="231">
        <v>0.58579000000000003</v>
      </c>
      <c r="N167" s="1"/>
      <c r="O167" s="1"/>
    </row>
    <row r="168" spans="1:15" ht="12.75" customHeight="1">
      <c r="A168" s="30">
        <v>158</v>
      </c>
      <c r="B168" s="217" t="s">
        <v>103</v>
      </c>
      <c r="C168" s="231">
        <v>100.9</v>
      </c>
      <c r="D168" s="232">
        <v>100.81666666666666</v>
      </c>
      <c r="E168" s="232">
        <v>99.633333333333326</v>
      </c>
      <c r="F168" s="232">
        <v>98.36666666666666</v>
      </c>
      <c r="G168" s="232">
        <v>97.183333333333323</v>
      </c>
      <c r="H168" s="232">
        <v>102.08333333333333</v>
      </c>
      <c r="I168" s="232">
        <v>103.26666666666667</v>
      </c>
      <c r="J168" s="232">
        <v>104.53333333333333</v>
      </c>
      <c r="K168" s="231">
        <v>102</v>
      </c>
      <c r="L168" s="231">
        <v>99.55</v>
      </c>
      <c r="M168" s="231">
        <v>120.07717</v>
      </c>
      <c r="N168" s="1"/>
      <c r="O168" s="1"/>
    </row>
    <row r="169" spans="1:15" ht="12.75" customHeight="1">
      <c r="A169" s="30">
        <v>159</v>
      </c>
      <c r="B169" s="217" t="s">
        <v>350</v>
      </c>
      <c r="C169" s="231">
        <v>1560.4</v>
      </c>
      <c r="D169" s="232">
        <v>1554.6000000000001</v>
      </c>
      <c r="E169" s="232">
        <v>1544.2000000000003</v>
      </c>
      <c r="F169" s="232">
        <v>1528.0000000000002</v>
      </c>
      <c r="G169" s="232">
        <v>1517.6000000000004</v>
      </c>
      <c r="H169" s="232">
        <v>1570.8000000000002</v>
      </c>
      <c r="I169" s="232">
        <v>1581.2000000000003</v>
      </c>
      <c r="J169" s="232">
        <v>1597.4</v>
      </c>
      <c r="K169" s="231">
        <v>1565</v>
      </c>
      <c r="L169" s="231">
        <v>1538.4</v>
      </c>
      <c r="M169" s="231">
        <v>0.62490999999999997</v>
      </c>
      <c r="N169" s="1"/>
      <c r="O169" s="1"/>
    </row>
    <row r="170" spans="1:15" ht="12.75" customHeight="1">
      <c r="A170" s="30">
        <v>160</v>
      </c>
      <c r="B170" s="217" t="s">
        <v>106</v>
      </c>
      <c r="C170" s="231">
        <v>38.9</v>
      </c>
      <c r="D170" s="232">
        <v>39.166666666666664</v>
      </c>
      <c r="E170" s="232">
        <v>38.383333333333326</v>
      </c>
      <c r="F170" s="232">
        <v>37.86666666666666</v>
      </c>
      <c r="G170" s="232">
        <v>37.083333333333321</v>
      </c>
      <c r="H170" s="232">
        <v>39.68333333333333</v>
      </c>
      <c r="I170" s="232">
        <v>40.466666666666676</v>
      </c>
      <c r="J170" s="232">
        <v>40.983333333333334</v>
      </c>
      <c r="K170" s="231">
        <v>39.950000000000003</v>
      </c>
      <c r="L170" s="231">
        <v>38.65</v>
      </c>
      <c r="M170" s="231">
        <v>89.63391</v>
      </c>
      <c r="N170" s="1"/>
      <c r="O170" s="1"/>
    </row>
    <row r="171" spans="1:15" ht="12.75" customHeight="1">
      <c r="A171" s="30">
        <v>161</v>
      </c>
      <c r="B171" s="217" t="s">
        <v>351</v>
      </c>
      <c r="C171" s="231">
        <v>2331.75</v>
      </c>
      <c r="D171" s="232">
        <v>2339.4666666666667</v>
      </c>
      <c r="E171" s="232">
        <v>2294.6333333333332</v>
      </c>
      <c r="F171" s="232">
        <v>2257.5166666666664</v>
      </c>
      <c r="G171" s="232">
        <v>2212.6833333333329</v>
      </c>
      <c r="H171" s="232">
        <v>2376.5833333333335</v>
      </c>
      <c r="I171" s="232">
        <v>2421.4166666666665</v>
      </c>
      <c r="J171" s="232">
        <v>2458.5333333333338</v>
      </c>
      <c r="K171" s="231">
        <v>2384.3000000000002</v>
      </c>
      <c r="L171" s="231">
        <v>2302.35</v>
      </c>
      <c r="M171" s="231">
        <v>8.0570000000000003E-2</v>
      </c>
      <c r="N171" s="1"/>
      <c r="O171" s="1"/>
    </row>
    <row r="172" spans="1:15" ht="12.75" customHeight="1">
      <c r="A172" s="30">
        <v>162</v>
      </c>
      <c r="B172" s="217" t="s">
        <v>352</v>
      </c>
      <c r="C172" s="231">
        <v>2877.8</v>
      </c>
      <c r="D172" s="232">
        <v>2892.6</v>
      </c>
      <c r="E172" s="232">
        <v>2855.2</v>
      </c>
      <c r="F172" s="232">
        <v>2832.6</v>
      </c>
      <c r="G172" s="232">
        <v>2795.2</v>
      </c>
      <c r="H172" s="232">
        <v>2915.2</v>
      </c>
      <c r="I172" s="232">
        <v>2952.6000000000004</v>
      </c>
      <c r="J172" s="232">
        <v>2975.2</v>
      </c>
      <c r="K172" s="231">
        <v>2930</v>
      </c>
      <c r="L172" s="231">
        <v>2870</v>
      </c>
      <c r="M172" s="231">
        <v>5.7610000000000001E-2</v>
      </c>
      <c r="N172" s="1"/>
      <c r="O172" s="1"/>
    </row>
    <row r="173" spans="1:15" ht="12.75" customHeight="1">
      <c r="A173" s="30">
        <v>163</v>
      </c>
      <c r="B173" s="217" t="s">
        <v>353</v>
      </c>
      <c r="C173" s="231">
        <v>178</v>
      </c>
      <c r="D173" s="232">
        <v>179.35</v>
      </c>
      <c r="E173" s="232">
        <v>175.2</v>
      </c>
      <c r="F173" s="232">
        <v>172.4</v>
      </c>
      <c r="G173" s="232">
        <v>168.25</v>
      </c>
      <c r="H173" s="232">
        <v>182.14999999999998</v>
      </c>
      <c r="I173" s="232">
        <v>186.3</v>
      </c>
      <c r="J173" s="232">
        <v>189.09999999999997</v>
      </c>
      <c r="K173" s="231">
        <v>183.5</v>
      </c>
      <c r="L173" s="231">
        <v>176.55</v>
      </c>
      <c r="M173" s="231">
        <v>14.509119999999999</v>
      </c>
      <c r="N173" s="1"/>
      <c r="O173" s="1"/>
    </row>
    <row r="174" spans="1:15" ht="12.75" customHeight="1">
      <c r="A174" s="30">
        <v>164</v>
      </c>
      <c r="B174" s="217" t="s">
        <v>253</v>
      </c>
      <c r="C174" s="231">
        <v>1342.35</v>
      </c>
      <c r="D174" s="232">
        <v>1374.7333333333333</v>
      </c>
      <c r="E174" s="232">
        <v>1296.4666666666667</v>
      </c>
      <c r="F174" s="232">
        <v>1250.5833333333333</v>
      </c>
      <c r="G174" s="232">
        <v>1172.3166666666666</v>
      </c>
      <c r="H174" s="232">
        <v>1420.6166666666668</v>
      </c>
      <c r="I174" s="232">
        <v>1498.8833333333337</v>
      </c>
      <c r="J174" s="232">
        <v>1544.7666666666669</v>
      </c>
      <c r="K174" s="231">
        <v>1453</v>
      </c>
      <c r="L174" s="231">
        <v>1328.85</v>
      </c>
      <c r="M174" s="231">
        <v>27.601459999999999</v>
      </c>
      <c r="N174" s="1"/>
      <c r="O174" s="1"/>
    </row>
    <row r="175" spans="1:15" ht="12.75" customHeight="1">
      <c r="A175" s="30">
        <v>165</v>
      </c>
      <c r="B175" s="217" t="s">
        <v>354</v>
      </c>
      <c r="C175" s="231">
        <v>1262.0999999999999</v>
      </c>
      <c r="D175" s="232">
        <v>1268.0666666666666</v>
      </c>
      <c r="E175" s="232">
        <v>1254.1333333333332</v>
      </c>
      <c r="F175" s="232">
        <v>1246.1666666666665</v>
      </c>
      <c r="G175" s="232">
        <v>1232.2333333333331</v>
      </c>
      <c r="H175" s="232">
        <v>1276.0333333333333</v>
      </c>
      <c r="I175" s="232">
        <v>1289.9666666666667</v>
      </c>
      <c r="J175" s="232">
        <v>1297.9333333333334</v>
      </c>
      <c r="K175" s="231">
        <v>1282</v>
      </c>
      <c r="L175" s="231">
        <v>1260.0999999999999</v>
      </c>
      <c r="M175" s="231">
        <v>0.31463000000000002</v>
      </c>
      <c r="N175" s="1"/>
      <c r="O175" s="1"/>
    </row>
    <row r="176" spans="1:15" ht="12.75" customHeight="1">
      <c r="A176" s="30">
        <v>166</v>
      </c>
      <c r="B176" s="217" t="s">
        <v>104</v>
      </c>
      <c r="C176" s="231">
        <v>398.85</v>
      </c>
      <c r="D176" s="232">
        <v>403.63333333333338</v>
      </c>
      <c r="E176" s="232">
        <v>393.21666666666675</v>
      </c>
      <c r="F176" s="232">
        <v>387.58333333333337</v>
      </c>
      <c r="G176" s="232">
        <v>377.16666666666674</v>
      </c>
      <c r="H176" s="232">
        <v>409.26666666666677</v>
      </c>
      <c r="I176" s="232">
        <v>419.68333333333339</v>
      </c>
      <c r="J176" s="232">
        <v>425.31666666666678</v>
      </c>
      <c r="K176" s="231">
        <v>414.05</v>
      </c>
      <c r="L176" s="231">
        <v>398</v>
      </c>
      <c r="M176" s="231">
        <v>6.5484499999999999</v>
      </c>
      <c r="N176" s="1"/>
      <c r="O176" s="1"/>
    </row>
    <row r="177" spans="1:15" ht="12.75" customHeight="1">
      <c r="A177" s="30">
        <v>167</v>
      </c>
      <c r="B177" s="217" t="s">
        <v>819</v>
      </c>
      <c r="C177" s="231">
        <v>1100.3</v>
      </c>
      <c r="D177" s="232">
        <v>1106.2666666666667</v>
      </c>
      <c r="E177" s="232">
        <v>1073.4333333333334</v>
      </c>
      <c r="F177" s="232">
        <v>1046.5666666666668</v>
      </c>
      <c r="G177" s="232">
        <v>1013.7333333333336</v>
      </c>
      <c r="H177" s="232">
        <v>1133.1333333333332</v>
      </c>
      <c r="I177" s="232">
        <v>1165.9666666666667</v>
      </c>
      <c r="J177" s="232">
        <v>1192.833333333333</v>
      </c>
      <c r="K177" s="231">
        <v>1139.0999999999999</v>
      </c>
      <c r="L177" s="231">
        <v>1079.4000000000001</v>
      </c>
      <c r="M177" s="231">
        <v>0.47513</v>
      </c>
      <c r="N177" s="1"/>
      <c r="O177" s="1"/>
    </row>
    <row r="178" spans="1:15" ht="12.75" customHeight="1">
      <c r="A178" s="30">
        <v>168</v>
      </c>
      <c r="B178" s="217" t="s">
        <v>355</v>
      </c>
      <c r="C178" s="231">
        <v>1970.7</v>
      </c>
      <c r="D178" s="232">
        <v>1953.3499999999997</v>
      </c>
      <c r="E178" s="232">
        <v>1923.4499999999994</v>
      </c>
      <c r="F178" s="232">
        <v>1876.1999999999996</v>
      </c>
      <c r="G178" s="232">
        <v>1846.2999999999993</v>
      </c>
      <c r="H178" s="232">
        <v>2000.5999999999995</v>
      </c>
      <c r="I178" s="232">
        <v>2030.4999999999995</v>
      </c>
      <c r="J178" s="232">
        <v>2077.7499999999995</v>
      </c>
      <c r="K178" s="231">
        <v>1983.25</v>
      </c>
      <c r="L178" s="231">
        <v>1906.1</v>
      </c>
      <c r="M178" s="231">
        <v>0.79413</v>
      </c>
      <c r="N178" s="1"/>
      <c r="O178" s="1"/>
    </row>
    <row r="179" spans="1:15" ht="12.75" customHeight="1">
      <c r="A179" s="30">
        <v>169</v>
      </c>
      <c r="B179" s="217" t="s">
        <v>254</v>
      </c>
      <c r="C179" s="231">
        <v>451.7</v>
      </c>
      <c r="D179" s="232">
        <v>453.93333333333339</v>
      </c>
      <c r="E179" s="232">
        <v>447.86666666666679</v>
      </c>
      <c r="F179" s="232">
        <v>444.03333333333342</v>
      </c>
      <c r="G179" s="232">
        <v>437.96666666666681</v>
      </c>
      <c r="H179" s="232">
        <v>457.76666666666677</v>
      </c>
      <c r="I179" s="232">
        <v>463.83333333333337</v>
      </c>
      <c r="J179" s="232">
        <v>467.66666666666674</v>
      </c>
      <c r="K179" s="231">
        <v>460</v>
      </c>
      <c r="L179" s="231">
        <v>450.1</v>
      </c>
      <c r="M179" s="231">
        <v>0.45019999999999999</v>
      </c>
      <c r="N179" s="1"/>
      <c r="O179" s="1"/>
    </row>
    <row r="180" spans="1:15" ht="12.75" customHeight="1">
      <c r="A180" s="30">
        <v>170</v>
      </c>
      <c r="B180" s="217" t="s">
        <v>107</v>
      </c>
      <c r="C180" s="231">
        <v>914.2</v>
      </c>
      <c r="D180" s="232">
        <v>918.61666666666679</v>
      </c>
      <c r="E180" s="232">
        <v>908.38333333333355</v>
      </c>
      <c r="F180" s="232">
        <v>902.56666666666672</v>
      </c>
      <c r="G180" s="232">
        <v>892.33333333333348</v>
      </c>
      <c r="H180" s="232">
        <v>924.43333333333362</v>
      </c>
      <c r="I180" s="232">
        <v>934.66666666666674</v>
      </c>
      <c r="J180" s="232">
        <v>940.48333333333369</v>
      </c>
      <c r="K180" s="231">
        <v>928.85</v>
      </c>
      <c r="L180" s="231">
        <v>912.8</v>
      </c>
      <c r="M180" s="231">
        <v>4.0481199999999999</v>
      </c>
      <c r="N180" s="1"/>
      <c r="O180" s="1"/>
    </row>
    <row r="181" spans="1:15" ht="12.75" customHeight="1">
      <c r="A181" s="30">
        <v>171</v>
      </c>
      <c r="B181" s="217" t="s">
        <v>255</v>
      </c>
      <c r="C181" s="231">
        <v>424.2</v>
      </c>
      <c r="D181" s="232">
        <v>426.45</v>
      </c>
      <c r="E181" s="232">
        <v>418.75</v>
      </c>
      <c r="F181" s="232">
        <v>413.3</v>
      </c>
      <c r="G181" s="232">
        <v>405.6</v>
      </c>
      <c r="H181" s="232">
        <v>431.9</v>
      </c>
      <c r="I181" s="232">
        <v>439.59999999999991</v>
      </c>
      <c r="J181" s="232">
        <v>445.04999999999995</v>
      </c>
      <c r="K181" s="231">
        <v>434.15</v>
      </c>
      <c r="L181" s="231">
        <v>421</v>
      </c>
      <c r="M181" s="231">
        <v>0.66425000000000001</v>
      </c>
      <c r="N181" s="1"/>
      <c r="O181" s="1"/>
    </row>
    <row r="182" spans="1:15" ht="12.75" customHeight="1">
      <c r="A182" s="30">
        <v>172</v>
      </c>
      <c r="B182" s="217" t="s">
        <v>108</v>
      </c>
      <c r="C182" s="231">
        <v>1196.3499999999999</v>
      </c>
      <c r="D182" s="232">
        <v>1197.8</v>
      </c>
      <c r="E182" s="232">
        <v>1185.5999999999999</v>
      </c>
      <c r="F182" s="232">
        <v>1174.8499999999999</v>
      </c>
      <c r="G182" s="232">
        <v>1162.6499999999999</v>
      </c>
      <c r="H182" s="232">
        <v>1208.55</v>
      </c>
      <c r="I182" s="232">
        <v>1220.7500000000002</v>
      </c>
      <c r="J182" s="232">
        <v>1231.5</v>
      </c>
      <c r="K182" s="231">
        <v>1210</v>
      </c>
      <c r="L182" s="231">
        <v>1187.05</v>
      </c>
      <c r="M182" s="231">
        <v>4.3760500000000002</v>
      </c>
      <c r="N182" s="1"/>
      <c r="O182" s="1"/>
    </row>
    <row r="183" spans="1:15" ht="12.75" customHeight="1">
      <c r="A183" s="30">
        <v>173</v>
      </c>
      <c r="B183" s="217" t="s">
        <v>109</v>
      </c>
      <c r="C183" s="231">
        <v>288.89999999999998</v>
      </c>
      <c r="D183" s="232">
        <v>295.26666666666665</v>
      </c>
      <c r="E183" s="232">
        <v>281.63333333333333</v>
      </c>
      <c r="F183" s="232">
        <v>274.36666666666667</v>
      </c>
      <c r="G183" s="232">
        <v>260.73333333333335</v>
      </c>
      <c r="H183" s="232">
        <v>302.5333333333333</v>
      </c>
      <c r="I183" s="232">
        <v>316.16666666666663</v>
      </c>
      <c r="J183" s="232">
        <v>323.43333333333328</v>
      </c>
      <c r="K183" s="231">
        <v>308.89999999999998</v>
      </c>
      <c r="L183" s="231">
        <v>288</v>
      </c>
      <c r="M183" s="231">
        <v>24.30714</v>
      </c>
      <c r="N183" s="1"/>
      <c r="O183" s="1"/>
    </row>
    <row r="184" spans="1:15" ht="12.75" customHeight="1">
      <c r="A184" s="30">
        <v>174</v>
      </c>
      <c r="B184" s="217" t="s">
        <v>356</v>
      </c>
      <c r="C184" s="231">
        <v>356</v>
      </c>
      <c r="D184" s="232">
        <v>357.8</v>
      </c>
      <c r="E184" s="232">
        <v>351.8</v>
      </c>
      <c r="F184" s="232">
        <v>347.6</v>
      </c>
      <c r="G184" s="232">
        <v>341.6</v>
      </c>
      <c r="H184" s="232">
        <v>362</v>
      </c>
      <c r="I184" s="232">
        <v>368</v>
      </c>
      <c r="J184" s="232">
        <v>372.2</v>
      </c>
      <c r="K184" s="231">
        <v>363.8</v>
      </c>
      <c r="L184" s="231">
        <v>353.6</v>
      </c>
      <c r="M184" s="231">
        <v>2.4197799999999998</v>
      </c>
      <c r="N184" s="1"/>
      <c r="O184" s="1"/>
    </row>
    <row r="185" spans="1:15" ht="12.75" customHeight="1">
      <c r="A185" s="30">
        <v>175</v>
      </c>
      <c r="B185" s="217" t="s">
        <v>110</v>
      </c>
      <c r="C185" s="231">
        <v>1593.75</v>
      </c>
      <c r="D185" s="232">
        <v>1595.6499999999999</v>
      </c>
      <c r="E185" s="232">
        <v>1580.3499999999997</v>
      </c>
      <c r="F185" s="232">
        <v>1566.9499999999998</v>
      </c>
      <c r="G185" s="232">
        <v>1551.6499999999996</v>
      </c>
      <c r="H185" s="232">
        <v>1609.0499999999997</v>
      </c>
      <c r="I185" s="232">
        <v>1624.35</v>
      </c>
      <c r="J185" s="232">
        <v>1637.7499999999998</v>
      </c>
      <c r="K185" s="231">
        <v>1610.95</v>
      </c>
      <c r="L185" s="231">
        <v>1582.25</v>
      </c>
      <c r="M185" s="231">
        <v>5.01553</v>
      </c>
      <c r="N185" s="1"/>
      <c r="O185" s="1"/>
    </row>
    <row r="186" spans="1:15" ht="12.75" customHeight="1">
      <c r="A186" s="30">
        <v>176</v>
      </c>
      <c r="B186" s="217" t="s">
        <v>357</v>
      </c>
      <c r="C186" s="231">
        <v>632.6</v>
      </c>
      <c r="D186" s="232">
        <v>634.36666666666667</v>
      </c>
      <c r="E186" s="232">
        <v>625.73333333333335</v>
      </c>
      <c r="F186" s="232">
        <v>618.86666666666667</v>
      </c>
      <c r="G186" s="232">
        <v>610.23333333333335</v>
      </c>
      <c r="H186" s="232">
        <v>641.23333333333335</v>
      </c>
      <c r="I186" s="232">
        <v>649.86666666666679</v>
      </c>
      <c r="J186" s="232">
        <v>656.73333333333335</v>
      </c>
      <c r="K186" s="231">
        <v>643</v>
      </c>
      <c r="L186" s="231">
        <v>627.5</v>
      </c>
      <c r="M186" s="231">
        <v>1.63673</v>
      </c>
      <c r="N186" s="1"/>
      <c r="O186" s="1"/>
    </row>
    <row r="187" spans="1:15" ht="12.75" customHeight="1">
      <c r="A187" s="30">
        <v>177</v>
      </c>
      <c r="B187" s="217" t="s">
        <v>856</v>
      </c>
      <c r="C187" s="231">
        <v>322.8</v>
      </c>
      <c r="D187" s="232">
        <v>320.73333333333335</v>
      </c>
      <c r="E187" s="232">
        <v>316.06666666666672</v>
      </c>
      <c r="F187" s="232">
        <v>309.33333333333337</v>
      </c>
      <c r="G187" s="232">
        <v>304.66666666666674</v>
      </c>
      <c r="H187" s="232">
        <v>327.4666666666667</v>
      </c>
      <c r="I187" s="232">
        <v>332.13333333333333</v>
      </c>
      <c r="J187" s="232">
        <v>338.86666666666667</v>
      </c>
      <c r="K187" s="231">
        <v>325.39999999999998</v>
      </c>
      <c r="L187" s="231">
        <v>314</v>
      </c>
      <c r="M187" s="231">
        <v>1.66299</v>
      </c>
      <c r="N187" s="1"/>
      <c r="O187" s="1"/>
    </row>
    <row r="188" spans="1:15" ht="12.75" customHeight="1">
      <c r="A188" s="30">
        <v>178</v>
      </c>
      <c r="B188" s="217" t="s">
        <v>359</v>
      </c>
      <c r="C188" s="231">
        <v>1969.25</v>
      </c>
      <c r="D188" s="232">
        <v>1959.2166666666665</v>
      </c>
      <c r="E188" s="232">
        <v>1940.0333333333328</v>
      </c>
      <c r="F188" s="232">
        <v>1910.8166666666664</v>
      </c>
      <c r="G188" s="232">
        <v>1891.6333333333328</v>
      </c>
      <c r="H188" s="232">
        <v>1988.4333333333329</v>
      </c>
      <c r="I188" s="232">
        <v>2007.6166666666668</v>
      </c>
      <c r="J188" s="232">
        <v>2036.833333333333</v>
      </c>
      <c r="K188" s="231">
        <v>1978.4</v>
      </c>
      <c r="L188" s="231">
        <v>1930</v>
      </c>
      <c r="M188" s="231">
        <v>0.14055000000000001</v>
      </c>
      <c r="N188" s="1"/>
      <c r="O188" s="1"/>
    </row>
    <row r="189" spans="1:15" ht="12.75" customHeight="1">
      <c r="A189" s="30">
        <v>179</v>
      </c>
      <c r="B189" s="217" t="s">
        <v>360</v>
      </c>
      <c r="C189" s="231">
        <v>695.05</v>
      </c>
      <c r="D189" s="232">
        <v>698.06666666666661</v>
      </c>
      <c r="E189" s="232">
        <v>689.48333333333323</v>
      </c>
      <c r="F189" s="232">
        <v>683.91666666666663</v>
      </c>
      <c r="G189" s="232">
        <v>675.33333333333326</v>
      </c>
      <c r="H189" s="232">
        <v>703.63333333333321</v>
      </c>
      <c r="I189" s="232">
        <v>712.2166666666667</v>
      </c>
      <c r="J189" s="232">
        <v>717.78333333333319</v>
      </c>
      <c r="K189" s="231">
        <v>706.65</v>
      </c>
      <c r="L189" s="231">
        <v>692.5</v>
      </c>
      <c r="M189" s="231">
        <v>0.43196000000000001</v>
      </c>
      <c r="N189" s="1"/>
      <c r="O189" s="1"/>
    </row>
    <row r="190" spans="1:15" ht="12.75" customHeight="1">
      <c r="A190" s="30">
        <v>180</v>
      </c>
      <c r="B190" s="217" t="s">
        <v>361</v>
      </c>
      <c r="C190" s="231">
        <v>237.95</v>
      </c>
      <c r="D190" s="232">
        <v>238.86666666666667</v>
      </c>
      <c r="E190" s="232">
        <v>234.33333333333334</v>
      </c>
      <c r="F190" s="232">
        <v>230.71666666666667</v>
      </c>
      <c r="G190" s="232">
        <v>226.18333333333334</v>
      </c>
      <c r="H190" s="232">
        <v>242.48333333333335</v>
      </c>
      <c r="I190" s="232">
        <v>247.01666666666665</v>
      </c>
      <c r="J190" s="232">
        <v>250.63333333333335</v>
      </c>
      <c r="K190" s="231">
        <v>243.4</v>
      </c>
      <c r="L190" s="231">
        <v>235.25</v>
      </c>
      <c r="M190" s="231">
        <v>1.3645400000000001</v>
      </c>
      <c r="N190" s="1"/>
      <c r="O190" s="1"/>
    </row>
    <row r="191" spans="1:15" ht="12.75" customHeight="1">
      <c r="A191" s="30">
        <v>181</v>
      </c>
      <c r="B191" s="217" t="s">
        <v>362</v>
      </c>
      <c r="C191" s="231">
        <v>2610.6999999999998</v>
      </c>
      <c r="D191" s="232">
        <v>2625.95</v>
      </c>
      <c r="E191" s="232">
        <v>2559.7999999999997</v>
      </c>
      <c r="F191" s="232">
        <v>2508.9</v>
      </c>
      <c r="G191" s="232">
        <v>2442.75</v>
      </c>
      <c r="H191" s="232">
        <v>2676.8499999999995</v>
      </c>
      <c r="I191" s="232">
        <v>2742.9999999999991</v>
      </c>
      <c r="J191" s="232">
        <v>2793.8999999999992</v>
      </c>
      <c r="K191" s="231">
        <v>2692.1</v>
      </c>
      <c r="L191" s="231">
        <v>2575.0500000000002</v>
      </c>
      <c r="M191" s="231">
        <v>0.90161000000000002</v>
      </c>
      <c r="N191" s="1"/>
      <c r="O191" s="1"/>
    </row>
    <row r="192" spans="1:15" ht="12.75" customHeight="1">
      <c r="A192" s="30">
        <v>182</v>
      </c>
      <c r="B192" s="217" t="s">
        <v>111</v>
      </c>
      <c r="C192" s="231">
        <v>466.3</v>
      </c>
      <c r="D192" s="232">
        <v>467.73333333333335</v>
      </c>
      <c r="E192" s="232">
        <v>462.56666666666672</v>
      </c>
      <c r="F192" s="232">
        <v>458.83333333333337</v>
      </c>
      <c r="G192" s="232">
        <v>453.66666666666674</v>
      </c>
      <c r="H192" s="232">
        <v>471.4666666666667</v>
      </c>
      <c r="I192" s="232">
        <v>476.63333333333333</v>
      </c>
      <c r="J192" s="232">
        <v>480.36666666666667</v>
      </c>
      <c r="K192" s="231">
        <v>472.9</v>
      </c>
      <c r="L192" s="231">
        <v>464</v>
      </c>
      <c r="M192" s="231">
        <v>9.0718800000000002</v>
      </c>
      <c r="N192" s="1"/>
      <c r="O192" s="1"/>
    </row>
    <row r="193" spans="1:15" ht="12.75" customHeight="1">
      <c r="A193" s="30">
        <v>183</v>
      </c>
      <c r="B193" s="217" t="s">
        <v>363</v>
      </c>
      <c r="C193" s="231">
        <v>550.65</v>
      </c>
      <c r="D193" s="232">
        <v>557.9666666666667</v>
      </c>
      <c r="E193" s="232">
        <v>540.43333333333339</v>
      </c>
      <c r="F193" s="232">
        <v>530.2166666666667</v>
      </c>
      <c r="G193" s="232">
        <v>512.68333333333339</v>
      </c>
      <c r="H193" s="232">
        <v>568.18333333333339</v>
      </c>
      <c r="I193" s="232">
        <v>585.7166666666667</v>
      </c>
      <c r="J193" s="232">
        <v>595.93333333333339</v>
      </c>
      <c r="K193" s="231">
        <v>575.5</v>
      </c>
      <c r="L193" s="231">
        <v>547.75</v>
      </c>
      <c r="M193" s="231">
        <v>7.9104200000000002</v>
      </c>
      <c r="N193" s="1"/>
      <c r="O193" s="1"/>
    </row>
    <row r="194" spans="1:15" ht="12.75" customHeight="1">
      <c r="A194" s="30">
        <v>184</v>
      </c>
      <c r="B194" s="217" t="s">
        <v>364</v>
      </c>
      <c r="C194" s="231">
        <v>92.1</v>
      </c>
      <c r="D194" s="232">
        <v>92.416666666666671</v>
      </c>
      <c r="E194" s="232">
        <v>90.483333333333348</v>
      </c>
      <c r="F194" s="232">
        <v>88.866666666666674</v>
      </c>
      <c r="G194" s="232">
        <v>86.933333333333351</v>
      </c>
      <c r="H194" s="232">
        <v>94.033333333333346</v>
      </c>
      <c r="I194" s="232">
        <v>95.966666666666654</v>
      </c>
      <c r="J194" s="232">
        <v>97.583333333333343</v>
      </c>
      <c r="K194" s="231">
        <v>94.35</v>
      </c>
      <c r="L194" s="231">
        <v>90.8</v>
      </c>
      <c r="M194" s="231">
        <v>7.4497</v>
      </c>
      <c r="N194" s="1"/>
      <c r="O194" s="1"/>
    </row>
    <row r="195" spans="1:15" ht="12.75" customHeight="1">
      <c r="A195" s="30">
        <v>185</v>
      </c>
      <c r="B195" s="217" t="s">
        <v>365</v>
      </c>
      <c r="C195" s="231">
        <v>127.15</v>
      </c>
      <c r="D195" s="232">
        <v>127.2</v>
      </c>
      <c r="E195" s="232">
        <v>126.15</v>
      </c>
      <c r="F195" s="232">
        <v>125.15</v>
      </c>
      <c r="G195" s="232">
        <v>124.10000000000001</v>
      </c>
      <c r="H195" s="232">
        <v>128.19999999999999</v>
      </c>
      <c r="I195" s="232">
        <v>129.25</v>
      </c>
      <c r="J195" s="232">
        <v>130.25</v>
      </c>
      <c r="K195" s="231">
        <v>128.25</v>
      </c>
      <c r="L195" s="231">
        <v>126.2</v>
      </c>
      <c r="M195" s="231">
        <v>11.2622</v>
      </c>
      <c r="N195" s="1"/>
      <c r="O195" s="1"/>
    </row>
    <row r="196" spans="1:15" ht="12.75" customHeight="1">
      <c r="A196" s="30">
        <v>186</v>
      </c>
      <c r="B196" s="217" t="s">
        <v>256</v>
      </c>
      <c r="C196" s="231">
        <v>266.7</v>
      </c>
      <c r="D196" s="232">
        <v>266.25</v>
      </c>
      <c r="E196" s="232">
        <v>262.5</v>
      </c>
      <c r="F196" s="232">
        <v>258.3</v>
      </c>
      <c r="G196" s="232">
        <v>254.55</v>
      </c>
      <c r="H196" s="232">
        <v>270.45</v>
      </c>
      <c r="I196" s="232">
        <v>274.2</v>
      </c>
      <c r="J196" s="232">
        <v>278.39999999999998</v>
      </c>
      <c r="K196" s="231">
        <v>270</v>
      </c>
      <c r="L196" s="231">
        <v>262.05</v>
      </c>
      <c r="M196" s="231">
        <v>4.99857</v>
      </c>
      <c r="N196" s="1"/>
      <c r="O196" s="1"/>
    </row>
    <row r="197" spans="1:15" ht="12.75" customHeight="1">
      <c r="A197" s="30">
        <v>187</v>
      </c>
      <c r="B197" s="217" t="s">
        <v>367</v>
      </c>
      <c r="C197" s="231">
        <v>1038.2</v>
      </c>
      <c r="D197" s="232">
        <v>1039.75</v>
      </c>
      <c r="E197" s="232">
        <v>1030.5</v>
      </c>
      <c r="F197" s="232">
        <v>1022.8</v>
      </c>
      <c r="G197" s="232">
        <v>1013.55</v>
      </c>
      <c r="H197" s="232">
        <v>1047.45</v>
      </c>
      <c r="I197" s="232">
        <v>1056.7</v>
      </c>
      <c r="J197" s="232">
        <v>1064.4000000000001</v>
      </c>
      <c r="K197" s="231">
        <v>1049</v>
      </c>
      <c r="L197" s="231">
        <v>1032.05</v>
      </c>
      <c r="M197" s="231">
        <v>0.68686000000000003</v>
      </c>
      <c r="N197" s="1"/>
      <c r="O197" s="1"/>
    </row>
    <row r="198" spans="1:15" ht="12.75" customHeight="1">
      <c r="A198" s="30">
        <v>188</v>
      </c>
      <c r="B198" s="217" t="s">
        <v>113</v>
      </c>
      <c r="C198" s="231">
        <v>1122.75</v>
      </c>
      <c r="D198" s="232">
        <v>1124.7833333333333</v>
      </c>
      <c r="E198" s="232">
        <v>1114.7166666666667</v>
      </c>
      <c r="F198" s="232">
        <v>1106.6833333333334</v>
      </c>
      <c r="G198" s="232">
        <v>1096.6166666666668</v>
      </c>
      <c r="H198" s="232">
        <v>1132.8166666666666</v>
      </c>
      <c r="I198" s="232">
        <v>1142.8833333333332</v>
      </c>
      <c r="J198" s="232">
        <v>1150.9166666666665</v>
      </c>
      <c r="K198" s="231">
        <v>1134.8499999999999</v>
      </c>
      <c r="L198" s="231">
        <v>1116.75</v>
      </c>
      <c r="M198" s="231">
        <v>26.922360000000001</v>
      </c>
      <c r="N198" s="1"/>
      <c r="O198" s="1"/>
    </row>
    <row r="199" spans="1:15" ht="12.75" customHeight="1">
      <c r="A199" s="30">
        <v>189</v>
      </c>
      <c r="B199" s="217" t="s">
        <v>115</v>
      </c>
      <c r="C199" s="231">
        <v>1934.05</v>
      </c>
      <c r="D199" s="232">
        <v>1946.6000000000001</v>
      </c>
      <c r="E199" s="232">
        <v>1913.2000000000003</v>
      </c>
      <c r="F199" s="232">
        <v>1892.3500000000001</v>
      </c>
      <c r="G199" s="232">
        <v>1858.9500000000003</v>
      </c>
      <c r="H199" s="232">
        <v>1967.4500000000003</v>
      </c>
      <c r="I199" s="232">
        <v>2000.8500000000004</v>
      </c>
      <c r="J199" s="232">
        <v>2021.7000000000003</v>
      </c>
      <c r="K199" s="231">
        <v>1980</v>
      </c>
      <c r="L199" s="231">
        <v>1925.75</v>
      </c>
      <c r="M199" s="231">
        <v>3.80524</v>
      </c>
      <c r="N199" s="1"/>
      <c r="O199" s="1"/>
    </row>
    <row r="200" spans="1:15" ht="12.75" customHeight="1">
      <c r="A200" s="30">
        <v>190</v>
      </c>
      <c r="B200" s="217" t="s">
        <v>116</v>
      </c>
      <c r="C200" s="231">
        <v>1648.65</v>
      </c>
      <c r="D200" s="232">
        <v>1662.3000000000002</v>
      </c>
      <c r="E200" s="232">
        <v>1631.6500000000003</v>
      </c>
      <c r="F200" s="232">
        <v>1614.65</v>
      </c>
      <c r="G200" s="232">
        <v>1584.0000000000002</v>
      </c>
      <c r="H200" s="232">
        <v>1679.3000000000004</v>
      </c>
      <c r="I200" s="232">
        <v>1709.95</v>
      </c>
      <c r="J200" s="232">
        <v>1726.9500000000005</v>
      </c>
      <c r="K200" s="231">
        <v>1692.95</v>
      </c>
      <c r="L200" s="231">
        <v>1645.3</v>
      </c>
      <c r="M200" s="231">
        <v>73.520709999999994</v>
      </c>
      <c r="N200" s="1"/>
      <c r="O200" s="1"/>
    </row>
    <row r="201" spans="1:15" ht="12.75" customHeight="1">
      <c r="A201" s="30">
        <v>191</v>
      </c>
      <c r="B201" s="217" t="s">
        <v>117</v>
      </c>
      <c r="C201" s="231">
        <v>585.04999999999995</v>
      </c>
      <c r="D201" s="232">
        <v>585.63333333333333</v>
      </c>
      <c r="E201" s="232">
        <v>579.51666666666665</v>
      </c>
      <c r="F201" s="232">
        <v>573.98333333333335</v>
      </c>
      <c r="G201" s="232">
        <v>567.86666666666667</v>
      </c>
      <c r="H201" s="232">
        <v>591.16666666666663</v>
      </c>
      <c r="I201" s="232">
        <v>597.28333333333319</v>
      </c>
      <c r="J201" s="232">
        <v>602.81666666666661</v>
      </c>
      <c r="K201" s="231">
        <v>591.75</v>
      </c>
      <c r="L201" s="231">
        <v>580.1</v>
      </c>
      <c r="M201" s="231">
        <v>14.43501</v>
      </c>
      <c r="N201" s="1"/>
      <c r="O201" s="1"/>
    </row>
    <row r="202" spans="1:15" ht="12.75" customHeight="1">
      <c r="A202" s="30">
        <v>192</v>
      </c>
      <c r="B202" s="217" t="s">
        <v>368</v>
      </c>
      <c r="C202" s="231">
        <v>70.5</v>
      </c>
      <c r="D202" s="232">
        <v>70.816666666666677</v>
      </c>
      <c r="E202" s="232">
        <v>69.833333333333357</v>
      </c>
      <c r="F202" s="232">
        <v>69.166666666666686</v>
      </c>
      <c r="G202" s="232">
        <v>68.183333333333366</v>
      </c>
      <c r="H202" s="232">
        <v>71.483333333333348</v>
      </c>
      <c r="I202" s="232">
        <v>72.466666666666669</v>
      </c>
      <c r="J202" s="232">
        <v>73.13333333333334</v>
      </c>
      <c r="K202" s="231">
        <v>71.8</v>
      </c>
      <c r="L202" s="231">
        <v>70.150000000000006</v>
      </c>
      <c r="M202" s="231">
        <v>29.53755</v>
      </c>
      <c r="N202" s="1"/>
      <c r="O202" s="1"/>
    </row>
    <row r="203" spans="1:15" ht="12.75" customHeight="1">
      <c r="A203" s="30">
        <v>193</v>
      </c>
      <c r="B203" s="217" t="s">
        <v>820</v>
      </c>
      <c r="C203" s="231">
        <v>607.20000000000005</v>
      </c>
      <c r="D203" s="232">
        <v>608.63333333333333</v>
      </c>
      <c r="E203" s="232">
        <v>599.36666666666667</v>
      </c>
      <c r="F203" s="232">
        <v>591.5333333333333</v>
      </c>
      <c r="G203" s="232">
        <v>582.26666666666665</v>
      </c>
      <c r="H203" s="232">
        <v>616.4666666666667</v>
      </c>
      <c r="I203" s="232">
        <v>625.73333333333335</v>
      </c>
      <c r="J203" s="232">
        <v>633.56666666666672</v>
      </c>
      <c r="K203" s="231">
        <v>617.9</v>
      </c>
      <c r="L203" s="231">
        <v>600.79999999999995</v>
      </c>
      <c r="M203" s="231">
        <v>0.18415999999999999</v>
      </c>
      <c r="N203" s="1"/>
      <c r="O203" s="1"/>
    </row>
    <row r="204" spans="1:15" ht="12.75" customHeight="1">
      <c r="A204" s="30">
        <v>194</v>
      </c>
      <c r="B204" s="217" t="s">
        <v>369</v>
      </c>
      <c r="C204" s="231">
        <v>862.8</v>
      </c>
      <c r="D204" s="232">
        <v>864.76666666666654</v>
      </c>
      <c r="E204" s="232">
        <v>853.6333333333331</v>
      </c>
      <c r="F204" s="232">
        <v>844.46666666666658</v>
      </c>
      <c r="G204" s="232">
        <v>833.33333333333314</v>
      </c>
      <c r="H204" s="232">
        <v>873.93333333333305</v>
      </c>
      <c r="I204" s="232">
        <v>885.06666666666649</v>
      </c>
      <c r="J204" s="232">
        <v>894.23333333333301</v>
      </c>
      <c r="K204" s="231">
        <v>875.9</v>
      </c>
      <c r="L204" s="231">
        <v>855.6</v>
      </c>
      <c r="M204" s="231">
        <v>2.7348599999999998</v>
      </c>
      <c r="N204" s="1"/>
      <c r="O204" s="1"/>
    </row>
    <row r="205" spans="1:15" ht="12.75" customHeight="1">
      <c r="A205" s="30">
        <v>195</v>
      </c>
      <c r="B205" s="217" t="s">
        <v>370</v>
      </c>
      <c r="C205" s="231">
        <v>889.85</v>
      </c>
      <c r="D205" s="232">
        <v>891.56666666666661</v>
      </c>
      <c r="E205" s="232">
        <v>884.78333333333319</v>
      </c>
      <c r="F205" s="232">
        <v>879.71666666666658</v>
      </c>
      <c r="G205" s="232">
        <v>872.93333333333317</v>
      </c>
      <c r="H205" s="232">
        <v>896.63333333333321</v>
      </c>
      <c r="I205" s="232">
        <v>903.41666666666652</v>
      </c>
      <c r="J205" s="232">
        <v>908.48333333333323</v>
      </c>
      <c r="K205" s="231">
        <v>898.35</v>
      </c>
      <c r="L205" s="231">
        <v>886.5</v>
      </c>
      <c r="M205" s="231">
        <v>5.2449999999999997E-2</v>
      </c>
      <c r="N205" s="1"/>
      <c r="O205" s="1"/>
    </row>
    <row r="206" spans="1:15" ht="12.75" customHeight="1">
      <c r="A206" s="30">
        <v>196</v>
      </c>
      <c r="B206" s="217" t="s">
        <v>112</v>
      </c>
      <c r="C206" s="231">
        <v>1180.5</v>
      </c>
      <c r="D206" s="232">
        <v>1183.8999999999999</v>
      </c>
      <c r="E206" s="232">
        <v>1171.9499999999998</v>
      </c>
      <c r="F206" s="232">
        <v>1163.3999999999999</v>
      </c>
      <c r="G206" s="232">
        <v>1151.4499999999998</v>
      </c>
      <c r="H206" s="232">
        <v>1192.4499999999998</v>
      </c>
      <c r="I206" s="232">
        <v>1204.4000000000001</v>
      </c>
      <c r="J206" s="232">
        <v>1212.9499999999998</v>
      </c>
      <c r="K206" s="231">
        <v>1195.8499999999999</v>
      </c>
      <c r="L206" s="231">
        <v>1175.3499999999999</v>
      </c>
      <c r="M206" s="231">
        <v>2.6621600000000001</v>
      </c>
      <c r="N206" s="1"/>
      <c r="O206" s="1"/>
    </row>
    <row r="207" spans="1:15" ht="12.75" customHeight="1">
      <c r="A207" s="30">
        <v>197</v>
      </c>
      <c r="B207" s="217" t="s">
        <v>118</v>
      </c>
      <c r="C207" s="231">
        <v>2785</v>
      </c>
      <c r="D207" s="232">
        <v>2781.3333333333335</v>
      </c>
      <c r="E207" s="232">
        <v>2769.666666666667</v>
      </c>
      <c r="F207" s="232">
        <v>2754.3333333333335</v>
      </c>
      <c r="G207" s="232">
        <v>2742.666666666667</v>
      </c>
      <c r="H207" s="232">
        <v>2796.666666666667</v>
      </c>
      <c r="I207" s="232">
        <v>2808.3333333333339</v>
      </c>
      <c r="J207" s="232">
        <v>2823.666666666667</v>
      </c>
      <c r="K207" s="231">
        <v>2793</v>
      </c>
      <c r="L207" s="231">
        <v>2766</v>
      </c>
      <c r="M207" s="231">
        <v>3.5674399999999999</v>
      </c>
      <c r="N207" s="1"/>
      <c r="O207" s="1"/>
    </row>
    <row r="208" spans="1:15" ht="12.75" customHeight="1">
      <c r="A208" s="30">
        <v>198</v>
      </c>
      <c r="B208" s="217" t="s">
        <v>768</v>
      </c>
      <c r="C208" s="231">
        <v>367.3</v>
      </c>
      <c r="D208" s="232">
        <v>368.2</v>
      </c>
      <c r="E208" s="232">
        <v>362.45</v>
      </c>
      <c r="F208" s="232">
        <v>357.6</v>
      </c>
      <c r="G208" s="232">
        <v>351.85</v>
      </c>
      <c r="H208" s="232">
        <v>373.04999999999995</v>
      </c>
      <c r="I208" s="232">
        <v>378.79999999999995</v>
      </c>
      <c r="J208" s="232">
        <v>383.64999999999992</v>
      </c>
      <c r="K208" s="231">
        <v>373.95</v>
      </c>
      <c r="L208" s="231">
        <v>363.35</v>
      </c>
      <c r="M208" s="231">
        <v>2.8849100000000001</v>
      </c>
      <c r="N208" s="1"/>
      <c r="O208" s="1"/>
    </row>
    <row r="209" spans="1:15" ht="12.75" customHeight="1">
      <c r="A209" s="30">
        <v>199</v>
      </c>
      <c r="B209" s="217" t="s">
        <v>120</v>
      </c>
      <c r="C209" s="231">
        <v>489.1</v>
      </c>
      <c r="D209" s="232">
        <v>489.66666666666669</v>
      </c>
      <c r="E209" s="232">
        <v>483.53333333333336</v>
      </c>
      <c r="F209" s="232">
        <v>477.9666666666667</v>
      </c>
      <c r="G209" s="232">
        <v>471.83333333333337</v>
      </c>
      <c r="H209" s="232">
        <v>495.23333333333335</v>
      </c>
      <c r="I209" s="232">
        <v>501.36666666666667</v>
      </c>
      <c r="J209" s="232">
        <v>506.93333333333334</v>
      </c>
      <c r="K209" s="231">
        <v>495.8</v>
      </c>
      <c r="L209" s="231">
        <v>484.1</v>
      </c>
      <c r="M209" s="231">
        <v>73.410659999999993</v>
      </c>
      <c r="N209" s="1"/>
      <c r="O209" s="1"/>
    </row>
    <row r="210" spans="1:15" ht="12.75" customHeight="1">
      <c r="A210" s="30">
        <v>200</v>
      </c>
      <c r="B210" s="217" t="s">
        <v>775</v>
      </c>
      <c r="C210" s="231">
        <v>1304.45</v>
      </c>
      <c r="D210" s="232">
        <v>1300.6166666666668</v>
      </c>
      <c r="E210" s="232">
        <v>1287.2833333333335</v>
      </c>
      <c r="F210" s="232">
        <v>1270.1166666666668</v>
      </c>
      <c r="G210" s="232">
        <v>1256.7833333333335</v>
      </c>
      <c r="H210" s="232">
        <v>1317.7833333333335</v>
      </c>
      <c r="I210" s="232">
        <v>1331.1166666666666</v>
      </c>
      <c r="J210" s="232">
        <v>1348.2833333333335</v>
      </c>
      <c r="K210" s="231">
        <v>1313.95</v>
      </c>
      <c r="L210" s="231">
        <v>1283.45</v>
      </c>
      <c r="M210" s="231">
        <v>0.19109999999999999</v>
      </c>
      <c r="N210" s="1"/>
      <c r="O210" s="1"/>
    </row>
    <row r="211" spans="1:15" ht="12.75" customHeight="1">
      <c r="A211" s="30">
        <v>201</v>
      </c>
      <c r="B211" s="217" t="s">
        <v>257</v>
      </c>
      <c r="C211" s="231">
        <v>2521.1</v>
      </c>
      <c r="D211" s="232">
        <v>2518.5166666666664</v>
      </c>
      <c r="E211" s="232">
        <v>2492.9333333333329</v>
      </c>
      <c r="F211" s="232">
        <v>2464.7666666666664</v>
      </c>
      <c r="G211" s="232">
        <v>2439.1833333333329</v>
      </c>
      <c r="H211" s="232">
        <v>2546.6833333333329</v>
      </c>
      <c r="I211" s="232">
        <v>2572.2666666666669</v>
      </c>
      <c r="J211" s="232">
        <v>2600.4333333333329</v>
      </c>
      <c r="K211" s="231">
        <v>2544.1</v>
      </c>
      <c r="L211" s="231">
        <v>2490.35</v>
      </c>
      <c r="M211" s="231">
        <v>7.2112600000000002</v>
      </c>
      <c r="N211" s="1"/>
      <c r="O211" s="1"/>
    </row>
    <row r="212" spans="1:15" ht="12.75" customHeight="1">
      <c r="A212" s="30">
        <v>202</v>
      </c>
      <c r="B212" s="217" t="s">
        <v>372</v>
      </c>
      <c r="C212" s="231">
        <v>127.35</v>
      </c>
      <c r="D212" s="232">
        <v>127.85000000000001</v>
      </c>
      <c r="E212" s="232">
        <v>126.30000000000001</v>
      </c>
      <c r="F212" s="232">
        <v>125.25</v>
      </c>
      <c r="G212" s="232">
        <v>123.7</v>
      </c>
      <c r="H212" s="232">
        <v>128.90000000000003</v>
      </c>
      <c r="I212" s="232">
        <v>130.44999999999999</v>
      </c>
      <c r="J212" s="232">
        <v>131.50000000000003</v>
      </c>
      <c r="K212" s="231">
        <v>129.4</v>
      </c>
      <c r="L212" s="231">
        <v>126.8</v>
      </c>
      <c r="M212" s="231">
        <v>30.016020000000001</v>
      </c>
      <c r="N212" s="1"/>
      <c r="O212" s="1"/>
    </row>
    <row r="213" spans="1:15" ht="12.75" customHeight="1">
      <c r="A213" s="30">
        <v>203</v>
      </c>
      <c r="B213" s="217" t="s">
        <v>121</v>
      </c>
      <c r="C213" s="231">
        <v>248.05</v>
      </c>
      <c r="D213" s="232">
        <v>248.03333333333333</v>
      </c>
      <c r="E213" s="232">
        <v>246.16666666666666</v>
      </c>
      <c r="F213" s="232">
        <v>244.28333333333333</v>
      </c>
      <c r="G213" s="232">
        <v>242.41666666666666</v>
      </c>
      <c r="H213" s="232">
        <v>249.91666666666666</v>
      </c>
      <c r="I213" s="232">
        <v>251.78333333333333</v>
      </c>
      <c r="J213" s="232">
        <v>253.66666666666666</v>
      </c>
      <c r="K213" s="231">
        <v>249.9</v>
      </c>
      <c r="L213" s="231">
        <v>246.15</v>
      </c>
      <c r="M213" s="231">
        <v>24.602799999999998</v>
      </c>
      <c r="N213" s="1"/>
      <c r="O213" s="1"/>
    </row>
    <row r="214" spans="1:15" ht="12.75" customHeight="1">
      <c r="A214" s="30">
        <v>204</v>
      </c>
      <c r="B214" s="217" t="s">
        <v>122</v>
      </c>
      <c r="C214" s="231">
        <v>2622.35</v>
      </c>
      <c r="D214" s="232">
        <v>2619.4500000000003</v>
      </c>
      <c r="E214" s="232">
        <v>2596.9000000000005</v>
      </c>
      <c r="F214" s="232">
        <v>2571.4500000000003</v>
      </c>
      <c r="G214" s="232">
        <v>2548.9000000000005</v>
      </c>
      <c r="H214" s="232">
        <v>2644.9000000000005</v>
      </c>
      <c r="I214" s="232">
        <v>2667.4500000000007</v>
      </c>
      <c r="J214" s="232">
        <v>2692.9000000000005</v>
      </c>
      <c r="K214" s="231">
        <v>2642</v>
      </c>
      <c r="L214" s="231">
        <v>2594</v>
      </c>
      <c r="M214" s="231">
        <v>15.918100000000001</v>
      </c>
      <c r="N214" s="1"/>
      <c r="O214" s="1"/>
    </row>
    <row r="215" spans="1:15" ht="12.75" customHeight="1">
      <c r="A215" s="30">
        <v>205</v>
      </c>
      <c r="B215" s="217" t="s">
        <v>258</v>
      </c>
      <c r="C215" s="231">
        <v>358</v>
      </c>
      <c r="D215" s="232">
        <v>356.5</v>
      </c>
      <c r="E215" s="232">
        <v>354</v>
      </c>
      <c r="F215" s="232">
        <v>350</v>
      </c>
      <c r="G215" s="232">
        <v>347.5</v>
      </c>
      <c r="H215" s="232">
        <v>360.5</v>
      </c>
      <c r="I215" s="232">
        <v>363</v>
      </c>
      <c r="J215" s="232">
        <v>367</v>
      </c>
      <c r="K215" s="231">
        <v>359</v>
      </c>
      <c r="L215" s="231">
        <v>352.5</v>
      </c>
      <c r="M215" s="231">
        <v>11.094329999999999</v>
      </c>
      <c r="N215" s="1"/>
      <c r="O215" s="1"/>
    </row>
    <row r="216" spans="1:15" ht="12.75" customHeight="1">
      <c r="A216" s="30">
        <v>206</v>
      </c>
      <c r="B216" s="217" t="s">
        <v>286</v>
      </c>
      <c r="C216" s="231">
        <v>3121.65</v>
      </c>
      <c r="D216" s="232">
        <v>3122.4833333333336</v>
      </c>
      <c r="E216" s="232">
        <v>3086.6166666666672</v>
      </c>
      <c r="F216" s="232">
        <v>3051.5833333333335</v>
      </c>
      <c r="G216" s="232">
        <v>3015.7166666666672</v>
      </c>
      <c r="H216" s="232">
        <v>3157.5166666666673</v>
      </c>
      <c r="I216" s="232">
        <v>3193.3833333333341</v>
      </c>
      <c r="J216" s="232">
        <v>3228.4166666666674</v>
      </c>
      <c r="K216" s="231">
        <v>3158.35</v>
      </c>
      <c r="L216" s="231">
        <v>3087.45</v>
      </c>
      <c r="M216" s="231">
        <v>6.9120000000000001E-2</v>
      </c>
      <c r="N216" s="1"/>
      <c r="O216" s="1"/>
    </row>
    <row r="217" spans="1:15" ht="12.75" customHeight="1">
      <c r="A217" s="30">
        <v>207</v>
      </c>
      <c r="B217" s="217" t="s">
        <v>776</v>
      </c>
      <c r="C217" s="231">
        <v>792.65</v>
      </c>
      <c r="D217" s="232">
        <v>786.73333333333323</v>
      </c>
      <c r="E217" s="232">
        <v>769.46666666666647</v>
      </c>
      <c r="F217" s="232">
        <v>746.28333333333319</v>
      </c>
      <c r="G217" s="232">
        <v>729.01666666666642</v>
      </c>
      <c r="H217" s="232">
        <v>809.91666666666652</v>
      </c>
      <c r="I217" s="232">
        <v>827.18333333333317</v>
      </c>
      <c r="J217" s="232">
        <v>850.36666666666656</v>
      </c>
      <c r="K217" s="231">
        <v>804</v>
      </c>
      <c r="L217" s="231">
        <v>763.55</v>
      </c>
      <c r="M217" s="231">
        <v>7.9022399999999999</v>
      </c>
      <c r="N217" s="1"/>
      <c r="O217" s="1"/>
    </row>
    <row r="218" spans="1:15" ht="12.75" customHeight="1">
      <c r="A218" s="30">
        <v>208</v>
      </c>
      <c r="B218" s="217" t="s">
        <v>373</v>
      </c>
      <c r="C218" s="231">
        <v>39877.699999999997</v>
      </c>
      <c r="D218" s="232">
        <v>39825.949999999997</v>
      </c>
      <c r="E218" s="232">
        <v>39151.799999999996</v>
      </c>
      <c r="F218" s="232">
        <v>38425.9</v>
      </c>
      <c r="G218" s="232">
        <v>37751.75</v>
      </c>
      <c r="H218" s="232">
        <v>40551.849999999991</v>
      </c>
      <c r="I218" s="232">
        <v>41225.999999999985</v>
      </c>
      <c r="J218" s="232">
        <v>41951.899999999987</v>
      </c>
      <c r="K218" s="231">
        <v>40500.1</v>
      </c>
      <c r="L218" s="231">
        <v>39100.050000000003</v>
      </c>
      <c r="M218" s="231">
        <v>9.2630000000000004E-2</v>
      </c>
      <c r="N218" s="1"/>
      <c r="O218" s="1"/>
    </row>
    <row r="219" spans="1:15" ht="12.75" customHeight="1">
      <c r="A219" s="30">
        <v>209</v>
      </c>
      <c r="B219" s="217" t="s">
        <v>374</v>
      </c>
      <c r="C219" s="231">
        <v>47.45</v>
      </c>
      <c r="D219" s="232">
        <v>47.916666666666664</v>
      </c>
      <c r="E219" s="232">
        <v>46.883333333333326</v>
      </c>
      <c r="F219" s="232">
        <v>46.316666666666663</v>
      </c>
      <c r="G219" s="232">
        <v>45.283333333333324</v>
      </c>
      <c r="H219" s="232">
        <v>48.483333333333327</v>
      </c>
      <c r="I219" s="232">
        <v>49.516666666666673</v>
      </c>
      <c r="J219" s="232">
        <v>50.083333333333329</v>
      </c>
      <c r="K219" s="231">
        <v>48.95</v>
      </c>
      <c r="L219" s="231">
        <v>47.35</v>
      </c>
      <c r="M219" s="231">
        <v>33.10624</v>
      </c>
      <c r="N219" s="1"/>
      <c r="O219" s="1"/>
    </row>
    <row r="220" spans="1:15" ht="12.75" customHeight="1">
      <c r="A220" s="30">
        <v>210</v>
      </c>
      <c r="B220" s="217" t="s">
        <v>114</v>
      </c>
      <c r="C220" s="231">
        <v>2710.6</v>
      </c>
      <c r="D220" s="232">
        <v>2726.9999999999995</v>
      </c>
      <c r="E220" s="232">
        <v>2684.0499999999993</v>
      </c>
      <c r="F220" s="232">
        <v>2657.4999999999995</v>
      </c>
      <c r="G220" s="232">
        <v>2614.5499999999993</v>
      </c>
      <c r="H220" s="232">
        <v>2753.5499999999993</v>
      </c>
      <c r="I220" s="232">
        <v>2796.4999999999991</v>
      </c>
      <c r="J220" s="232">
        <v>2823.0499999999993</v>
      </c>
      <c r="K220" s="231">
        <v>2769.95</v>
      </c>
      <c r="L220" s="231">
        <v>2700.45</v>
      </c>
      <c r="M220" s="231">
        <v>22.8279</v>
      </c>
      <c r="N220" s="1"/>
      <c r="O220" s="1"/>
    </row>
    <row r="221" spans="1:15" ht="12.75" customHeight="1">
      <c r="A221" s="30">
        <v>211</v>
      </c>
      <c r="B221" s="217" t="s">
        <v>124</v>
      </c>
      <c r="C221" s="231">
        <v>855.3</v>
      </c>
      <c r="D221" s="232">
        <v>860.0333333333333</v>
      </c>
      <c r="E221" s="232">
        <v>843.26666666666665</v>
      </c>
      <c r="F221" s="232">
        <v>831.23333333333335</v>
      </c>
      <c r="G221" s="232">
        <v>814.4666666666667</v>
      </c>
      <c r="H221" s="232">
        <v>872.06666666666661</v>
      </c>
      <c r="I221" s="232">
        <v>888.83333333333326</v>
      </c>
      <c r="J221" s="232">
        <v>900.86666666666656</v>
      </c>
      <c r="K221" s="231">
        <v>876.8</v>
      </c>
      <c r="L221" s="231">
        <v>848</v>
      </c>
      <c r="M221" s="231">
        <v>149.18485000000001</v>
      </c>
      <c r="N221" s="1"/>
      <c r="O221" s="1"/>
    </row>
    <row r="222" spans="1:15" ht="12.75" customHeight="1">
      <c r="A222" s="30">
        <v>212</v>
      </c>
      <c r="B222" s="217" t="s">
        <v>125</v>
      </c>
      <c r="C222" s="231">
        <v>1136.95</v>
      </c>
      <c r="D222" s="232">
        <v>1134.6833333333334</v>
      </c>
      <c r="E222" s="232">
        <v>1126.7166666666667</v>
      </c>
      <c r="F222" s="232">
        <v>1116.4833333333333</v>
      </c>
      <c r="G222" s="232">
        <v>1108.5166666666667</v>
      </c>
      <c r="H222" s="232">
        <v>1144.9166666666667</v>
      </c>
      <c r="I222" s="232">
        <v>1152.8833333333334</v>
      </c>
      <c r="J222" s="232">
        <v>1163.1166666666668</v>
      </c>
      <c r="K222" s="231">
        <v>1142.6500000000001</v>
      </c>
      <c r="L222" s="231">
        <v>1124.45</v>
      </c>
      <c r="M222" s="231">
        <v>2.1454300000000002</v>
      </c>
      <c r="N222" s="1"/>
      <c r="O222" s="1"/>
    </row>
    <row r="223" spans="1:15" ht="12.75" customHeight="1">
      <c r="A223" s="30">
        <v>213</v>
      </c>
      <c r="B223" s="217" t="s">
        <v>126</v>
      </c>
      <c r="C223" s="231">
        <v>464.15</v>
      </c>
      <c r="D223" s="232">
        <v>465.73333333333335</v>
      </c>
      <c r="E223" s="232">
        <v>459.4666666666667</v>
      </c>
      <c r="F223" s="232">
        <v>454.78333333333336</v>
      </c>
      <c r="G223" s="232">
        <v>448.51666666666671</v>
      </c>
      <c r="H223" s="232">
        <v>470.41666666666669</v>
      </c>
      <c r="I223" s="232">
        <v>476.68333333333334</v>
      </c>
      <c r="J223" s="232">
        <v>481.36666666666667</v>
      </c>
      <c r="K223" s="231">
        <v>472</v>
      </c>
      <c r="L223" s="231">
        <v>461.05</v>
      </c>
      <c r="M223" s="231">
        <v>10.45167</v>
      </c>
      <c r="N223" s="1"/>
      <c r="O223" s="1"/>
    </row>
    <row r="224" spans="1:15" ht="12.75" customHeight="1">
      <c r="A224" s="30">
        <v>214</v>
      </c>
      <c r="B224" s="217" t="s">
        <v>259</v>
      </c>
      <c r="C224" s="231">
        <v>495.15</v>
      </c>
      <c r="D224" s="232">
        <v>494.95</v>
      </c>
      <c r="E224" s="232">
        <v>490.79999999999995</v>
      </c>
      <c r="F224" s="232">
        <v>486.45</v>
      </c>
      <c r="G224" s="232">
        <v>482.29999999999995</v>
      </c>
      <c r="H224" s="232">
        <v>499.29999999999995</v>
      </c>
      <c r="I224" s="232">
        <v>503.44999999999993</v>
      </c>
      <c r="J224" s="232">
        <v>507.79999999999995</v>
      </c>
      <c r="K224" s="231">
        <v>499.1</v>
      </c>
      <c r="L224" s="231">
        <v>490.6</v>
      </c>
      <c r="M224" s="231">
        <v>1.0618300000000001</v>
      </c>
      <c r="N224" s="1"/>
      <c r="O224" s="1"/>
    </row>
    <row r="225" spans="1:15" ht="12.75" customHeight="1">
      <c r="A225" s="30">
        <v>215</v>
      </c>
      <c r="B225" s="217" t="s">
        <v>376</v>
      </c>
      <c r="C225" s="231">
        <v>52.65</v>
      </c>
      <c r="D225" s="232">
        <v>52.85</v>
      </c>
      <c r="E225" s="232">
        <v>52</v>
      </c>
      <c r="F225" s="232">
        <v>51.35</v>
      </c>
      <c r="G225" s="232">
        <v>50.5</v>
      </c>
      <c r="H225" s="232">
        <v>53.5</v>
      </c>
      <c r="I225" s="232">
        <v>54.350000000000009</v>
      </c>
      <c r="J225" s="232">
        <v>55</v>
      </c>
      <c r="K225" s="231">
        <v>53.7</v>
      </c>
      <c r="L225" s="231">
        <v>52.2</v>
      </c>
      <c r="M225" s="231">
        <v>59.29862</v>
      </c>
      <c r="N225" s="1"/>
      <c r="O225" s="1"/>
    </row>
    <row r="226" spans="1:15" ht="12.75" customHeight="1">
      <c r="A226" s="30">
        <v>216</v>
      </c>
      <c r="B226" s="217" t="s">
        <v>128</v>
      </c>
      <c r="C226" s="231">
        <v>56.9</v>
      </c>
      <c r="D226" s="232">
        <v>57.466666666666661</v>
      </c>
      <c r="E226" s="232">
        <v>56.133333333333326</v>
      </c>
      <c r="F226" s="232">
        <v>55.366666666666667</v>
      </c>
      <c r="G226" s="232">
        <v>54.033333333333331</v>
      </c>
      <c r="H226" s="232">
        <v>58.23333333333332</v>
      </c>
      <c r="I226" s="232">
        <v>59.566666666666649</v>
      </c>
      <c r="J226" s="232">
        <v>60.333333333333314</v>
      </c>
      <c r="K226" s="231">
        <v>58.8</v>
      </c>
      <c r="L226" s="231">
        <v>56.7</v>
      </c>
      <c r="M226" s="231">
        <v>293.46044999999998</v>
      </c>
      <c r="N226" s="1"/>
      <c r="O226" s="1"/>
    </row>
    <row r="227" spans="1:15" ht="12.75" customHeight="1">
      <c r="A227" s="30">
        <v>217</v>
      </c>
      <c r="B227" s="217" t="s">
        <v>377</v>
      </c>
      <c r="C227" s="231">
        <v>83</v>
      </c>
      <c r="D227" s="232">
        <v>83.416666666666671</v>
      </c>
      <c r="E227" s="232">
        <v>80.88333333333334</v>
      </c>
      <c r="F227" s="232">
        <v>78.766666666666666</v>
      </c>
      <c r="G227" s="232">
        <v>76.233333333333334</v>
      </c>
      <c r="H227" s="232">
        <v>85.533333333333346</v>
      </c>
      <c r="I227" s="232">
        <v>88.066666666666677</v>
      </c>
      <c r="J227" s="232">
        <v>90.183333333333351</v>
      </c>
      <c r="K227" s="231">
        <v>85.95</v>
      </c>
      <c r="L227" s="231">
        <v>81.3</v>
      </c>
      <c r="M227" s="231">
        <v>83.710520000000002</v>
      </c>
      <c r="N227" s="1"/>
      <c r="O227" s="1"/>
    </row>
    <row r="228" spans="1:15" ht="12.75" customHeight="1">
      <c r="A228" s="30">
        <v>218</v>
      </c>
      <c r="B228" s="217" t="s">
        <v>378</v>
      </c>
      <c r="C228" s="231">
        <v>874.5</v>
      </c>
      <c r="D228" s="232">
        <v>876.01666666666677</v>
      </c>
      <c r="E228" s="232">
        <v>869.83333333333348</v>
      </c>
      <c r="F228" s="232">
        <v>865.16666666666674</v>
      </c>
      <c r="G228" s="232">
        <v>858.98333333333346</v>
      </c>
      <c r="H228" s="232">
        <v>880.68333333333351</v>
      </c>
      <c r="I228" s="232">
        <v>886.86666666666667</v>
      </c>
      <c r="J228" s="232">
        <v>891.53333333333353</v>
      </c>
      <c r="K228" s="231">
        <v>882.2</v>
      </c>
      <c r="L228" s="231">
        <v>871.35</v>
      </c>
      <c r="M228" s="231">
        <v>0.11864</v>
      </c>
      <c r="N228" s="1"/>
      <c r="O228" s="1"/>
    </row>
    <row r="229" spans="1:15" ht="12.75" customHeight="1">
      <c r="A229" s="30">
        <v>219</v>
      </c>
      <c r="B229" s="217" t="s">
        <v>379</v>
      </c>
      <c r="C229" s="231">
        <v>477</v>
      </c>
      <c r="D229" s="232">
        <v>478.86666666666662</v>
      </c>
      <c r="E229" s="232">
        <v>464.73333333333323</v>
      </c>
      <c r="F229" s="232">
        <v>452.46666666666664</v>
      </c>
      <c r="G229" s="232">
        <v>438.33333333333326</v>
      </c>
      <c r="H229" s="232">
        <v>491.13333333333321</v>
      </c>
      <c r="I229" s="232">
        <v>505.26666666666654</v>
      </c>
      <c r="J229" s="232">
        <v>517.53333333333319</v>
      </c>
      <c r="K229" s="231">
        <v>493</v>
      </c>
      <c r="L229" s="231">
        <v>466.6</v>
      </c>
      <c r="M229" s="231">
        <v>9.9226100000000006</v>
      </c>
      <c r="N229" s="1"/>
      <c r="O229" s="1"/>
    </row>
    <row r="230" spans="1:15" ht="12.75" customHeight="1">
      <c r="A230" s="30">
        <v>220</v>
      </c>
      <c r="B230" s="217" t="s">
        <v>380</v>
      </c>
      <c r="C230" s="231" t="e">
        <v>#N/A</v>
      </c>
      <c r="D230" s="232" t="e">
        <v>#N/A</v>
      </c>
      <c r="E230" s="232" t="e">
        <v>#N/A</v>
      </c>
      <c r="F230" s="232" t="e">
        <v>#N/A</v>
      </c>
      <c r="G230" s="232" t="e">
        <v>#N/A</v>
      </c>
      <c r="H230" s="232" t="e">
        <v>#N/A</v>
      </c>
      <c r="I230" s="232" t="e">
        <v>#N/A</v>
      </c>
      <c r="J230" s="232" t="e">
        <v>#N/A</v>
      </c>
      <c r="K230" s="231" t="e">
        <v>#N/A</v>
      </c>
      <c r="L230" s="231" t="e">
        <v>#N/A</v>
      </c>
      <c r="M230" s="231" t="e">
        <v>#N/A</v>
      </c>
      <c r="N230" s="1"/>
      <c r="O230" s="1"/>
    </row>
    <row r="231" spans="1:15" ht="12.75" customHeight="1">
      <c r="A231" s="30">
        <v>221</v>
      </c>
      <c r="B231" s="217" t="s">
        <v>381</v>
      </c>
      <c r="C231" s="231">
        <v>288.3</v>
      </c>
      <c r="D231" s="232">
        <v>290.4666666666667</v>
      </c>
      <c r="E231" s="232">
        <v>284.63333333333338</v>
      </c>
      <c r="F231" s="232">
        <v>280.9666666666667</v>
      </c>
      <c r="G231" s="232">
        <v>275.13333333333338</v>
      </c>
      <c r="H231" s="232">
        <v>294.13333333333338</v>
      </c>
      <c r="I231" s="232">
        <v>299.96666666666664</v>
      </c>
      <c r="J231" s="232">
        <v>303.63333333333338</v>
      </c>
      <c r="K231" s="231">
        <v>296.3</v>
      </c>
      <c r="L231" s="231">
        <v>286.8</v>
      </c>
      <c r="M231" s="231">
        <v>15.38616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339.25</v>
      </c>
      <c r="D232" s="232">
        <v>338.5</v>
      </c>
      <c r="E232" s="232">
        <v>336</v>
      </c>
      <c r="F232" s="232">
        <v>332.75</v>
      </c>
      <c r="G232" s="232">
        <v>330.25</v>
      </c>
      <c r="H232" s="232">
        <v>341.75</v>
      </c>
      <c r="I232" s="232">
        <v>344.25</v>
      </c>
      <c r="J232" s="232">
        <v>347.5</v>
      </c>
      <c r="K232" s="231">
        <v>341</v>
      </c>
      <c r="L232" s="231">
        <v>335.25</v>
      </c>
      <c r="M232" s="231">
        <v>124.97542</v>
      </c>
      <c r="N232" s="1"/>
      <c r="O232" s="1"/>
    </row>
    <row r="233" spans="1:15" ht="12.75" customHeight="1">
      <c r="A233" s="30">
        <v>223</v>
      </c>
      <c r="B233" s="217" t="s">
        <v>383</v>
      </c>
      <c r="C233" s="231">
        <v>102</v>
      </c>
      <c r="D233" s="232">
        <v>102.48333333333333</v>
      </c>
      <c r="E233" s="232">
        <v>101.11666666666667</v>
      </c>
      <c r="F233" s="232">
        <v>100.23333333333333</v>
      </c>
      <c r="G233" s="232">
        <v>98.866666666666674</v>
      </c>
      <c r="H233" s="232">
        <v>103.36666666666667</v>
      </c>
      <c r="I233" s="232">
        <v>104.73333333333332</v>
      </c>
      <c r="J233" s="232">
        <v>105.61666666666667</v>
      </c>
      <c r="K233" s="231">
        <v>103.85</v>
      </c>
      <c r="L233" s="231">
        <v>101.6</v>
      </c>
      <c r="M233" s="231">
        <v>1.7938400000000001</v>
      </c>
      <c r="N233" s="1"/>
      <c r="O233" s="1"/>
    </row>
    <row r="234" spans="1:15" ht="12.75" customHeight="1">
      <c r="A234" s="30">
        <v>224</v>
      </c>
      <c r="B234" s="217" t="s">
        <v>384</v>
      </c>
      <c r="C234" s="231">
        <v>194.65</v>
      </c>
      <c r="D234" s="232">
        <v>197.06666666666669</v>
      </c>
      <c r="E234" s="232">
        <v>191.03333333333339</v>
      </c>
      <c r="F234" s="232">
        <v>187.41666666666669</v>
      </c>
      <c r="G234" s="232">
        <v>181.38333333333338</v>
      </c>
      <c r="H234" s="232">
        <v>200.68333333333339</v>
      </c>
      <c r="I234" s="232">
        <v>206.7166666666667</v>
      </c>
      <c r="J234" s="232">
        <v>210.3333333333334</v>
      </c>
      <c r="K234" s="231">
        <v>203.1</v>
      </c>
      <c r="L234" s="231">
        <v>193.45</v>
      </c>
      <c r="M234" s="231">
        <v>38.452010000000001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124.55</v>
      </c>
      <c r="D235" s="232">
        <v>126.28333333333335</v>
      </c>
      <c r="E235" s="232">
        <v>122.06666666666669</v>
      </c>
      <c r="F235" s="232">
        <v>119.58333333333334</v>
      </c>
      <c r="G235" s="232">
        <v>115.36666666666669</v>
      </c>
      <c r="H235" s="232">
        <v>128.76666666666671</v>
      </c>
      <c r="I235" s="232">
        <v>132.98333333333335</v>
      </c>
      <c r="J235" s="232">
        <v>135.4666666666667</v>
      </c>
      <c r="K235" s="231">
        <v>130.5</v>
      </c>
      <c r="L235" s="231">
        <v>123.8</v>
      </c>
      <c r="M235" s="231">
        <v>114.54647</v>
      </c>
      <c r="N235" s="1"/>
      <c r="O235" s="1"/>
    </row>
    <row r="236" spans="1:15" ht="12.75" customHeight="1">
      <c r="A236" s="30">
        <v>226</v>
      </c>
      <c r="B236" s="217" t="s">
        <v>385</v>
      </c>
      <c r="C236" s="231">
        <v>71.25</v>
      </c>
      <c r="D236" s="232">
        <v>71.399999999999991</v>
      </c>
      <c r="E236" s="232">
        <v>70.299999999999983</v>
      </c>
      <c r="F236" s="232">
        <v>69.349999999999994</v>
      </c>
      <c r="G236" s="232">
        <v>68.249999999999986</v>
      </c>
      <c r="H236" s="232">
        <v>72.34999999999998</v>
      </c>
      <c r="I236" s="232">
        <v>73.449999999999974</v>
      </c>
      <c r="J236" s="232">
        <v>74.399999999999977</v>
      </c>
      <c r="K236" s="231">
        <v>72.5</v>
      </c>
      <c r="L236" s="231">
        <v>70.45</v>
      </c>
      <c r="M236" s="231">
        <v>35.906010000000002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4680.7</v>
      </c>
      <c r="D237" s="232">
        <v>4681.5666666666666</v>
      </c>
      <c r="E237" s="232">
        <v>4639.1833333333334</v>
      </c>
      <c r="F237" s="232">
        <v>4597.666666666667</v>
      </c>
      <c r="G237" s="232">
        <v>4555.2833333333338</v>
      </c>
      <c r="H237" s="232">
        <v>4723.083333333333</v>
      </c>
      <c r="I237" s="232">
        <v>4765.4666666666662</v>
      </c>
      <c r="J237" s="232">
        <v>4806.9833333333327</v>
      </c>
      <c r="K237" s="231">
        <v>4723.95</v>
      </c>
      <c r="L237" s="231">
        <v>4640.05</v>
      </c>
      <c r="M237" s="231">
        <v>0.83633000000000002</v>
      </c>
      <c r="N237" s="1"/>
      <c r="O237" s="1"/>
    </row>
    <row r="238" spans="1:15" ht="12.75" customHeight="1">
      <c r="A238" s="30">
        <v>228</v>
      </c>
      <c r="B238" s="217" t="s">
        <v>386</v>
      </c>
      <c r="C238" s="231">
        <v>292.14999999999998</v>
      </c>
      <c r="D238" s="232">
        <v>289.41666666666669</v>
      </c>
      <c r="E238" s="232">
        <v>285.33333333333337</v>
      </c>
      <c r="F238" s="232">
        <v>278.51666666666671</v>
      </c>
      <c r="G238" s="232">
        <v>274.43333333333339</v>
      </c>
      <c r="H238" s="232">
        <v>296.23333333333335</v>
      </c>
      <c r="I238" s="232">
        <v>300.31666666666672</v>
      </c>
      <c r="J238" s="232">
        <v>307.13333333333333</v>
      </c>
      <c r="K238" s="231">
        <v>293.5</v>
      </c>
      <c r="L238" s="231">
        <v>282.60000000000002</v>
      </c>
      <c r="M238" s="231">
        <v>23.114049999999999</v>
      </c>
      <c r="N238" s="1"/>
      <c r="O238" s="1"/>
    </row>
    <row r="239" spans="1:15" ht="12.75" customHeight="1">
      <c r="A239" s="30">
        <v>229</v>
      </c>
      <c r="B239" s="217" t="s">
        <v>387</v>
      </c>
      <c r="C239" s="231">
        <v>136.9</v>
      </c>
      <c r="D239" s="232">
        <v>137.81666666666669</v>
      </c>
      <c r="E239" s="232">
        <v>135.68333333333339</v>
      </c>
      <c r="F239" s="232">
        <v>134.4666666666667</v>
      </c>
      <c r="G239" s="232">
        <v>132.3333333333334</v>
      </c>
      <c r="H239" s="232">
        <v>139.03333333333339</v>
      </c>
      <c r="I239" s="232">
        <v>141.16666666666666</v>
      </c>
      <c r="J239" s="232">
        <v>142.38333333333338</v>
      </c>
      <c r="K239" s="231">
        <v>139.94999999999999</v>
      </c>
      <c r="L239" s="231">
        <v>136.6</v>
      </c>
      <c r="M239" s="231">
        <v>33.317779999999999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291.45</v>
      </c>
      <c r="D240" s="232">
        <v>294.10000000000002</v>
      </c>
      <c r="E240" s="232">
        <v>286.20000000000005</v>
      </c>
      <c r="F240" s="232">
        <v>280.95000000000005</v>
      </c>
      <c r="G240" s="232">
        <v>273.05000000000007</v>
      </c>
      <c r="H240" s="232">
        <v>299.35000000000002</v>
      </c>
      <c r="I240" s="232">
        <v>307.25</v>
      </c>
      <c r="J240" s="232">
        <v>312.5</v>
      </c>
      <c r="K240" s="231">
        <v>302</v>
      </c>
      <c r="L240" s="231">
        <v>288.85000000000002</v>
      </c>
      <c r="M240" s="231">
        <v>38.680540000000001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82.5</v>
      </c>
      <c r="D241" s="232">
        <v>82.733333333333334</v>
      </c>
      <c r="E241" s="232">
        <v>82.066666666666663</v>
      </c>
      <c r="F241" s="232">
        <v>81.633333333333326</v>
      </c>
      <c r="G241" s="232">
        <v>80.966666666666654</v>
      </c>
      <c r="H241" s="232">
        <v>83.166666666666671</v>
      </c>
      <c r="I241" s="232">
        <v>83.833333333333329</v>
      </c>
      <c r="J241" s="232">
        <v>84.26666666666668</v>
      </c>
      <c r="K241" s="231">
        <v>83.4</v>
      </c>
      <c r="L241" s="231">
        <v>82.3</v>
      </c>
      <c r="M241" s="231">
        <v>81.886780000000002</v>
      </c>
      <c r="N241" s="1"/>
      <c r="O241" s="1"/>
    </row>
    <row r="242" spans="1:15" ht="12.75" customHeight="1">
      <c r="A242" s="30">
        <v>232</v>
      </c>
      <c r="B242" s="217" t="s">
        <v>388</v>
      </c>
      <c r="C242" s="231">
        <v>28.6</v>
      </c>
      <c r="D242" s="232">
        <v>28.766666666666669</v>
      </c>
      <c r="E242" s="232">
        <v>28.183333333333337</v>
      </c>
      <c r="F242" s="232">
        <v>27.766666666666669</v>
      </c>
      <c r="G242" s="232">
        <v>27.183333333333337</v>
      </c>
      <c r="H242" s="232">
        <v>29.183333333333337</v>
      </c>
      <c r="I242" s="232">
        <v>29.766666666666673</v>
      </c>
      <c r="J242" s="232">
        <v>30.183333333333337</v>
      </c>
      <c r="K242" s="231">
        <v>29.35</v>
      </c>
      <c r="L242" s="231">
        <v>28.35</v>
      </c>
      <c r="M242" s="231">
        <v>208.99100999999999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627.54999999999995</v>
      </c>
      <c r="D243" s="232">
        <v>632.25</v>
      </c>
      <c r="E243" s="232">
        <v>620.79999999999995</v>
      </c>
      <c r="F243" s="232">
        <v>614.04999999999995</v>
      </c>
      <c r="G243" s="232">
        <v>602.59999999999991</v>
      </c>
      <c r="H243" s="232">
        <v>639</v>
      </c>
      <c r="I243" s="232">
        <v>650.45000000000005</v>
      </c>
      <c r="J243" s="232">
        <v>657.2</v>
      </c>
      <c r="K243" s="231">
        <v>643.70000000000005</v>
      </c>
      <c r="L243" s="231">
        <v>625.5</v>
      </c>
      <c r="M243" s="231">
        <v>15.184200000000001</v>
      </c>
      <c r="N243" s="1"/>
      <c r="O243" s="1"/>
    </row>
    <row r="244" spans="1:15" ht="12.75" customHeight="1">
      <c r="A244" s="30">
        <v>234</v>
      </c>
      <c r="B244" s="217" t="s">
        <v>771</v>
      </c>
      <c r="C244" s="231">
        <v>31.95</v>
      </c>
      <c r="D244" s="232">
        <v>32.18333333333333</v>
      </c>
      <c r="E244" s="232">
        <v>31.516666666666659</v>
      </c>
      <c r="F244" s="232">
        <v>31.083333333333329</v>
      </c>
      <c r="G244" s="232">
        <v>30.416666666666657</v>
      </c>
      <c r="H244" s="232">
        <v>32.61666666666666</v>
      </c>
      <c r="I244" s="232">
        <v>33.283333333333331</v>
      </c>
      <c r="J244" s="232">
        <v>33.716666666666661</v>
      </c>
      <c r="K244" s="231">
        <v>32.85</v>
      </c>
      <c r="L244" s="231">
        <v>31.75</v>
      </c>
      <c r="M244" s="231">
        <v>291.20299</v>
      </c>
      <c r="N244" s="1"/>
      <c r="O244" s="1"/>
    </row>
    <row r="245" spans="1:15" ht="12.75" customHeight="1">
      <c r="A245" s="30">
        <v>235</v>
      </c>
      <c r="B245" s="217" t="s">
        <v>777</v>
      </c>
      <c r="C245" s="231">
        <v>1225.3499999999999</v>
      </c>
      <c r="D245" s="232">
        <v>1227.7833333333333</v>
      </c>
      <c r="E245" s="232">
        <v>1217.5666666666666</v>
      </c>
      <c r="F245" s="232">
        <v>1209.7833333333333</v>
      </c>
      <c r="G245" s="232">
        <v>1199.5666666666666</v>
      </c>
      <c r="H245" s="232">
        <v>1235.5666666666666</v>
      </c>
      <c r="I245" s="232">
        <v>1245.7833333333333</v>
      </c>
      <c r="J245" s="232">
        <v>1253.5666666666666</v>
      </c>
      <c r="K245" s="231">
        <v>1238</v>
      </c>
      <c r="L245" s="231">
        <v>1220</v>
      </c>
      <c r="M245" s="231">
        <v>0.12801999999999999</v>
      </c>
      <c r="N245" s="1"/>
      <c r="O245" s="1"/>
    </row>
    <row r="246" spans="1:15" ht="12.75" customHeight="1">
      <c r="A246" s="30">
        <v>236</v>
      </c>
      <c r="B246" s="217" t="s">
        <v>389</v>
      </c>
      <c r="C246" s="231">
        <v>348.6</v>
      </c>
      <c r="D246" s="232">
        <v>352.11666666666662</v>
      </c>
      <c r="E246" s="232">
        <v>342.48333333333323</v>
      </c>
      <c r="F246" s="232">
        <v>336.36666666666662</v>
      </c>
      <c r="G246" s="232">
        <v>326.73333333333323</v>
      </c>
      <c r="H246" s="232">
        <v>358.23333333333323</v>
      </c>
      <c r="I246" s="232">
        <v>367.86666666666656</v>
      </c>
      <c r="J246" s="232">
        <v>373.98333333333323</v>
      </c>
      <c r="K246" s="231">
        <v>361.75</v>
      </c>
      <c r="L246" s="231">
        <v>346</v>
      </c>
      <c r="M246" s="231">
        <v>3.4140100000000002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413.15</v>
      </c>
      <c r="D247" s="232">
        <v>415.86666666666662</v>
      </c>
      <c r="E247" s="232">
        <v>406.73333333333323</v>
      </c>
      <c r="F247" s="232">
        <v>400.31666666666661</v>
      </c>
      <c r="G247" s="232">
        <v>391.18333333333322</v>
      </c>
      <c r="H247" s="232">
        <v>422.28333333333325</v>
      </c>
      <c r="I247" s="232">
        <v>431.41666666666657</v>
      </c>
      <c r="J247" s="232">
        <v>437.83333333333326</v>
      </c>
      <c r="K247" s="231">
        <v>425</v>
      </c>
      <c r="L247" s="231">
        <v>409.45</v>
      </c>
      <c r="M247" s="231">
        <v>10.51817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157.9</v>
      </c>
      <c r="D248" s="232">
        <v>161.6</v>
      </c>
      <c r="E248" s="232">
        <v>151.79999999999998</v>
      </c>
      <c r="F248" s="232">
        <v>145.69999999999999</v>
      </c>
      <c r="G248" s="232">
        <v>135.89999999999998</v>
      </c>
      <c r="H248" s="232">
        <v>167.7</v>
      </c>
      <c r="I248" s="232">
        <v>177.5</v>
      </c>
      <c r="J248" s="232">
        <v>183.6</v>
      </c>
      <c r="K248" s="231">
        <v>171.4</v>
      </c>
      <c r="L248" s="231">
        <v>155.5</v>
      </c>
      <c r="M248" s="231">
        <v>152.3569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1156.1500000000001</v>
      </c>
      <c r="D249" s="232">
        <v>1172.8333333333333</v>
      </c>
      <c r="E249" s="232">
        <v>1134.6666666666665</v>
      </c>
      <c r="F249" s="232">
        <v>1113.1833333333332</v>
      </c>
      <c r="G249" s="232">
        <v>1075.0166666666664</v>
      </c>
      <c r="H249" s="232">
        <v>1194.3166666666666</v>
      </c>
      <c r="I249" s="232">
        <v>1232.4833333333331</v>
      </c>
      <c r="J249" s="232">
        <v>1253.9666666666667</v>
      </c>
      <c r="K249" s="231">
        <v>1211</v>
      </c>
      <c r="L249" s="231">
        <v>1151.3499999999999</v>
      </c>
      <c r="M249" s="231">
        <v>34.204140000000002</v>
      </c>
      <c r="N249" s="1"/>
      <c r="O249" s="1"/>
    </row>
    <row r="250" spans="1:15" ht="12.75" customHeight="1">
      <c r="A250" s="30">
        <v>240</v>
      </c>
      <c r="B250" s="217" t="s">
        <v>390</v>
      </c>
      <c r="C250" s="231">
        <v>16.100000000000001</v>
      </c>
      <c r="D250" s="232">
        <v>16.3</v>
      </c>
      <c r="E250" s="232">
        <v>15.850000000000001</v>
      </c>
      <c r="F250" s="232">
        <v>15.600000000000001</v>
      </c>
      <c r="G250" s="232">
        <v>15.150000000000002</v>
      </c>
      <c r="H250" s="232">
        <v>16.55</v>
      </c>
      <c r="I250" s="232">
        <v>16.999999999999996</v>
      </c>
      <c r="J250" s="232">
        <v>17.25</v>
      </c>
      <c r="K250" s="231">
        <v>16.75</v>
      </c>
      <c r="L250" s="231">
        <v>16.05</v>
      </c>
      <c r="M250" s="231">
        <v>140.33114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3668.25</v>
      </c>
      <c r="D251" s="232">
        <v>3671.7000000000003</v>
      </c>
      <c r="E251" s="232">
        <v>3615.4000000000005</v>
      </c>
      <c r="F251" s="232">
        <v>3562.55</v>
      </c>
      <c r="G251" s="232">
        <v>3506.2500000000005</v>
      </c>
      <c r="H251" s="232">
        <v>3724.5500000000006</v>
      </c>
      <c r="I251" s="232">
        <v>3780.8500000000008</v>
      </c>
      <c r="J251" s="232">
        <v>3833.7000000000007</v>
      </c>
      <c r="K251" s="231">
        <v>3728</v>
      </c>
      <c r="L251" s="231">
        <v>3618.85</v>
      </c>
      <c r="M251" s="231">
        <v>2.9376199999999999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1543</v>
      </c>
      <c r="D252" s="232">
        <v>1545.9166666666667</v>
      </c>
      <c r="E252" s="232">
        <v>1535.8333333333335</v>
      </c>
      <c r="F252" s="232">
        <v>1528.6666666666667</v>
      </c>
      <c r="G252" s="232">
        <v>1518.5833333333335</v>
      </c>
      <c r="H252" s="232">
        <v>1553.0833333333335</v>
      </c>
      <c r="I252" s="232">
        <v>1563.166666666667</v>
      </c>
      <c r="J252" s="232">
        <v>1570.3333333333335</v>
      </c>
      <c r="K252" s="231">
        <v>1556</v>
      </c>
      <c r="L252" s="231">
        <v>1538.75</v>
      </c>
      <c r="M252" s="231">
        <v>41.586170000000003</v>
      </c>
      <c r="N252" s="1"/>
      <c r="O252" s="1"/>
    </row>
    <row r="253" spans="1:15" ht="12.75" customHeight="1">
      <c r="A253" s="30">
        <v>243</v>
      </c>
      <c r="B253" s="217" t="s">
        <v>391</v>
      </c>
      <c r="C253" s="231">
        <v>493.4</v>
      </c>
      <c r="D253" s="232">
        <v>492.05</v>
      </c>
      <c r="E253" s="232">
        <v>487.70000000000005</v>
      </c>
      <c r="F253" s="232">
        <v>482.00000000000006</v>
      </c>
      <c r="G253" s="232">
        <v>477.65000000000009</v>
      </c>
      <c r="H253" s="232">
        <v>497.75</v>
      </c>
      <c r="I253" s="232">
        <v>502.1</v>
      </c>
      <c r="J253" s="232">
        <v>507.79999999999995</v>
      </c>
      <c r="K253" s="231">
        <v>496.4</v>
      </c>
      <c r="L253" s="231">
        <v>486.35</v>
      </c>
      <c r="M253" s="231">
        <v>1.6446499999999999</v>
      </c>
      <c r="N253" s="1"/>
      <c r="O253" s="1"/>
    </row>
    <row r="254" spans="1:15" ht="12.75" customHeight="1">
      <c r="A254" s="30">
        <v>244</v>
      </c>
      <c r="B254" s="217" t="s">
        <v>392</v>
      </c>
      <c r="C254" s="231">
        <v>410.25</v>
      </c>
      <c r="D254" s="232">
        <v>414.95</v>
      </c>
      <c r="E254" s="232">
        <v>400.9</v>
      </c>
      <c r="F254" s="232">
        <v>391.55</v>
      </c>
      <c r="G254" s="232">
        <v>377.5</v>
      </c>
      <c r="H254" s="232">
        <v>424.29999999999995</v>
      </c>
      <c r="I254" s="232">
        <v>438.35</v>
      </c>
      <c r="J254" s="232">
        <v>447.69999999999993</v>
      </c>
      <c r="K254" s="231">
        <v>429</v>
      </c>
      <c r="L254" s="231">
        <v>405.6</v>
      </c>
      <c r="M254" s="231">
        <v>5.19381</v>
      </c>
      <c r="N254" s="1"/>
      <c r="O254" s="1"/>
    </row>
    <row r="255" spans="1:15" ht="12.75" customHeight="1">
      <c r="A255" s="30">
        <v>245</v>
      </c>
      <c r="B255" s="217" t="s">
        <v>131</v>
      </c>
      <c r="C255" s="231">
        <v>2109.25</v>
      </c>
      <c r="D255" s="232">
        <v>2099.75</v>
      </c>
      <c r="E255" s="232">
        <v>2079.5</v>
      </c>
      <c r="F255" s="232">
        <v>2049.75</v>
      </c>
      <c r="G255" s="232">
        <v>2029.5</v>
      </c>
      <c r="H255" s="232">
        <v>2129.5</v>
      </c>
      <c r="I255" s="232">
        <v>2149.75</v>
      </c>
      <c r="J255" s="232">
        <v>2179.5</v>
      </c>
      <c r="K255" s="231">
        <v>2120</v>
      </c>
      <c r="L255" s="231">
        <v>2070</v>
      </c>
      <c r="M255" s="231">
        <v>8.4740300000000008</v>
      </c>
      <c r="N255" s="1"/>
      <c r="O255" s="1"/>
    </row>
    <row r="256" spans="1:15" ht="12.75" customHeight="1">
      <c r="A256" s="30">
        <v>246</v>
      </c>
      <c r="B256" s="217" t="s">
        <v>261</v>
      </c>
      <c r="C256" s="231">
        <v>862.4</v>
      </c>
      <c r="D256" s="232">
        <v>859.23333333333323</v>
      </c>
      <c r="E256" s="232">
        <v>849.16666666666652</v>
      </c>
      <c r="F256" s="232">
        <v>835.93333333333328</v>
      </c>
      <c r="G256" s="232">
        <v>825.86666666666656</v>
      </c>
      <c r="H256" s="232">
        <v>872.46666666666647</v>
      </c>
      <c r="I256" s="232">
        <v>882.5333333333333</v>
      </c>
      <c r="J256" s="232">
        <v>895.76666666666642</v>
      </c>
      <c r="K256" s="231">
        <v>869.3</v>
      </c>
      <c r="L256" s="231">
        <v>846</v>
      </c>
      <c r="M256" s="231">
        <v>1.8022100000000001</v>
      </c>
      <c r="N256" s="1"/>
      <c r="O256" s="1"/>
    </row>
    <row r="257" spans="1:15" ht="12.75" customHeight="1">
      <c r="A257" s="30">
        <v>247</v>
      </c>
      <c r="B257" s="217" t="s">
        <v>393</v>
      </c>
      <c r="C257" s="231">
        <v>2003.7</v>
      </c>
      <c r="D257" s="232">
        <v>1998.0666666666666</v>
      </c>
      <c r="E257" s="232">
        <v>1971.1333333333332</v>
      </c>
      <c r="F257" s="232">
        <v>1938.5666666666666</v>
      </c>
      <c r="G257" s="232">
        <v>1911.6333333333332</v>
      </c>
      <c r="H257" s="232">
        <v>2030.6333333333332</v>
      </c>
      <c r="I257" s="232">
        <v>2057.5666666666666</v>
      </c>
      <c r="J257" s="232">
        <v>2090.1333333333332</v>
      </c>
      <c r="K257" s="231">
        <v>2025</v>
      </c>
      <c r="L257" s="231">
        <v>1965.5</v>
      </c>
      <c r="M257" s="231">
        <v>0.48658000000000001</v>
      </c>
      <c r="N257" s="1"/>
      <c r="O257" s="1"/>
    </row>
    <row r="258" spans="1:15" ht="12.75" customHeight="1">
      <c r="A258" s="30">
        <v>248</v>
      </c>
      <c r="B258" s="217" t="s">
        <v>394</v>
      </c>
      <c r="C258" s="231">
        <v>2638.65</v>
      </c>
      <c r="D258" s="232">
        <v>2650.0666666666666</v>
      </c>
      <c r="E258" s="232">
        <v>2598.6333333333332</v>
      </c>
      <c r="F258" s="232">
        <v>2558.6166666666668</v>
      </c>
      <c r="G258" s="232">
        <v>2507.1833333333334</v>
      </c>
      <c r="H258" s="232">
        <v>2690.083333333333</v>
      </c>
      <c r="I258" s="232">
        <v>2741.5166666666664</v>
      </c>
      <c r="J258" s="232">
        <v>2781.5333333333328</v>
      </c>
      <c r="K258" s="231">
        <v>2701.5</v>
      </c>
      <c r="L258" s="231">
        <v>2610.0500000000002</v>
      </c>
      <c r="M258" s="231">
        <v>1.0592200000000001</v>
      </c>
      <c r="N258" s="1"/>
      <c r="O258" s="1"/>
    </row>
    <row r="259" spans="1:15" ht="12.75" customHeight="1">
      <c r="A259" s="30">
        <v>249</v>
      </c>
      <c r="B259" s="217" t="s">
        <v>857</v>
      </c>
      <c r="C259" s="231">
        <v>534.5</v>
      </c>
      <c r="D259" s="232">
        <v>533.6</v>
      </c>
      <c r="E259" s="232">
        <v>514.20000000000005</v>
      </c>
      <c r="F259" s="232">
        <v>493.9</v>
      </c>
      <c r="G259" s="232">
        <v>474.5</v>
      </c>
      <c r="H259" s="232">
        <v>553.90000000000009</v>
      </c>
      <c r="I259" s="232">
        <v>573.29999999999995</v>
      </c>
      <c r="J259" s="232">
        <v>593.60000000000014</v>
      </c>
      <c r="K259" s="231">
        <v>553</v>
      </c>
      <c r="L259" s="231">
        <v>513.29999999999995</v>
      </c>
      <c r="M259" s="231">
        <v>5.5071300000000001</v>
      </c>
      <c r="N259" s="1"/>
      <c r="O259" s="1"/>
    </row>
    <row r="260" spans="1:15" ht="12.75" customHeight="1">
      <c r="A260" s="30">
        <v>250</v>
      </c>
      <c r="B260" s="217" t="s">
        <v>395</v>
      </c>
      <c r="C260" s="231">
        <v>740.65</v>
      </c>
      <c r="D260" s="232">
        <v>729.06666666666661</v>
      </c>
      <c r="E260" s="232">
        <v>714.28333333333319</v>
      </c>
      <c r="F260" s="232">
        <v>687.91666666666663</v>
      </c>
      <c r="G260" s="232">
        <v>673.13333333333321</v>
      </c>
      <c r="H260" s="232">
        <v>755.43333333333317</v>
      </c>
      <c r="I260" s="232">
        <v>770.21666666666647</v>
      </c>
      <c r="J260" s="232">
        <v>796.58333333333314</v>
      </c>
      <c r="K260" s="231">
        <v>743.85</v>
      </c>
      <c r="L260" s="231">
        <v>702.7</v>
      </c>
      <c r="M260" s="231">
        <v>3.69319</v>
      </c>
      <c r="N260" s="1"/>
      <c r="O260" s="1"/>
    </row>
    <row r="261" spans="1:15" ht="12.75" customHeight="1">
      <c r="A261" s="30">
        <v>251</v>
      </c>
      <c r="B261" s="217" t="s">
        <v>396</v>
      </c>
      <c r="C261" s="231">
        <v>396.1</v>
      </c>
      <c r="D261" s="232">
        <v>397.9666666666667</v>
      </c>
      <c r="E261" s="232">
        <v>390.03333333333342</v>
      </c>
      <c r="F261" s="232">
        <v>383.9666666666667</v>
      </c>
      <c r="G261" s="232">
        <v>376.03333333333342</v>
      </c>
      <c r="H261" s="232">
        <v>404.03333333333342</v>
      </c>
      <c r="I261" s="232">
        <v>411.9666666666667</v>
      </c>
      <c r="J261" s="232">
        <v>418.03333333333342</v>
      </c>
      <c r="K261" s="231">
        <v>405.9</v>
      </c>
      <c r="L261" s="231">
        <v>391.9</v>
      </c>
      <c r="M261" s="231">
        <v>5.3316699999999999</v>
      </c>
      <c r="N261" s="1"/>
      <c r="O261" s="1"/>
    </row>
    <row r="262" spans="1:15" ht="12.75" customHeight="1">
      <c r="A262" s="30">
        <v>252</v>
      </c>
      <c r="B262" s="217" t="s">
        <v>397</v>
      </c>
      <c r="C262" s="231">
        <v>68.349999999999994</v>
      </c>
      <c r="D262" s="232">
        <v>68.383333333333326</v>
      </c>
      <c r="E262" s="232">
        <v>66.766666666666652</v>
      </c>
      <c r="F262" s="232">
        <v>65.183333333333323</v>
      </c>
      <c r="G262" s="232">
        <v>63.566666666666649</v>
      </c>
      <c r="H262" s="232">
        <v>69.966666666666654</v>
      </c>
      <c r="I262" s="232">
        <v>71.583333333333329</v>
      </c>
      <c r="J262" s="232">
        <v>73.166666666666657</v>
      </c>
      <c r="K262" s="231">
        <v>70</v>
      </c>
      <c r="L262" s="231">
        <v>66.8</v>
      </c>
      <c r="M262" s="231">
        <v>9.5561399999999992</v>
      </c>
      <c r="N262" s="1"/>
      <c r="O262" s="1"/>
    </row>
    <row r="263" spans="1:15" ht="12.75" customHeight="1">
      <c r="A263" s="30">
        <v>253</v>
      </c>
      <c r="B263" s="217" t="s">
        <v>262</v>
      </c>
      <c r="C263" s="231">
        <v>241.8</v>
      </c>
      <c r="D263" s="232">
        <v>243.6</v>
      </c>
      <c r="E263" s="232">
        <v>238.25</v>
      </c>
      <c r="F263" s="232">
        <v>234.70000000000002</v>
      </c>
      <c r="G263" s="232">
        <v>229.35000000000002</v>
      </c>
      <c r="H263" s="232">
        <v>247.14999999999998</v>
      </c>
      <c r="I263" s="232">
        <v>252.49999999999994</v>
      </c>
      <c r="J263" s="232">
        <v>256.04999999999995</v>
      </c>
      <c r="K263" s="231">
        <v>248.95</v>
      </c>
      <c r="L263" s="231">
        <v>240.05</v>
      </c>
      <c r="M263" s="231">
        <v>4.1553899999999997</v>
      </c>
      <c r="N263" s="1"/>
      <c r="O263" s="1"/>
    </row>
    <row r="264" spans="1:15" ht="12.75" customHeight="1">
      <c r="A264" s="30">
        <v>254</v>
      </c>
      <c r="B264" s="217" t="s">
        <v>139</v>
      </c>
      <c r="C264" s="231">
        <v>724.65</v>
      </c>
      <c r="D264" s="232">
        <v>722.85</v>
      </c>
      <c r="E264" s="232">
        <v>718.80000000000007</v>
      </c>
      <c r="F264" s="232">
        <v>712.95</v>
      </c>
      <c r="G264" s="232">
        <v>708.90000000000009</v>
      </c>
      <c r="H264" s="232">
        <v>728.7</v>
      </c>
      <c r="I264" s="232">
        <v>732.75</v>
      </c>
      <c r="J264" s="232">
        <v>738.6</v>
      </c>
      <c r="K264" s="231">
        <v>726.9</v>
      </c>
      <c r="L264" s="231">
        <v>717</v>
      </c>
      <c r="M264" s="231">
        <v>15.676729999999999</v>
      </c>
      <c r="N264" s="1"/>
      <c r="O264" s="1"/>
    </row>
    <row r="265" spans="1:15" ht="12.75" customHeight="1">
      <c r="A265" s="30">
        <v>255</v>
      </c>
      <c r="B265" s="217" t="s">
        <v>398</v>
      </c>
      <c r="C265" s="231">
        <v>104.9</v>
      </c>
      <c r="D265" s="232">
        <v>104.53333333333335</v>
      </c>
      <c r="E265" s="232">
        <v>103.66666666666669</v>
      </c>
      <c r="F265" s="232">
        <v>102.43333333333334</v>
      </c>
      <c r="G265" s="232">
        <v>101.56666666666668</v>
      </c>
      <c r="H265" s="232">
        <v>105.76666666666669</v>
      </c>
      <c r="I265" s="232">
        <v>106.63333333333334</v>
      </c>
      <c r="J265" s="232">
        <v>107.8666666666667</v>
      </c>
      <c r="K265" s="231">
        <v>105.4</v>
      </c>
      <c r="L265" s="231">
        <v>103.3</v>
      </c>
      <c r="M265" s="231">
        <v>2.7269000000000001</v>
      </c>
      <c r="N265" s="1"/>
      <c r="O265" s="1"/>
    </row>
    <row r="266" spans="1:15" ht="12.75" customHeight="1">
      <c r="A266" s="30">
        <v>256</v>
      </c>
      <c r="B266" s="217" t="s">
        <v>399</v>
      </c>
      <c r="C266" s="231">
        <v>257.85000000000002</v>
      </c>
      <c r="D266" s="232">
        <v>258</v>
      </c>
      <c r="E266" s="232">
        <v>253.05</v>
      </c>
      <c r="F266" s="232">
        <v>248.25</v>
      </c>
      <c r="G266" s="232">
        <v>243.3</v>
      </c>
      <c r="H266" s="232">
        <v>262.8</v>
      </c>
      <c r="I266" s="232">
        <v>267.75000000000006</v>
      </c>
      <c r="J266" s="232">
        <v>272.55</v>
      </c>
      <c r="K266" s="231">
        <v>262.95</v>
      </c>
      <c r="L266" s="231">
        <v>253.2</v>
      </c>
      <c r="M266" s="231">
        <v>9.5030699999999992</v>
      </c>
      <c r="N266" s="1"/>
      <c r="O266" s="1"/>
    </row>
    <row r="267" spans="1:15" ht="12.75" customHeight="1">
      <c r="A267" s="30">
        <v>257</v>
      </c>
      <c r="B267" s="217" t="s">
        <v>138</v>
      </c>
      <c r="C267" s="231">
        <v>595.35</v>
      </c>
      <c r="D267" s="232">
        <v>596.15</v>
      </c>
      <c r="E267" s="232">
        <v>589.29999999999995</v>
      </c>
      <c r="F267" s="232">
        <v>583.25</v>
      </c>
      <c r="G267" s="232">
        <v>576.4</v>
      </c>
      <c r="H267" s="232">
        <v>602.19999999999993</v>
      </c>
      <c r="I267" s="232">
        <v>609.05000000000007</v>
      </c>
      <c r="J267" s="232">
        <v>615.09999999999991</v>
      </c>
      <c r="K267" s="231">
        <v>603</v>
      </c>
      <c r="L267" s="231">
        <v>590.1</v>
      </c>
      <c r="M267" s="231">
        <v>17.962240000000001</v>
      </c>
      <c r="N267" s="1"/>
      <c r="O267" s="1"/>
    </row>
    <row r="268" spans="1:15" ht="12.75" customHeight="1">
      <c r="A268" s="30">
        <v>258</v>
      </c>
      <c r="B268" s="217" t="s">
        <v>140</v>
      </c>
      <c r="C268" s="231">
        <v>493.85</v>
      </c>
      <c r="D268" s="232">
        <v>496.15000000000003</v>
      </c>
      <c r="E268" s="232">
        <v>489.70000000000005</v>
      </c>
      <c r="F268" s="232">
        <v>485.55</v>
      </c>
      <c r="G268" s="232">
        <v>479.1</v>
      </c>
      <c r="H268" s="232">
        <v>500.30000000000007</v>
      </c>
      <c r="I268" s="232">
        <v>506.75</v>
      </c>
      <c r="J268" s="232">
        <v>510.90000000000009</v>
      </c>
      <c r="K268" s="231">
        <v>502.6</v>
      </c>
      <c r="L268" s="231">
        <v>492</v>
      </c>
      <c r="M268" s="231">
        <v>12.14554</v>
      </c>
      <c r="N268" s="1"/>
      <c r="O268" s="1"/>
    </row>
    <row r="269" spans="1:15" ht="12.75" customHeight="1">
      <c r="A269" s="30">
        <v>259</v>
      </c>
      <c r="B269" s="217" t="s">
        <v>778</v>
      </c>
      <c r="C269" s="231">
        <v>492.75</v>
      </c>
      <c r="D269" s="232">
        <v>497.55</v>
      </c>
      <c r="E269" s="232">
        <v>485.5</v>
      </c>
      <c r="F269" s="232">
        <v>478.25</v>
      </c>
      <c r="G269" s="232">
        <v>466.2</v>
      </c>
      <c r="H269" s="232">
        <v>504.8</v>
      </c>
      <c r="I269" s="232">
        <v>516.85000000000014</v>
      </c>
      <c r="J269" s="232">
        <v>524.1</v>
      </c>
      <c r="K269" s="231">
        <v>509.6</v>
      </c>
      <c r="L269" s="231">
        <v>490.3</v>
      </c>
      <c r="M269" s="231">
        <v>2.0190899999999998</v>
      </c>
      <c r="N269" s="1"/>
      <c r="O269" s="1"/>
    </row>
    <row r="270" spans="1:15" ht="12.75" customHeight="1">
      <c r="A270" s="30">
        <v>260</v>
      </c>
      <c r="B270" s="217" t="s">
        <v>779</v>
      </c>
      <c r="C270" s="231">
        <v>346.65</v>
      </c>
      <c r="D270" s="232">
        <v>348.85000000000008</v>
      </c>
      <c r="E270" s="232">
        <v>339.90000000000015</v>
      </c>
      <c r="F270" s="232">
        <v>333.15000000000009</v>
      </c>
      <c r="G270" s="232">
        <v>324.20000000000016</v>
      </c>
      <c r="H270" s="232">
        <v>355.60000000000014</v>
      </c>
      <c r="I270" s="232">
        <v>364.55000000000007</v>
      </c>
      <c r="J270" s="232">
        <v>371.30000000000013</v>
      </c>
      <c r="K270" s="231">
        <v>357.8</v>
      </c>
      <c r="L270" s="231">
        <v>342.1</v>
      </c>
      <c r="M270" s="231">
        <v>0.70874000000000004</v>
      </c>
      <c r="N270" s="1"/>
      <c r="O270" s="1"/>
    </row>
    <row r="271" spans="1:15" ht="12.75" customHeight="1">
      <c r="A271" s="30">
        <v>261</v>
      </c>
      <c r="B271" s="217" t="s">
        <v>400</v>
      </c>
      <c r="C271" s="231">
        <v>624.04999999999995</v>
      </c>
      <c r="D271" s="232">
        <v>628.35</v>
      </c>
      <c r="E271" s="232">
        <v>613.75</v>
      </c>
      <c r="F271" s="232">
        <v>603.44999999999993</v>
      </c>
      <c r="G271" s="232">
        <v>588.84999999999991</v>
      </c>
      <c r="H271" s="232">
        <v>638.65000000000009</v>
      </c>
      <c r="I271" s="232">
        <v>653.25000000000023</v>
      </c>
      <c r="J271" s="232">
        <v>663.55000000000018</v>
      </c>
      <c r="K271" s="231">
        <v>642.95000000000005</v>
      </c>
      <c r="L271" s="231">
        <v>618.04999999999995</v>
      </c>
      <c r="M271" s="231">
        <v>1.3681399999999999</v>
      </c>
      <c r="N271" s="1"/>
      <c r="O271" s="1"/>
    </row>
    <row r="272" spans="1:15" ht="12.75" customHeight="1">
      <c r="A272" s="30">
        <v>262</v>
      </c>
      <c r="B272" s="217" t="s">
        <v>401</v>
      </c>
      <c r="C272" s="231">
        <v>203.85</v>
      </c>
      <c r="D272" s="232">
        <v>204.91666666666666</v>
      </c>
      <c r="E272" s="232">
        <v>197.93333333333331</v>
      </c>
      <c r="F272" s="232">
        <v>192.01666666666665</v>
      </c>
      <c r="G272" s="232">
        <v>185.0333333333333</v>
      </c>
      <c r="H272" s="232">
        <v>210.83333333333331</v>
      </c>
      <c r="I272" s="232">
        <v>217.81666666666666</v>
      </c>
      <c r="J272" s="232">
        <v>223.73333333333332</v>
      </c>
      <c r="K272" s="231">
        <v>211.9</v>
      </c>
      <c r="L272" s="231">
        <v>199</v>
      </c>
      <c r="M272" s="231">
        <v>10.049630000000001</v>
      </c>
      <c r="N272" s="1"/>
      <c r="O272" s="1"/>
    </row>
    <row r="273" spans="1:15" ht="12.75" customHeight="1">
      <c r="A273" s="30">
        <v>263</v>
      </c>
      <c r="B273" s="217" t="s">
        <v>402</v>
      </c>
      <c r="C273" s="231">
        <v>512.45000000000005</v>
      </c>
      <c r="D273" s="232">
        <v>512.75</v>
      </c>
      <c r="E273" s="232">
        <v>507.75</v>
      </c>
      <c r="F273" s="232">
        <v>503.05</v>
      </c>
      <c r="G273" s="232">
        <v>498.05</v>
      </c>
      <c r="H273" s="232">
        <v>517.45000000000005</v>
      </c>
      <c r="I273" s="232">
        <v>522.45000000000005</v>
      </c>
      <c r="J273" s="232">
        <v>527.15</v>
      </c>
      <c r="K273" s="231">
        <v>517.75</v>
      </c>
      <c r="L273" s="231">
        <v>508.05</v>
      </c>
      <c r="M273" s="231">
        <v>0.76473999999999998</v>
      </c>
      <c r="N273" s="1"/>
      <c r="O273" s="1"/>
    </row>
    <row r="274" spans="1:15" ht="12.75" customHeight="1">
      <c r="A274" s="30">
        <v>264</v>
      </c>
      <c r="B274" s="217" t="s">
        <v>403</v>
      </c>
      <c r="C274" s="231">
        <v>1550.55</v>
      </c>
      <c r="D274" s="232">
        <v>1537.8</v>
      </c>
      <c r="E274" s="232">
        <v>1520.75</v>
      </c>
      <c r="F274" s="232">
        <v>1490.95</v>
      </c>
      <c r="G274" s="232">
        <v>1473.9</v>
      </c>
      <c r="H274" s="232">
        <v>1567.6</v>
      </c>
      <c r="I274" s="232">
        <v>1584.6499999999996</v>
      </c>
      <c r="J274" s="232">
        <v>1614.4499999999998</v>
      </c>
      <c r="K274" s="231">
        <v>1554.85</v>
      </c>
      <c r="L274" s="231">
        <v>1508</v>
      </c>
      <c r="M274" s="231">
        <v>2.4747499999999998</v>
      </c>
      <c r="N274" s="1"/>
      <c r="O274" s="1"/>
    </row>
    <row r="275" spans="1:15" ht="12.75" customHeight="1">
      <c r="A275" s="30">
        <v>265</v>
      </c>
      <c r="B275" s="217" t="s">
        <v>404</v>
      </c>
      <c r="C275" s="231">
        <v>254.65</v>
      </c>
      <c r="D275" s="232">
        <v>254.63333333333335</v>
      </c>
      <c r="E275" s="232">
        <v>252.56666666666672</v>
      </c>
      <c r="F275" s="232">
        <v>250.48333333333338</v>
      </c>
      <c r="G275" s="232">
        <v>248.41666666666674</v>
      </c>
      <c r="H275" s="232">
        <v>256.7166666666667</v>
      </c>
      <c r="I275" s="232">
        <v>258.78333333333336</v>
      </c>
      <c r="J275" s="232">
        <v>260.86666666666667</v>
      </c>
      <c r="K275" s="231">
        <v>256.7</v>
      </c>
      <c r="L275" s="231">
        <v>252.55</v>
      </c>
      <c r="M275" s="231">
        <v>1.28226</v>
      </c>
      <c r="N275" s="1"/>
      <c r="O275" s="1"/>
    </row>
    <row r="276" spans="1:15" ht="12.75" customHeight="1">
      <c r="A276" s="30">
        <v>266</v>
      </c>
      <c r="B276" s="217" t="s">
        <v>405</v>
      </c>
      <c r="C276" s="231">
        <v>707</v>
      </c>
      <c r="D276" s="232">
        <v>703.44999999999993</v>
      </c>
      <c r="E276" s="232">
        <v>691.29999999999984</v>
      </c>
      <c r="F276" s="232">
        <v>675.59999999999991</v>
      </c>
      <c r="G276" s="232">
        <v>663.44999999999982</v>
      </c>
      <c r="H276" s="232">
        <v>719.14999999999986</v>
      </c>
      <c r="I276" s="232">
        <v>731.3</v>
      </c>
      <c r="J276" s="232">
        <v>746.99999999999989</v>
      </c>
      <c r="K276" s="231">
        <v>715.6</v>
      </c>
      <c r="L276" s="231">
        <v>687.75</v>
      </c>
      <c r="M276" s="231">
        <v>9.0851100000000002</v>
      </c>
      <c r="N276" s="1"/>
      <c r="O276" s="1"/>
    </row>
    <row r="277" spans="1:15" ht="12.75" customHeight="1">
      <c r="A277" s="30">
        <v>267</v>
      </c>
      <c r="B277" s="217" t="s">
        <v>406</v>
      </c>
      <c r="C277" s="231">
        <v>396.95</v>
      </c>
      <c r="D277" s="232">
        <v>397.76666666666665</v>
      </c>
      <c r="E277" s="232">
        <v>391.58333333333331</v>
      </c>
      <c r="F277" s="232">
        <v>386.21666666666664</v>
      </c>
      <c r="G277" s="232">
        <v>380.0333333333333</v>
      </c>
      <c r="H277" s="232">
        <v>403.13333333333333</v>
      </c>
      <c r="I277" s="232">
        <v>409.31666666666672</v>
      </c>
      <c r="J277" s="232">
        <v>414.68333333333334</v>
      </c>
      <c r="K277" s="231">
        <v>403.95</v>
      </c>
      <c r="L277" s="231">
        <v>392.4</v>
      </c>
      <c r="M277" s="231">
        <v>2.0710299999999999</v>
      </c>
      <c r="N277" s="1"/>
      <c r="O277" s="1"/>
    </row>
    <row r="278" spans="1:15" ht="12.75" customHeight="1">
      <c r="A278" s="30">
        <v>268</v>
      </c>
      <c r="B278" s="217" t="s">
        <v>407</v>
      </c>
      <c r="C278" s="231">
        <v>1048.6500000000001</v>
      </c>
      <c r="D278" s="232">
        <v>1055.5166666666667</v>
      </c>
      <c r="E278" s="232">
        <v>1036.1333333333332</v>
      </c>
      <c r="F278" s="232">
        <v>1023.6166666666666</v>
      </c>
      <c r="G278" s="232">
        <v>1004.2333333333331</v>
      </c>
      <c r="H278" s="232">
        <v>1068.0333333333333</v>
      </c>
      <c r="I278" s="232">
        <v>1087.416666666667</v>
      </c>
      <c r="J278" s="232">
        <v>1099.9333333333334</v>
      </c>
      <c r="K278" s="231">
        <v>1074.9000000000001</v>
      </c>
      <c r="L278" s="231">
        <v>1043</v>
      </c>
      <c r="M278" s="231">
        <v>0.55523</v>
      </c>
      <c r="N278" s="1"/>
      <c r="O278" s="1"/>
    </row>
    <row r="279" spans="1:15" ht="12.75" customHeight="1">
      <c r="A279" s="30">
        <v>269</v>
      </c>
      <c r="B279" s="217" t="s">
        <v>408</v>
      </c>
      <c r="C279" s="231">
        <v>524.35</v>
      </c>
      <c r="D279" s="232">
        <v>519.48333333333323</v>
      </c>
      <c r="E279" s="232">
        <v>511.96666666666647</v>
      </c>
      <c r="F279" s="232">
        <v>499.58333333333326</v>
      </c>
      <c r="G279" s="232">
        <v>492.06666666666649</v>
      </c>
      <c r="H279" s="232">
        <v>531.86666666666645</v>
      </c>
      <c r="I279" s="232">
        <v>539.3833333333331</v>
      </c>
      <c r="J279" s="232">
        <v>551.76666666666642</v>
      </c>
      <c r="K279" s="231">
        <v>527</v>
      </c>
      <c r="L279" s="231">
        <v>507.1</v>
      </c>
      <c r="M279" s="231">
        <v>2.21515</v>
      </c>
      <c r="N279" s="1"/>
      <c r="O279" s="1"/>
    </row>
    <row r="280" spans="1:15" ht="12.75" customHeight="1">
      <c r="A280" s="30">
        <v>270</v>
      </c>
      <c r="B280" s="217" t="s">
        <v>780</v>
      </c>
      <c r="C280" s="231">
        <v>116.35</v>
      </c>
      <c r="D280" s="232">
        <v>116.63333333333333</v>
      </c>
      <c r="E280" s="232">
        <v>113.91666666666666</v>
      </c>
      <c r="F280" s="232">
        <v>111.48333333333333</v>
      </c>
      <c r="G280" s="232">
        <v>108.76666666666667</v>
      </c>
      <c r="H280" s="232">
        <v>119.06666666666665</v>
      </c>
      <c r="I280" s="232">
        <v>121.78333333333332</v>
      </c>
      <c r="J280" s="232">
        <v>124.21666666666664</v>
      </c>
      <c r="K280" s="231">
        <v>119.35</v>
      </c>
      <c r="L280" s="231">
        <v>114.2</v>
      </c>
      <c r="M280" s="231">
        <v>20.94736</v>
      </c>
      <c r="N280" s="1"/>
      <c r="O280" s="1"/>
    </row>
    <row r="281" spans="1:15" ht="12.75" customHeight="1">
      <c r="A281" s="30">
        <v>271</v>
      </c>
      <c r="B281" s="217" t="s">
        <v>409</v>
      </c>
      <c r="C281" s="231">
        <v>412</v>
      </c>
      <c r="D281" s="232">
        <v>411.23333333333335</v>
      </c>
      <c r="E281" s="232">
        <v>407.76666666666671</v>
      </c>
      <c r="F281" s="232">
        <v>403.53333333333336</v>
      </c>
      <c r="G281" s="232">
        <v>400.06666666666672</v>
      </c>
      <c r="H281" s="232">
        <v>415.4666666666667</v>
      </c>
      <c r="I281" s="232">
        <v>418.93333333333339</v>
      </c>
      <c r="J281" s="232">
        <v>423.16666666666669</v>
      </c>
      <c r="K281" s="231">
        <v>414.7</v>
      </c>
      <c r="L281" s="231">
        <v>407</v>
      </c>
      <c r="M281" s="231">
        <v>2.05707</v>
      </c>
      <c r="N281" s="1"/>
      <c r="O281" s="1"/>
    </row>
    <row r="282" spans="1:15" ht="12.75" customHeight="1">
      <c r="A282" s="30">
        <v>272</v>
      </c>
      <c r="B282" s="217" t="s">
        <v>410</v>
      </c>
      <c r="C282" s="231">
        <v>109.75</v>
      </c>
      <c r="D282" s="232">
        <v>110.75</v>
      </c>
      <c r="E282" s="232">
        <v>107.5</v>
      </c>
      <c r="F282" s="232">
        <v>105.25</v>
      </c>
      <c r="G282" s="232">
        <v>102</v>
      </c>
      <c r="H282" s="232">
        <v>113</v>
      </c>
      <c r="I282" s="232">
        <v>116.25</v>
      </c>
      <c r="J282" s="232">
        <v>118.5</v>
      </c>
      <c r="K282" s="231">
        <v>114</v>
      </c>
      <c r="L282" s="231">
        <v>108.5</v>
      </c>
      <c r="M282" s="231">
        <v>117.53270000000001</v>
      </c>
      <c r="N282" s="1"/>
      <c r="O282" s="1"/>
    </row>
    <row r="283" spans="1:15" ht="12.75" customHeight="1">
      <c r="A283" s="30">
        <v>273</v>
      </c>
      <c r="B283" s="217" t="s">
        <v>411</v>
      </c>
      <c r="C283" s="231">
        <v>465.8</v>
      </c>
      <c r="D283" s="232">
        <v>467.3</v>
      </c>
      <c r="E283" s="232">
        <v>461.20000000000005</v>
      </c>
      <c r="F283" s="232">
        <v>456.6</v>
      </c>
      <c r="G283" s="232">
        <v>450.50000000000006</v>
      </c>
      <c r="H283" s="232">
        <v>471.90000000000003</v>
      </c>
      <c r="I283" s="232">
        <v>478.00000000000006</v>
      </c>
      <c r="J283" s="232">
        <v>482.6</v>
      </c>
      <c r="K283" s="231">
        <v>473.4</v>
      </c>
      <c r="L283" s="231">
        <v>462.7</v>
      </c>
      <c r="M283" s="231">
        <v>1.2986</v>
      </c>
      <c r="N283" s="1"/>
      <c r="O283" s="1"/>
    </row>
    <row r="284" spans="1:15" ht="12.75" customHeight="1">
      <c r="A284" s="30">
        <v>274</v>
      </c>
      <c r="B284" s="217" t="s">
        <v>141</v>
      </c>
      <c r="C284" s="231">
        <v>1749.8</v>
      </c>
      <c r="D284" s="232">
        <v>1747.7333333333333</v>
      </c>
      <c r="E284" s="232">
        <v>1735.0666666666666</v>
      </c>
      <c r="F284" s="232">
        <v>1720.3333333333333</v>
      </c>
      <c r="G284" s="232">
        <v>1707.6666666666665</v>
      </c>
      <c r="H284" s="232">
        <v>1762.4666666666667</v>
      </c>
      <c r="I284" s="232">
        <v>1775.1333333333332</v>
      </c>
      <c r="J284" s="232">
        <v>1789.8666666666668</v>
      </c>
      <c r="K284" s="231">
        <v>1760.4</v>
      </c>
      <c r="L284" s="231">
        <v>1733</v>
      </c>
      <c r="M284" s="231">
        <v>42.803330000000003</v>
      </c>
      <c r="N284" s="1"/>
      <c r="O284" s="1"/>
    </row>
    <row r="285" spans="1:15" ht="12.75" customHeight="1">
      <c r="A285" s="30">
        <v>275</v>
      </c>
      <c r="B285" s="217" t="s">
        <v>765</v>
      </c>
      <c r="C285" s="231">
        <v>1455.6</v>
      </c>
      <c r="D285" s="232">
        <v>1448.7166666666665</v>
      </c>
      <c r="E285" s="232">
        <v>1436.0333333333328</v>
      </c>
      <c r="F285" s="232">
        <v>1416.4666666666665</v>
      </c>
      <c r="G285" s="232">
        <v>1403.7833333333328</v>
      </c>
      <c r="H285" s="232">
        <v>1468.2833333333328</v>
      </c>
      <c r="I285" s="232">
        <v>1480.9666666666667</v>
      </c>
      <c r="J285" s="232">
        <v>1500.5333333333328</v>
      </c>
      <c r="K285" s="231">
        <v>1461.4</v>
      </c>
      <c r="L285" s="231">
        <v>1429.15</v>
      </c>
      <c r="M285" s="231">
        <v>0.11966</v>
      </c>
      <c r="N285" s="1"/>
      <c r="O285" s="1"/>
    </row>
    <row r="286" spans="1:15" ht="12.75" customHeight="1">
      <c r="A286" s="30">
        <v>276</v>
      </c>
      <c r="B286" s="217" t="s">
        <v>142</v>
      </c>
      <c r="C286" s="231">
        <v>89.3</v>
      </c>
      <c r="D286" s="232">
        <v>89.566666666666663</v>
      </c>
      <c r="E286" s="232">
        <v>88.433333333333323</v>
      </c>
      <c r="F286" s="232">
        <v>87.566666666666663</v>
      </c>
      <c r="G286" s="232">
        <v>86.433333333333323</v>
      </c>
      <c r="H286" s="232">
        <v>90.433333333333323</v>
      </c>
      <c r="I286" s="232">
        <v>91.566666666666649</v>
      </c>
      <c r="J286" s="232">
        <v>92.433333333333323</v>
      </c>
      <c r="K286" s="231">
        <v>90.7</v>
      </c>
      <c r="L286" s="231">
        <v>88.7</v>
      </c>
      <c r="M286" s="231">
        <v>86.349019999999996</v>
      </c>
      <c r="N286" s="1"/>
      <c r="O286" s="1"/>
    </row>
    <row r="287" spans="1:15" ht="12.75" customHeight="1">
      <c r="A287" s="30">
        <v>277</v>
      </c>
      <c r="B287" s="217" t="s">
        <v>146</v>
      </c>
      <c r="C287" s="231">
        <v>3309.4</v>
      </c>
      <c r="D287" s="232">
        <v>3343.7999999999997</v>
      </c>
      <c r="E287" s="232">
        <v>3266.5999999999995</v>
      </c>
      <c r="F287" s="232">
        <v>3223.7999999999997</v>
      </c>
      <c r="G287" s="232">
        <v>3146.5999999999995</v>
      </c>
      <c r="H287" s="232">
        <v>3386.5999999999995</v>
      </c>
      <c r="I287" s="232">
        <v>3463.7999999999993</v>
      </c>
      <c r="J287" s="232">
        <v>3506.5999999999995</v>
      </c>
      <c r="K287" s="231">
        <v>3421</v>
      </c>
      <c r="L287" s="231">
        <v>3301</v>
      </c>
      <c r="M287" s="231">
        <v>3.2024499999999998</v>
      </c>
      <c r="N287" s="1"/>
      <c r="O287" s="1"/>
    </row>
    <row r="288" spans="1:15" ht="12.75" customHeight="1">
      <c r="A288" s="30">
        <v>278</v>
      </c>
      <c r="B288" s="217" t="s">
        <v>144</v>
      </c>
      <c r="C288" s="231">
        <v>390</v>
      </c>
      <c r="D288" s="232">
        <v>390.08333333333331</v>
      </c>
      <c r="E288" s="232">
        <v>386.56666666666661</v>
      </c>
      <c r="F288" s="232">
        <v>383.13333333333327</v>
      </c>
      <c r="G288" s="232">
        <v>379.61666666666656</v>
      </c>
      <c r="H288" s="232">
        <v>393.51666666666665</v>
      </c>
      <c r="I288" s="232">
        <v>397.03333333333342</v>
      </c>
      <c r="J288" s="232">
        <v>400.4666666666667</v>
      </c>
      <c r="K288" s="231">
        <v>393.6</v>
      </c>
      <c r="L288" s="231">
        <v>386.65</v>
      </c>
      <c r="M288" s="231">
        <v>18.32958</v>
      </c>
      <c r="N288" s="1"/>
      <c r="O288" s="1"/>
    </row>
    <row r="289" spans="1:15" ht="12.75" customHeight="1">
      <c r="A289" s="30">
        <v>279</v>
      </c>
      <c r="B289" s="217" t="s">
        <v>412</v>
      </c>
      <c r="C289" s="231">
        <v>11113.55</v>
      </c>
      <c r="D289" s="232">
        <v>11120.85</v>
      </c>
      <c r="E289" s="232">
        <v>10892.7</v>
      </c>
      <c r="F289" s="232">
        <v>10671.85</v>
      </c>
      <c r="G289" s="232">
        <v>10443.700000000001</v>
      </c>
      <c r="H289" s="232">
        <v>11341.7</v>
      </c>
      <c r="I289" s="232">
        <v>11569.849999999999</v>
      </c>
      <c r="J289" s="232">
        <v>11790.7</v>
      </c>
      <c r="K289" s="231">
        <v>11349</v>
      </c>
      <c r="L289" s="231">
        <v>10900</v>
      </c>
      <c r="M289" s="231">
        <v>4.4920000000000002E-2</v>
      </c>
      <c r="N289" s="1"/>
      <c r="O289" s="1"/>
    </row>
    <row r="290" spans="1:15" ht="12.75" customHeight="1">
      <c r="A290" s="30">
        <v>280</v>
      </c>
      <c r="B290" s="217" t="s">
        <v>878</v>
      </c>
      <c r="C290" s="231">
        <v>4430.6499999999996</v>
      </c>
      <c r="D290" s="232">
        <v>4449.4833333333336</v>
      </c>
      <c r="E290" s="232">
        <v>4393.9666666666672</v>
      </c>
      <c r="F290" s="232">
        <v>4357.2833333333338</v>
      </c>
      <c r="G290" s="232">
        <v>4301.7666666666673</v>
      </c>
      <c r="H290" s="232">
        <v>4486.166666666667</v>
      </c>
      <c r="I290" s="232">
        <v>4541.6833333333334</v>
      </c>
      <c r="J290" s="232">
        <v>4578.3666666666668</v>
      </c>
      <c r="K290" s="231">
        <v>4505</v>
      </c>
      <c r="L290" s="231">
        <v>4412.8</v>
      </c>
      <c r="M290" s="231">
        <v>3.1284700000000001</v>
      </c>
      <c r="N290" s="1"/>
      <c r="O290" s="1"/>
    </row>
    <row r="291" spans="1:15" ht="12.75" customHeight="1">
      <c r="A291" s="30">
        <v>281</v>
      </c>
      <c r="B291" s="217" t="s">
        <v>145</v>
      </c>
      <c r="C291" s="231">
        <v>2174.6999999999998</v>
      </c>
      <c r="D291" s="232">
        <v>2178.2333333333331</v>
      </c>
      <c r="E291" s="232">
        <v>2151.4666666666662</v>
      </c>
      <c r="F291" s="232">
        <v>2128.2333333333331</v>
      </c>
      <c r="G291" s="232">
        <v>2101.4666666666662</v>
      </c>
      <c r="H291" s="232">
        <v>2201.4666666666662</v>
      </c>
      <c r="I291" s="232">
        <v>2228.2333333333336</v>
      </c>
      <c r="J291" s="232">
        <v>2251.4666666666662</v>
      </c>
      <c r="K291" s="231">
        <v>2205</v>
      </c>
      <c r="L291" s="231">
        <v>2155</v>
      </c>
      <c r="M291" s="231">
        <v>21.344470000000001</v>
      </c>
      <c r="N291" s="1"/>
      <c r="O291" s="1"/>
    </row>
    <row r="292" spans="1:15" ht="12.75" customHeight="1">
      <c r="A292" s="30">
        <v>282</v>
      </c>
      <c r="B292" s="217" t="s">
        <v>821</v>
      </c>
      <c r="C292" s="231">
        <v>371.05</v>
      </c>
      <c r="D292" s="232">
        <v>374.83333333333331</v>
      </c>
      <c r="E292" s="232">
        <v>366.21666666666664</v>
      </c>
      <c r="F292" s="232">
        <v>361.38333333333333</v>
      </c>
      <c r="G292" s="232">
        <v>352.76666666666665</v>
      </c>
      <c r="H292" s="232">
        <v>379.66666666666663</v>
      </c>
      <c r="I292" s="232">
        <v>388.2833333333333</v>
      </c>
      <c r="J292" s="232">
        <v>393.11666666666662</v>
      </c>
      <c r="K292" s="231">
        <v>383.45</v>
      </c>
      <c r="L292" s="231">
        <v>370</v>
      </c>
      <c r="M292" s="231">
        <v>4.20425</v>
      </c>
      <c r="N292" s="1"/>
      <c r="O292" s="1"/>
    </row>
    <row r="293" spans="1:15" ht="12.75" customHeight="1">
      <c r="A293" s="30">
        <v>283</v>
      </c>
      <c r="B293" s="217" t="s">
        <v>263</v>
      </c>
      <c r="C293" s="231">
        <v>342.2</v>
      </c>
      <c r="D293" s="232">
        <v>342.59999999999997</v>
      </c>
      <c r="E293" s="232">
        <v>338.99999999999994</v>
      </c>
      <c r="F293" s="232">
        <v>335.79999999999995</v>
      </c>
      <c r="G293" s="232">
        <v>332.19999999999993</v>
      </c>
      <c r="H293" s="232">
        <v>345.79999999999995</v>
      </c>
      <c r="I293" s="232">
        <v>349.4</v>
      </c>
      <c r="J293" s="232">
        <v>352.59999999999997</v>
      </c>
      <c r="K293" s="231">
        <v>346.2</v>
      </c>
      <c r="L293" s="231">
        <v>339.4</v>
      </c>
      <c r="M293" s="231">
        <v>15.69346</v>
      </c>
      <c r="N293" s="1"/>
      <c r="O293" s="1"/>
    </row>
    <row r="294" spans="1:15" ht="12.75" customHeight="1">
      <c r="A294" s="30">
        <v>284</v>
      </c>
      <c r="B294" s="217" t="s">
        <v>782</v>
      </c>
      <c r="C294" s="231">
        <v>280.45</v>
      </c>
      <c r="D294" s="232">
        <v>281.51666666666671</v>
      </c>
      <c r="E294" s="232">
        <v>278.03333333333342</v>
      </c>
      <c r="F294" s="232">
        <v>275.61666666666673</v>
      </c>
      <c r="G294" s="232">
        <v>272.13333333333344</v>
      </c>
      <c r="H294" s="232">
        <v>283.93333333333339</v>
      </c>
      <c r="I294" s="232">
        <v>287.41666666666663</v>
      </c>
      <c r="J294" s="232">
        <v>289.83333333333337</v>
      </c>
      <c r="K294" s="231">
        <v>285</v>
      </c>
      <c r="L294" s="231">
        <v>279.10000000000002</v>
      </c>
      <c r="M294" s="231">
        <v>6.1031899999999997</v>
      </c>
      <c r="N294" s="1"/>
      <c r="O294" s="1"/>
    </row>
    <row r="295" spans="1:15" ht="12.75" customHeight="1">
      <c r="A295" s="30">
        <v>285</v>
      </c>
      <c r="B295" s="217" t="s">
        <v>849</v>
      </c>
      <c r="C295" s="231">
        <v>689.4</v>
      </c>
      <c r="D295" s="232">
        <v>693.44999999999993</v>
      </c>
      <c r="E295" s="232">
        <v>681.94999999999982</v>
      </c>
      <c r="F295" s="232">
        <v>674.49999999999989</v>
      </c>
      <c r="G295" s="232">
        <v>662.99999999999977</v>
      </c>
      <c r="H295" s="232">
        <v>700.89999999999986</v>
      </c>
      <c r="I295" s="232">
        <v>712.40000000000009</v>
      </c>
      <c r="J295" s="232">
        <v>719.84999999999991</v>
      </c>
      <c r="K295" s="231">
        <v>704.95</v>
      </c>
      <c r="L295" s="231">
        <v>686</v>
      </c>
      <c r="M295" s="231">
        <v>8.6458200000000005</v>
      </c>
      <c r="N295" s="1"/>
      <c r="O295" s="1"/>
    </row>
    <row r="296" spans="1:15" ht="12.75" customHeight="1">
      <c r="A296" s="30">
        <v>286</v>
      </c>
      <c r="B296" s="217" t="s">
        <v>413</v>
      </c>
      <c r="C296" s="231">
        <v>3368.9</v>
      </c>
      <c r="D296" s="232">
        <v>3371.65</v>
      </c>
      <c r="E296" s="232">
        <v>3342.5</v>
      </c>
      <c r="F296" s="232">
        <v>3316.1</v>
      </c>
      <c r="G296" s="232">
        <v>3286.95</v>
      </c>
      <c r="H296" s="232">
        <v>3398.05</v>
      </c>
      <c r="I296" s="232">
        <v>3427.2000000000007</v>
      </c>
      <c r="J296" s="232">
        <v>3453.6000000000004</v>
      </c>
      <c r="K296" s="231">
        <v>3400.8</v>
      </c>
      <c r="L296" s="231">
        <v>3345.25</v>
      </c>
      <c r="M296" s="231">
        <v>0.10007000000000001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747.2</v>
      </c>
      <c r="D297" s="232">
        <v>747.06666666666661</v>
      </c>
      <c r="E297" s="232">
        <v>740.13333333333321</v>
      </c>
      <c r="F297" s="232">
        <v>733.06666666666661</v>
      </c>
      <c r="G297" s="232">
        <v>726.13333333333321</v>
      </c>
      <c r="H297" s="232">
        <v>754.13333333333321</v>
      </c>
      <c r="I297" s="232">
        <v>761.06666666666661</v>
      </c>
      <c r="J297" s="232">
        <v>768.13333333333321</v>
      </c>
      <c r="K297" s="231">
        <v>754</v>
      </c>
      <c r="L297" s="231">
        <v>740</v>
      </c>
      <c r="M297" s="231">
        <v>6.7738800000000001</v>
      </c>
      <c r="N297" s="1"/>
      <c r="O297" s="1"/>
    </row>
    <row r="298" spans="1:15" ht="12.75" customHeight="1">
      <c r="A298" s="30">
        <v>288</v>
      </c>
      <c r="B298" s="217" t="s">
        <v>414</v>
      </c>
      <c r="C298" s="231">
        <v>1468.4</v>
      </c>
      <c r="D298" s="232">
        <v>1470.8</v>
      </c>
      <c r="E298" s="232">
        <v>1462.6</v>
      </c>
      <c r="F298" s="232">
        <v>1456.8</v>
      </c>
      <c r="G298" s="232">
        <v>1448.6</v>
      </c>
      <c r="H298" s="232">
        <v>1476.6</v>
      </c>
      <c r="I298" s="232">
        <v>1484.8000000000002</v>
      </c>
      <c r="J298" s="232">
        <v>1490.6</v>
      </c>
      <c r="K298" s="231">
        <v>1479</v>
      </c>
      <c r="L298" s="231">
        <v>1465</v>
      </c>
      <c r="M298" s="231">
        <v>0.19112000000000001</v>
      </c>
      <c r="N298" s="1"/>
      <c r="O298" s="1"/>
    </row>
    <row r="299" spans="1:15" ht="12.75" customHeight="1">
      <c r="A299" s="30">
        <v>289</v>
      </c>
      <c r="B299" s="217" t="s">
        <v>415</v>
      </c>
      <c r="C299" s="231">
        <v>33.950000000000003</v>
      </c>
      <c r="D299" s="232">
        <v>34.000000000000007</v>
      </c>
      <c r="E299" s="232">
        <v>33.650000000000013</v>
      </c>
      <c r="F299" s="232">
        <v>33.350000000000009</v>
      </c>
      <c r="G299" s="232">
        <v>33.000000000000014</v>
      </c>
      <c r="H299" s="232">
        <v>34.300000000000011</v>
      </c>
      <c r="I299" s="232">
        <v>34.650000000000006</v>
      </c>
      <c r="J299" s="232">
        <v>34.95000000000001</v>
      </c>
      <c r="K299" s="231">
        <v>34.35</v>
      </c>
      <c r="L299" s="231">
        <v>33.700000000000003</v>
      </c>
      <c r="M299" s="231">
        <v>6.0592300000000003</v>
      </c>
      <c r="N299" s="1"/>
      <c r="O299" s="1"/>
    </row>
    <row r="300" spans="1:15" ht="12.75" customHeight="1">
      <c r="A300" s="30">
        <v>290</v>
      </c>
      <c r="B300" s="217" t="s">
        <v>416</v>
      </c>
      <c r="C300" s="231">
        <v>166.1</v>
      </c>
      <c r="D300" s="232">
        <v>166.83333333333334</v>
      </c>
      <c r="E300" s="232">
        <v>164.81666666666669</v>
      </c>
      <c r="F300" s="232">
        <v>163.53333333333336</v>
      </c>
      <c r="G300" s="232">
        <v>161.51666666666671</v>
      </c>
      <c r="H300" s="232">
        <v>168.11666666666667</v>
      </c>
      <c r="I300" s="232">
        <v>170.13333333333333</v>
      </c>
      <c r="J300" s="232">
        <v>171.41666666666666</v>
      </c>
      <c r="K300" s="231">
        <v>168.85</v>
      </c>
      <c r="L300" s="231">
        <v>165.55</v>
      </c>
      <c r="M300" s="231">
        <v>1.51539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89571.75</v>
      </c>
      <c r="D301" s="232">
        <v>89479.116666666654</v>
      </c>
      <c r="E301" s="232">
        <v>88522.233333333308</v>
      </c>
      <c r="F301" s="232">
        <v>87472.71666666666</v>
      </c>
      <c r="G301" s="232">
        <v>86515.833333333314</v>
      </c>
      <c r="H301" s="232">
        <v>90528.633333333302</v>
      </c>
      <c r="I301" s="232">
        <v>91485.516666666634</v>
      </c>
      <c r="J301" s="232">
        <v>92535.033333333296</v>
      </c>
      <c r="K301" s="231">
        <v>90436</v>
      </c>
      <c r="L301" s="231">
        <v>88429.6</v>
      </c>
      <c r="M301" s="231">
        <v>5.7369999999999997E-2</v>
      </c>
      <c r="N301" s="1"/>
      <c r="O301" s="1"/>
    </row>
    <row r="302" spans="1:15" ht="12.75" customHeight="1">
      <c r="A302" s="30">
        <v>292</v>
      </c>
      <c r="B302" s="217" t="s">
        <v>822</v>
      </c>
      <c r="C302" s="231">
        <v>1668.9</v>
      </c>
      <c r="D302" s="232">
        <v>1673.7166666666665</v>
      </c>
      <c r="E302" s="232">
        <v>1657.1833333333329</v>
      </c>
      <c r="F302" s="232">
        <v>1645.4666666666665</v>
      </c>
      <c r="G302" s="232">
        <v>1628.9333333333329</v>
      </c>
      <c r="H302" s="232">
        <v>1685.4333333333329</v>
      </c>
      <c r="I302" s="232">
        <v>1701.9666666666662</v>
      </c>
      <c r="J302" s="232">
        <v>1713.6833333333329</v>
      </c>
      <c r="K302" s="231">
        <v>1690.25</v>
      </c>
      <c r="L302" s="231">
        <v>1662</v>
      </c>
      <c r="M302" s="231">
        <v>0.82150000000000001</v>
      </c>
      <c r="N302" s="1"/>
      <c r="O302" s="1"/>
    </row>
    <row r="303" spans="1:15" ht="12.75" customHeight="1">
      <c r="A303" s="30">
        <v>293</v>
      </c>
      <c r="B303" s="217" t="s">
        <v>781</v>
      </c>
      <c r="C303" s="231">
        <v>1066.8</v>
      </c>
      <c r="D303" s="232">
        <v>1068.9166666666667</v>
      </c>
      <c r="E303" s="232">
        <v>1055.6333333333334</v>
      </c>
      <c r="F303" s="232">
        <v>1044.4666666666667</v>
      </c>
      <c r="G303" s="232">
        <v>1031.1833333333334</v>
      </c>
      <c r="H303" s="232">
        <v>1080.0833333333335</v>
      </c>
      <c r="I303" s="232">
        <v>1093.3666666666668</v>
      </c>
      <c r="J303" s="232">
        <v>1104.5333333333335</v>
      </c>
      <c r="K303" s="231">
        <v>1082.2</v>
      </c>
      <c r="L303" s="231">
        <v>1057.75</v>
      </c>
      <c r="M303" s="231">
        <v>1.71129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866.45</v>
      </c>
      <c r="D304" s="232">
        <v>867.96666666666658</v>
      </c>
      <c r="E304" s="232">
        <v>859.53333333333319</v>
      </c>
      <c r="F304" s="232">
        <v>852.61666666666656</v>
      </c>
      <c r="G304" s="232">
        <v>844.18333333333317</v>
      </c>
      <c r="H304" s="232">
        <v>874.88333333333321</v>
      </c>
      <c r="I304" s="232">
        <v>883.31666666666661</v>
      </c>
      <c r="J304" s="232">
        <v>890.23333333333323</v>
      </c>
      <c r="K304" s="231">
        <v>876.4</v>
      </c>
      <c r="L304" s="231">
        <v>861.05</v>
      </c>
      <c r="M304" s="231">
        <v>1.6531800000000001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229.65</v>
      </c>
      <c r="D305" s="232">
        <v>230.96666666666667</v>
      </c>
      <c r="E305" s="232">
        <v>227.03333333333333</v>
      </c>
      <c r="F305" s="232">
        <v>224.41666666666666</v>
      </c>
      <c r="G305" s="232">
        <v>220.48333333333332</v>
      </c>
      <c r="H305" s="232">
        <v>233.58333333333334</v>
      </c>
      <c r="I305" s="232">
        <v>237.51666666666668</v>
      </c>
      <c r="J305" s="232">
        <v>240.13333333333335</v>
      </c>
      <c r="K305" s="231">
        <v>234.9</v>
      </c>
      <c r="L305" s="231">
        <v>228.35</v>
      </c>
      <c r="M305" s="231">
        <v>17.04055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1311.5</v>
      </c>
      <c r="D306" s="232">
        <v>1316.5166666666667</v>
      </c>
      <c r="E306" s="232">
        <v>1301.0333333333333</v>
      </c>
      <c r="F306" s="232">
        <v>1290.5666666666666</v>
      </c>
      <c r="G306" s="232">
        <v>1275.0833333333333</v>
      </c>
      <c r="H306" s="232">
        <v>1326.9833333333333</v>
      </c>
      <c r="I306" s="232">
        <v>1342.4666666666665</v>
      </c>
      <c r="J306" s="232">
        <v>1352.9333333333334</v>
      </c>
      <c r="K306" s="231">
        <v>1332</v>
      </c>
      <c r="L306" s="231">
        <v>1306.05</v>
      </c>
      <c r="M306" s="231">
        <v>13.5909</v>
      </c>
      <c r="N306" s="1"/>
      <c r="O306" s="1"/>
    </row>
    <row r="307" spans="1:15" ht="12.75" customHeight="1">
      <c r="A307" s="30">
        <v>297</v>
      </c>
      <c r="B307" s="217" t="s">
        <v>417</v>
      </c>
      <c r="C307" s="231">
        <v>377.05</v>
      </c>
      <c r="D307" s="232">
        <v>368.89999999999992</v>
      </c>
      <c r="E307" s="232">
        <v>355.29999999999984</v>
      </c>
      <c r="F307" s="232">
        <v>333.5499999999999</v>
      </c>
      <c r="G307" s="232">
        <v>319.94999999999982</v>
      </c>
      <c r="H307" s="232">
        <v>390.64999999999986</v>
      </c>
      <c r="I307" s="232">
        <v>404.24999999999989</v>
      </c>
      <c r="J307" s="232">
        <v>425.99999999999989</v>
      </c>
      <c r="K307" s="231">
        <v>382.5</v>
      </c>
      <c r="L307" s="231">
        <v>347.15</v>
      </c>
      <c r="M307" s="231">
        <v>34.877220000000001</v>
      </c>
      <c r="N307" s="1"/>
      <c r="O307" s="1"/>
    </row>
    <row r="308" spans="1:15" ht="12.75" customHeight="1">
      <c r="A308" s="30">
        <v>298</v>
      </c>
      <c r="B308" s="217" t="s">
        <v>418</v>
      </c>
      <c r="C308" s="231">
        <v>255.65</v>
      </c>
      <c r="D308" s="232">
        <v>256.48333333333335</v>
      </c>
      <c r="E308" s="232">
        <v>253.16666666666669</v>
      </c>
      <c r="F308" s="232">
        <v>250.68333333333334</v>
      </c>
      <c r="G308" s="232">
        <v>247.36666666666667</v>
      </c>
      <c r="H308" s="232">
        <v>258.9666666666667</v>
      </c>
      <c r="I308" s="232">
        <v>262.2833333333333</v>
      </c>
      <c r="J308" s="232">
        <v>264.76666666666671</v>
      </c>
      <c r="K308" s="231">
        <v>259.8</v>
      </c>
      <c r="L308" s="231">
        <v>254</v>
      </c>
      <c r="M308" s="231">
        <v>0.77358000000000005</v>
      </c>
      <c r="N308" s="1"/>
      <c r="O308" s="1"/>
    </row>
    <row r="309" spans="1:15" ht="12.75" customHeight="1">
      <c r="A309" s="30">
        <v>299</v>
      </c>
      <c r="B309" s="217" t="s">
        <v>858</v>
      </c>
      <c r="C309" s="231">
        <v>353.55</v>
      </c>
      <c r="D309" s="232">
        <v>357.06666666666666</v>
      </c>
      <c r="E309" s="232">
        <v>347.73333333333335</v>
      </c>
      <c r="F309" s="232">
        <v>341.91666666666669</v>
      </c>
      <c r="G309" s="232">
        <v>332.58333333333337</v>
      </c>
      <c r="H309" s="232">
        <v>362.88333333333333</v>
      </c>
      <c r="I309" s="232">
        <v>372.2166666666667</v>
      </c>
      <c r="J309" s="232">
        <v>378.0333333333333</v>
      </c>
      <c r="K309" s="231">
        <v>366.4</v>
      </c>
      <c r="L309" s="231">
        <v>351.25</v>
      </c>
      <c r="M309" s="231">
        <v>0.73045000000000004</v>
      </c>
      <c r="N309" s="1"/>
      <c r="O309" s="1"/>
    </row>
    <row r="310" spans="1:15" ht="12.75" customHeight="1">
      <c r="A310" s="30">
        <v>300</v>
      </c>
      <c r="B310" s="217" t="s">
        <v>419</v>
      </c>
      <c r="C310" s="231">
        <v>474.05</v>
      </c>
      <c r="D310" s="232">
        <v>475.2833333333333</v>
      </c>
      <c r="E310" s="232">
        <v>467.36666666666662</v>
      </c>
      <c r="F310" s="232">
        <v>460.68333333333334</v>
      </c>
      <c r="G310" s="232">
        <v>452.76666666666665</v>
      </c>
      <c r="H310" s="232">
        <v>481.96666666666658</v>
      </c>
      <c r="I310" s="232">
        <v>489.88333333333333</v>
      </c>
      <c r="J310" s="232">
        <v>496.56666666666655</v>
      </c>
      <c r="K310" s="231">
        <v>483.2</v>
      </c>
      <c r="L310" s="231">
        <v>468.6</v>
      </c>
      <c r="M310" s="231">
        <v>0.48707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115.25</v>
      </c>
      <c r="D311" s="232">
        <v>115.98333333333333</v>
      </c>
      <c r="E311" s="232">
        <v>114.01666666666667</v>
      </c>
      <c r="F311" s="232">
        <v>112.78333333333333</v>
      </c>
      <c r="G311" s="232">
        <v>110.81666666666666</v>
      </c>
      <c r="H311" s="232">
        <v>117.21666666666667</v>
      </c>
      <c r="I311" s="232">
        <v>119.18333333333334</v>
      </c>
      <c r="J311" s="232">
        <v>120.41666666666667</v>
      </c>
      <c r="K311" s="231">
        <v>117.95</v>
      </c>
      <c r="L311" s="231">
        <v>114.75</v>
      </c>
      <c r="M311" s="231">
        <v>46.422130000000003</v>
      </c>
      <c r="N311" s="1"/>
      <c r="O311" s="1"/>
    </row>
    <row r="312" spans="1:15" ht="12.75" customHeight="1">
      <c r="A312" s="30">
        <v>302</v>
      </c>
      <c r="B312" s="217" t="s">
        <v>420</v>
      </c>
      <c r="C312" s="231">
        <v>56.95</v>
      </c>
      <c r="D312" s="232">
        <v>57.383333333333333</v>
      </c>
      <c r="E312" s="232">
        <v>56.166666666666664</v>
      </c>
      <c r="F312" s="232">
        <v>55.383333333333333</v>
      </c>
      <c r="G312" s="232">
        <v>54.166666666666664</v>
      </c>
      <c r="H312" s="232">
        <v>58.166666666666664</v>
      </c>
      <c r="I312" s="232">
        <v>59.383333333333333</v>
      </c>
      <c r="J312" s="232">
        <v>60.166666666666664</v>
      </c>
      <c r="K312" s="231">
        <v>58.6</v>
      </c>
      <c r="L312" s="231">
        <v>56.6</v>
      </c>
      <c r="M312" s="231">
        <v>12.51952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505.4</v>
      </c>
      <c r="D313" s="232">
        <v>503.56666666666666</v>
      </c>
      <c r="E313" s="232">
        <v>500.08333333333331</v>
      </c>
      <c r="F313" s="232">
        <v>494.76666666666665</v>
      </c>
      <c r="G313" s="232">
        <v>491.2833333333333</v>
      </c>
      <c r="H313" s="232">
        <v>508.88333333333333</v>
      </c>
      <c r="I313" s="232">
        <v>512.36666666666667</v>
      </c>
      <c r="J313" s="232">
        <v>517.68333333333339</v>
      </c>
      <c r="K313" s="231">
        <v>507.05</v>
      </c>
      <c r="L313" s="231">
        <v>498.25</v>
      </c>
      <c r="M313" s="231">
        <v>6.81724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8784.1</v>
      </c>
      <c r="D314" s="232">
        <v>8765.7999999999993</v>
      </c>
      <c r="E314" s="232">
        <v>8698.5999999999985</v>
      </c>
      <c r="F314" s="232">
        <v>8613.0999999999985</v>
      </c>
      <c r="G314" s="232">
        <v>8545.8999999999978</v>
      </c>
      <c r="H314" s="232">
        <v>8851.2999999999993</v>
      </c>
      <c r="I314" s="232">
        <v>8918.5</v>
      </c>
      <c r="J314" s="232">
        <v>9004</v>
      </c>
      <c r="K314" s="231">
        <v>8833</v>
      </c>
      <c r="L314" s="231">
        <v>8680.2999999999993</v>
      </c>
      <c r="M314" s="231">
        <v>11.31883</v>
      </c>
      <c r="N314" s="1"/>
      <c r="O314" s="1"/>
    </row>
    <row r="315" spans="1:15" ht="12.75" customHeight="1">
      <c r="A315" s="30">
        <v>305</v>
      </c>
      <c r="B315" s="217" t="s">
        <v>783</v>
      </c>
      <c r="C315" s="231">
        <v>1646.8</v>
      </c>
      <c r="D315" s="232">
        <v>1639.7333333333336</v>
      </c>
      <c r="E315" s="232">
        <v>1619.4666666666672</v>
      </c>
      <c r="F315" s="232">
        <v>1592.1333333333337</v>
      </c>
      <c r="G315" s="232">
        <v>1571.8666666666672</v>
      </c>
      <c r="H315" s="232">
        <v>1667.0666666666671</v>
      </c>
      <c r="I315" s="232">
        <v>1687.3333333333335</v>
      </c>
      <c r="J315" s="232">
        <v>1714.666666666667</v>
      </c>
      <c r="K315" s="231">
        <v>1660</v>
      </c>
      <c r="L315" s="231">
        <v>1612.4</v>
      </c>
      <c r="M315" s="231">
        <v>0.57538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853.85</v>
      </c>
      <c r="D316" s="232">
        <v>857.76666666666677</v>
      </c>
      <c r="E316" s="232">
        <v>841.13333333333355</v>
      </c>
      <c r="F316" s="232">
        <v>828.41666666666674</v>
      </c>
      <c r="G316" s="232">
        <v>811.78333333333353</v>
      </c>
      <c r="H316" s="232">
        <v>870.48333333333358</v>
      </c>
      <c r="I316" s="232">
        <v>887.11666666666679</v>
      </c>
      <c r="J316" s="232">
        <v>899.8333333333336</v>
      </c>
      <c r="K316" s="231">
        <v>874.4</v>
      </c>
      <c r="L316" s="231">
        <v>845.05</v>
      </c>
      <c r="M316" s="231">
        <v>16.528559999999999</v>
      </c>
      <c r="N316" s="1"/>
      <c r="O316" s="1"/>
    </row>
    <row r="317" spans="1:15" ht="12.75" customHeight="1">
      <c r="A317" s="30">
        <v>307</v>
      </c>
      <c r="B317" s="217" t="s">
        <v>421</v>
      </c>
      <c r="C317" s="231">
        <v>438.15</v>
      </c>
      <c r="D317" s="232">
        <v>434.66666666666669</v>
      </c>
      <c r="E317" s="232">
        <v>428.53333333333336</v>
      </c>
      <c r="F317" s="232">
        <v>418.91666666666669</v>
      </c>
      <c r="G317" s="232">
        <v>412.78333333333336</v>
      </c>
      <c r="H317" s="232">
        <v>444.28333333333336</v>
      </c>
      <c r="I317" s="232">
        <v>450.41666666666669</v>
      </c>
      <c r="J317" s="232">
        <v>460.03333333333336</v>
      </c>
      <c r="K317" s="231">
        <v>440.8</v>
      </c>
      <c r="L317" s="231">
        <v>425.05</v>
      </c>
      <c r="M317" s="231">
        <v>22.110790000000001</v>
      </c>
      <c r="N317" s="1"/>
      <c r="O317" s="1"/>
    </row>
    <row r="318" spans="1:15" ht="12.75" customHeight="1">
      <c r="A318" s="30">
        <v>308</v>
      </c>
      <c r="B318" s="217" t="s">
        <v>422</v>
      </c>
      <c r="C318" s="231">
        <v>738.05</v>
      </c>
      <c r="D318" s="232">
        <v>742.71666666666658</v>
      </c>
      <c r="E318" s="232">
        <v>729.63333333333321</v>
      </c>
      <c r="F318" s="232">
        <v>721.21666666666658</v>
      </c>
      <c r="G318" s="232">
        <v>708.13333333333321</v>
      </c>
      <c r="H318" s="232">
        <v>751.13333333333321</v>
      </c>
      <c r="I318" s="232">
        <v>764.21666666666647</v>
      </c>
      <c r="J318" s="232">
        <v>772.63333333333321</v>
      </c>
      <c r="K318" s="231">
        <v>755.8</v>
      </c>
      <c r="L318" s="231">
        <v>734.3</v>
      </c>
      <c r="M318" s="231">
        <v>10.884309999999999</v>
      </c>
      <c r="N318" s="1"/>
      <c r="O318" s="1"/>
    </row>
    <row r="319" spans="1:15" ht="12.75" customHeight="1">
      <c r="A319" s="30">
        <v>309</v>
      </c>
      <c r="B319" s="217" t="s">
        <v>823</v>
      </c>
      <c r="C319" s="231">
        <v>616.35</v>
      </c>
      <c r="D319" s="232">
        <v>613.68333333333328</v>
      </c>
      <c r="E319" s="232">
        <v>600.36666666666656</v>
      </c>
      <c r="F319" s="232">
        <v>584.38333333333333</v>
      </c>
      <c r="G319" s="232">
        <v>571.06666666666661</v>
      </c>
      <c r="H319" s="232">
        <v>629.66666666666652</v>
      </c>
      <c r="I319" s="232">
        <v>642.98333333333335</v>
      </c>
      <c r="J319" s="232">
        <v>658.96666666666647</v>
      </c>
      <c r="K319" s="231">
        <v>627</v>
      </c>
      <c r="L319" s="231">
        <v>597.70000000000005</v>
      </c>
      <c r="M319" s="231">
        <v>0.41833999999999999</v>
      </c>
      <c r="N319" s="1"/>
      <c r="O319" s="1"/>
    </row>
    <row r="320" spans="1:15" ht="12.75" customHeight="1">
      <c r="A320" s="30">
        <v>310</v>
      </c>
      <c r="B320" s="217" t="s">
        <v>824</v>
      </c>
      <c r="C320" s="231">
        <v>799.15</v>
      </c>
      <c r="D320" s="232">
        <v>800.76666666666677</v>
      </c>
      <c r="E320" s="232">
        <v>791.33333333333348</v>
      </c>
      <c r="F320" s="232">
        <v>783.51666666666677</v>
      </c>
      <c r="G320" s="232">
        <v>774.08333333333348</v>
      </c>
      <c r="H320" s="232">
        <v>808.58333333333348</v>
      </c>
      <c r="I320" s="232">
        <v>818.01666666666665</v>
      </c>
      <c r="J320" s="232">
        <v>825.83333333333348</v>
      </c>
      <c r="K320" s="231">
        <v>810.2</v>
      </c>
      <c r="L320" s="231">
        <v>792.95</v>
      </c>
      <c r="M320" s="231">
        <v>3.08738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1298.5999999999999</v>
      </c>
      <c r="D321" s="232">
        <v>1295.6666666666667</v>
      </c>
      <c r="E321" s="232">
        <v>1276.0833333333335</v>
      </c>
      <c r="F321" s="232">
        <v>1253.5666666666668</v>
      </c>
      <c r="G321" s="232">
        <v>1233.9833333333336</v>
      </c>
      <c r="H321" s="232">
        <v>1318.1833333333334</v>
      </c>
      <c r="I321" s="232">
        <v>1337.7666666666669</v>
      </c>
      <c r="J321" s="232">
        <v>1360.2833333333333</v>
      </c>
      <c r="K321" s="231">
        <v>1315.25</v>
      </c>
      <c r="L321" s="231">
        <v>1273.1500000000001</v>
      </c>
      <c r="M321" s="231">
        <v>1.3625799999999999</v>
      </c>
      <c r="N321" s="1"/>
      <c r="O321" s="1"/>
    </row>
    <row r="322" spans="1:15" ht="12.75" customHeight="1">
      <c r="A322" s="30">
        <v>312</v>
      </c>
      <c r="B322" s="217" t="s">
        <v>850</v>
      </c>
      <c r="C322" s="231">
        <v>50.85</v>
      </c>
      <c r="D322" s="232">
        <v>50.650000000000006</v>
      </c>
      <c r="E322" s="232">
        <v>50.100000000000009</v>
      </c>
      <c r="F322" s="232">
        <v>49.35</v>
      </c>
      <c r="G322" s="232">
        <v>48.800000000000004</v>
      </c>
      <c r="H322" s="232">
        <v>51.400000000000013</v>
      </c>
      <c r="I322" s="232">
        <v>51.95000000000001</v>
      </c>
      <c r="J322" s="232">
        <v>52.700000000000017</v>
      </c>
      <c r="K322" s="231">
        <v>51.2</v>
      </c>
      <c r="L322" s="231">
        <v>49.9</v>
      </c>
      <c r="M322" s="231">
        <v>49.502650000000003</v>
      </c>
      <c r="N322" s="1"/>
      <c r="O322" s="1"/>
    </row>
    <row r="323" spans="1:15" ht="12.75" customHeight="1">
      <c r="A323" s="30">
        <v>313</v>
      </c>
      <c r="B323" s="217" t="s">
        <v>424</v>
      </c>
      <c r="C323" s="231">
        <v>692.45</v>
      </c>
      <c r="D323" s="232">
        <v>694.48333333333323</v>
      </c>
      <c r="E323" s="232">
        <v>680.96666666666647</v>
      </c>
      <c r="F323" s="232">
        <v>669.48333333333323</v>
      </c>
      <c r="G323" s="232">
        <v>655.96666666666647</v>
      </c>
      <c r="H323" s="232">
        <v>705.96666666666647</v>
      </c>
      <c r="I323" s="232">
        <v>719.48333333333312</v>
      </c>
      <c r="J323" s="232">
        <v>730.96666666666647</v>
      </c>
      <c r="K323" s="231">
        <v>708</v>
      </c>
      <c r="L323" s="231">
        <v>683</v>
      </c>
      <c r="M323" s="231">
        <v>1.6162799999999999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2070</v>
      </c>
      <c r="D324" s="232">
        <v>2083.8166666666671</v>
      </c>
      <c r="E324" s="232">
        <v>2043.7833333333342</v>
      </c>
      <c r="F324" s="232">
        <v>2017.5666666666671</v>
      </c>
      <c r="G324" s="232">
        <v>1977.5333333333342</v>
      </c>
      <c r="H324" s="232">
        <v>2110.0333333333342</v>
      </c>
      <c r="I324" s="232">
        <v>2150.0666666666671</v>
      </c>
      <c r="J324" s="232">
        <v>2176.2833333333342</v>
      </c>
      <c r="K324" s="231">
        <v>2123.85</v>
      </c>
      <c r="L324" s="231">
        <v>2057.6</v>
      </c>
      <c r="M324" s="231">
        <v>3.8855900000000001</v>
      </c>
      <c r="N324" s="1"/>
      <c r="O324" s="1"/>
    </row>
    <row r="325" spans="1:15" ht="12.75" customHeight="1">
      <c r="A325" s="30">
        <v>315</v>
      </c>
      <c r="B325" s="217" t="s">
        <v>425</v>
      </c>
      <c r="C325" s="231">
        <v>1541.1</v>
      </c>
      <c r="D325" s="232">
        <v>1545.0333333333335</v>
      </c>
      <c r="E325" s="232">
        <v>1513.616666666667</v>
      </c>
      <c r="F325" s="232">
        <v>1486.1333333333334</v>
      </c>
      <c r="G325" s="232">
        <v>1454.7166666666669</v>
      </c>
      <c r="H325" s="232">
        <v>1572.5166666666671</v>
      </c>
      <c r="I325" s="232">
        <v>1603.9333333333336</v>
      </c>
      <c r="J325" s="232">
        <v>1631.4166666666672</v>
      </c>
      <c r="K325" s="231">
        <v>1576.45</v>
      </c>
      <c r="L325" s="231">
        <v>1517.55</v>
      </c>
      <c r="M325" s="231">
        <v>1.71458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1040.05</v>
      </c>
      <c r="D326" s="232">
        <v>1041.6333333333334</v>
      </c>
      <c r="E326" s="232">
        <v>1025.0166666666669</v>
      </c>
      <c r="F326" s="232">
        <v>1009.9833333333333</v>
      </c>
      <c r="G326" s="232">
        <v>993.36666666666679</v>
      </c>
      <c r="H326" s="232">
        <v>1056.666666666667</v>
      </c>
      <c r="I326" s="232">
        <v>1073.2833333333333</v>
      </c>
      <c r="J326" s="232">
        <v>1088.3166666666671</v>
      </c>
      <c r="K326" s="231">
        <v>1058.25</v>
      </c>
      <c r="L326" s="231">
        <v>1026.5999999999999</v>
      </c>
      <c r="M326" s="231">
        <v>6.7834500000000002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528.25</v>
      </c>
      <c r="D327" s="232">
        <v>528.94999999999993</v>
      </c>
      <c r="E327" s="232">
        <v>525.39999999999986</v>
      </c>
      <c r="F327" s="232">
        <v>522.54999999999995</v>
      </c>
      <c r="G327" s="232">
        <v>518.99999999999989</v>
      </c>
      <c r="H327" s="232">
        <v>531.79999999999984</v>
      </c>
      <c r="I327" s="232">
        <v>535.3499999999998</v>
      </c>
      <c r="J327" s="232">
        <v>538.19999999999982</v>
      </c>
      <c r="K327" s="231">
        <v>532.5</v>
      </c>
      <c r="L327" s="231">
        <v>526.1</v>
      </c>
      <c r="M327" s="231">
        <v>0.72365999999999997</v>
      </c>
      <c r="N327" s="1"/>
      <c r="O327" s="1"/>
    </row>
    <row r="328" spans="1:15" ht="12.75" customHeight="1">
      <c r="A328" s="30">
        <v>318</v>
      </c>
      <c r="B328" s="217" t="s">
        <v>426</v>
      </c>
      <c r="C328" s="231">
        <v>37.1</v>
      </c>
      <c r="D328" s="232">
        <v>37.35</v>
      </c>
      <c r="E328" s="232">
        <v>36.650000000000006</v>
      </c>
      <c r="F328" s="232">
        <v>36.200000000000003</v>
      </c>
      <c r="G328" s="232">
        <v>35.500000000000007</v>
      </c>
      <c r="H328" s="232">
        <v>37.800000000000004</v>
      </c>
      <c r="I328" s="232">
        <v>38.500000000000007</v>
      </c>
      <c r="J328" s="232">
        <v>38.950000000000003</v>
      </c>
      <c r="K328" s="231">
        <v>38.049999999999997</v>
      </c>
      <c r="L328" s="231">
        <v>36.9</v>
      </c>
      <c r="M328" s="231">
        <v>44.165309999999998</v>
      </c>
      <c r="N328" s="1"/>
      <c r="O328" s="1"/>
    </row>
    <row r="329" spans="1:15" ht="12.75" customHeight="1">
      <c r="A329" s="30">
        <v>319</v>
      </c>
      <c r="B329" s="217" t="s">
        <v>427</v>
      </c>
      <c r="C329" s="231">
        <v>90.15</v>
      </c>
      <c r="D329" s="232">
        <v>90</v>
      </c>
      <c r="E329" s="232">
        <v>88.2</v>
      </c>
      <c r="F329" s="232">
        <v>86.25</v>
      </c>
      <c r="G329" s="232">
        <v>84.45</v>
      </c>
      <c r="H329" s="232">
        <v>91.95</v>
      </c>
      <c r="I329" s="232">
        <v>93.750000000000014</v>
      </c>
      <c r="J329" s="232">
        <v>95.7</v>
      </c>
      <c r="K329" s="231">
        <v>91.8</v>
      </c>
      <c r="L329" s="231">
        <v>88.05</v>
      </c>
      <c r="M329" s="231">
        <v>45.926870000000001</v>
      </c>
      <c r="N329" s="1"/>
      <c r="O329" s="1"/>
    </row>
    <row r="330" spans="1:15" ht="12.75" customHeight="1">
      <c r="A330" s="30">
        <v>320</v>
      </c>
      <c r="B330" s="217" t="s">
        <v>428</v>
      </c>
      <c r="C330" s="231">
        <v>43.7</v>
      </c>
      <c r="D330" s="232">
        <v>43.433333333333337</v>
      </c>
      <c r="E330" s="232">
        <v>42.966666666666676</v>
      </c>
      <c r="F330" s="232">
        <v>42.233333333333341</v>
      </c>
      <c r="G330" s="232">
        <v>41.76666666666668</v>
      </c>
      <c r="H330" s="232">
        <v>44.166666666666671</v>
      </c>
      <c r="I330" s="232">
        <v>44.63333333333334</v>
      </c>
      <c r="J330" s="232">
        <v>45.366666666666667</v>
      </c>
      <c r="K330" s="231">
        <v>43.9</v>
      </c>
      <c r="L330" s="231">
        <v>42.7</v>
      </c>
      <c r="M330" s="231">
        <v>95.724829999999997</v>
      </c>
      <c r="N330" s="1"/>
      <c r="O330" s="1"/>
    </row>
    <row r="331" spans="1:15" ht="12.75" customHeight="1">
      <c r="A331" s="30">
        <v>321</v>
      </c>
      <c r="B331" s="217" t="s">
        <v>859</v>
      </c>
      <c r="C331" s="231">
        <v>314.95</v>
      </c>
      <c r="D331" s="232">
        <v>316.05</v>
      </c>
      <c r="E331" s="232">
        <v>312.10000000000002</v>
      </c>
      <c r="F331" s="232">
        <v>309.25</v>
      </c>
      <c r="G331" s="232">
        <v>305.3</v>
      </c>
      <c r="H331" s="232">
        <v>318.90000000000003</v>
      </c>
      <c r="I331" s="232">
        <v>322.84999999999997</v>
      </c>
      <c r="J331" s="232">
        <v>325.70000000000005</v>
      </c>
      <c r="K331" s="231">
        <v>320</v>
      </c>
      <c r="L331" s="231">
        <v>313.2</v>
      </c>
      <c r="M331" s="231">
        <v>1.6572</v>
      </c>
      <c r="N331" s="1"/>
      <c r="O331" s="1"/>
    </row>
    <row r="332" spans="1:15" ht="12.75" customHeight="1">
      <c r="A332" s="30">
        <v>322</v>
      </c>
      <c r="B332" s="217" t="s">
        <v>429</v>
      </c>
      <c r="C332" s="231">
        <v>78.3</v>
      </c>
      <c r="D332" s="232">
        <v>78.45</v>
      </c>
      <c r="E332" s="232">
        <v>77.2</v>
      </c>
      <c r="F332" s="232">
        <v>76.099999999999994</v>
      </c>
      <c r="G332" s="232">
        <v>74.849999999999994</v>
      </c>
      <c r="H332" s="232">
        <v>79.550000000000011</v>
      </c>
      <c r="I332" s="232">
        <v>80.800000000000011</v>
      </c>
      <c r="J332" s="232">
        <v>81.90000000000002</v>
      </c>
      <c r="K332" s="231">
        <v>79.7</v>
      </c>
      <c r="L332" s="231">
        <v>77.349999999999994</v>
      </c>
      <c r="M332" s="231">
        <v>14.3508</v>
      </c>
      <c r="N332" s="1"/>
      <c r="O332" s="1"/>
    </row>
    <row r="333" spans="1:15" ht="12.75" customHeight="1">
      <c r="A333" s="30">
        <v>323</v>
      </c>
      <c r="B333" s="217" t="s">
        <v>430</v>
      </c>
      <c r="C333" s="231">
        <v>219</v>
      </c>
      <c r="D333" s="232">
        <v>219.36666666666665</v>
      </c>
      <c r="E333" s="232">
        <v>217.83333333333329</v>
      </c>
      <c r="F333" s="232">
        <v>216.66666666666663</v>
      </c>
      <c r="G333" s="232">
        <v>215.13333333333327</v>
      </c>
      <c r="H333" s="232">
        <v>220.5333333333333</v>
      </c>
      <c r="I333" s="232">
        <v>222.06666666666666</v>
      </c>
      <c r="J333" s="232">
        <v>223.23333333333332</v>
      </c>
      <c r="K333" s="231">
        <v>220.9</v>
      </c>
      <c r="L333" s="231">
        <v>218.2</v>
      </c>
      <c r="M333" s="231">
        <v>1.2937399999999999</v>
      </c>
      <c r="N333" s="1"/>
      <c r="O333" s="1"/>
    </row>
    <row r="334" spans="1:15" ht="12.75" customHeight="1">
      <c r="A334" s="30">
        <v>324</v>
      </c>
      <c r="B334" s="217" t="s">
        <v>167</v>
      </c>
      <c r="C334" s="231">
        <v>165.9</v>
      </c>
      <c r="D334" s="232">
        <v>165.63333333333333</v>
      </c>
      <c r="E334" s="232">
        <v>164.66666666666666</v>
      </c>
      <c r="F334" s="232">
        <v>163.43333333333334</v>
      </c>
      <c r="G334" s="232">
        <v>162.46666666666667</v>
      </c>
      <c r="H334" s="232">
        <v>166.86666666666665</v>
      </c>
      <c r="I334" s="232">
        <v>167.83333333333334</v>
      </c>
      <c r="J334" s="232">
        <v>169.06666666666663</v>
      </c>
      <c r="K334" s="231">
        <v>166.6</v>
      </c>
      <c r="L334" s="231">
        <v>164.4</v>
      </c>
      <c r="M334" s="231">
        <v>92.573700000000002</v>
      </c>
      <c r="N334" s="1"/>
      <c r="O334" s="1"/>
    </row>
    <row r="335" spans="1:15" ht="12.75" customHeight="1">
      <c r="A335" s="30">
        <v>325</v>
      </c>
      <c r="B335" s="217" t="s">
        <v>431</v>
      </c>
      <c r="C335" s="231">
        <v>724.15</v>
      </c>
      <c r="D335" s="232">
        <v>723.38333333333333</v>
      </c>
      <c r="E335" s="232">
        <v>717.76666666666665</v>
      </c>
      <c r="F335" s="232">
        <v>711.38333333333333</v>
      </c>
      <c r="G335" s="232">
        <v>705.76666666666665</v>
      </c>
      <c r="H335" s="232">
        <v>729.76666666666665</v>
      </c>
      <c r="I335" s="232">
        <v>735.38333333333321</v>
      </c>
      <c r="J335" s="232">
        <v>741.76666666666665</v>
      </c>
      <c r="K335" s="231">
        <v>729</v>
      </c>
      <c r="L335" s="231">
        <v>717</v>
      </c>
      <c r="M335" s="231">
        <v>0.25378000000000001</v>
      </c>
      <c r="N335" s="1"/>
      <c r="O335" s="1"/>
    </row>
    <row r="336" spans="1:15" ht="12.75" customHeight="1">
      <c r="A336" s="30">
        <v>326</v>
      </c>
      <c r="B336" s="217" t="s">
        <v>161</v>
      </c>
      <c r="C336" s="231">
        <v>82.65</v>
      </c>
      <c r="D336" s="232">
        <v>82.816666666666663</v>
      </c>
      <c r="E336" s="232">
        <v>82.033333333333331</v>
      </c>
      <c r="F336" s="232">
        <v>81.416666666666671</v>
      </c>
      <c r="G336" s="232">
        <v>80.63333333333334</v>
      </c>
      <c r="H336" s="232">
        <v>83.433333333333323</v>
      </c>
      <c r="I336" s="232">
        <v>84.216666666666654</v>
      </c>
      <c r="J336" s="232">
        <v>84.833333333333314</v>
      </c>
      <c r="K336" s="231">
        <v>83.6</v>
      </c>
      <c r="L336" s="231">
        <v>82.2</v>
      </c>
      <c r="M336" s="231">
        <v>107.68801000000001</v>
      </c>
      <c r="N336" s="1"/>
      <c r="O336" s="1"/>
    </row>
    <row r="337" spans="1:15" ht="12.75" customHeight="1">
      <c r="A337" s="30">
        <v>327</v>
      </c>
      <c r="B337" s="217" t="s">
        <v>163</v>
      </c>
      <c r="C337" s="231">
        <v>3820.95</v>
      </c>
      <c r="D337" s="232">
        <v>3855.25</v>
      </c>
      <c r="E337" s="232">
        <v>3766.75</v>
      </c>
      <c r="F337" s="232">
        <v>3712.55</v>
      </c>
      <c r="G337" s="232">
        <v>3624.05</v>
      </c>
      <c r="H337" s="232">
        <v>3909.45</v>
      </c>
      <c r="I337" s="232">
        <v>3997.95</v>
      </c>
      <c r="J337" s="232">
        <v>4052.1499999999996</v>
      </c>
      <c r="K337" s="231">
        <v>3943.75</v>
      </c>
      <c r="L337" s="231">
        <v>3801.05</v>
      </c>
      <c r="M337" s="231">
        <v>0.59785999999999995</v>
      </c>
      <c r="N337" s="1"/>
      <c r="O337" s="1"/>
    </row>
    <row r="338" spans="1:15" ht="12.75" customHeight="1">
      <c r="A338" s="30">
        <v>328</v>
      </c>
      <c r="B338" s="217" t="s">
        <v>784</v>
      </c>
      <c r="C338" s="231">
        <v>607.35</v>
      </c>
      <c r="D338" s="232">
        <v>619</v>
      </c>
      <c r="E338" s="232">
        <v>586.85</v>
      </c>
      <c r="F338" s="232">
        <v>566.35</v>
      </c>
      <c r="G338" s="232">
        <v>534.20000000000005</v>
      </c>
      <c r="H338" s="232">
        <v>639.5</v>
      </c>
      <c r="I338" s="232">
        <v>671.65000000000009</v>
      </c>
      <c r="J338" s="232">
        <v>692.15</v>
      </c>
      <c r="K338" s="231">
        <v>651.15</v>
      </c>
      <c r="L338" s="231">
        <v>598.5</v>
      </c>
      <c r="M338" s="231">
        <v>30.23584</v>
      </c>
      <c r="N338" s="1"/>
      <c r="O338" s="1"/>
    </row>
    <row r="339" spans="1:15" ht="12.75" customHeight="1">
      <c r="A339" s="30">
        <v>329</v>
      </c>
      <c r="B339" s="217" t="s">
        <v>164</v>
      </c>
      <c r="C339" s="231">
        <v>19235.5</v>
      </c>
      <c r="D339" s="232">
        <v>19245.333333333332</v>
      </c>
      <c r="E339" s="232">
        <v>19140.166666666664</v>
      </c>
      <c r="F339" s="232">
        <v>19044.833333333332</v>
      </c>
      <c r="G339" s="232">
        <v>18939.666666666664</v>
      </c>
      <c r="H339" s="232">
        <v>19340.666666666664</v>
      </c>
      <c r="I339" s="232">
        <v>19445.833333333328</v>
      </c>
      <c r="J339" s="232">
        <v>19541.166666666664</v>
      </c>
      <c r="K339" s="231">
        <v>19350.5</v>
      </c>
      <c r="L339" s="231">
        <v>19150</v>
      </c>
      <c r="M339" s="231">
        <v>0.41160000000000002</v>
      </c>
      <c r="N339" s="1"/>
      <c r="O339" s="1"/>
    </row>
    <row r="340" spans="1:15" ht="12.75" customHeight="1">
      <c r="A340" s="30">
        <v>330</v>
      </c>
      <c r="B340" s="217" t="s">
        <v>432</v>
      </c>
      <c r="C340" s="231">
        <v>60.9</v>
      </c>
      <c r="D340" s="232">
        <v>61</v>
      </c>
      <c r="E340" s="232">
        <v>60.45</v>
      </c>
      <c r="F340" s="232">
        <v>60</v>
      </c>
      <c r="G340" s="232">
        <v>59.45</v>
      </c>
      <c r="H340" s="232">
        <v>61.45</v>
      </c>
      <c r="I340" s="232">
        <v>62</v>
      </c>
      <c r="J340" s="232">
        <v>62.45</v>
      </c>
      <c r="K340" s="231">
        <v>61.55</v>
      </c>
      <c r="L340" s="231">
        <v>60.55</v>
      </c>
      <c r="M340" s="231">
        <v>2.7958099999999999</v>
      </c>
      <c r="N340" s="1"/>
      <c r="O340" s="1"/>
    </row>
    <row r="341" spans="1:15" ht="12.75" customHeight="1">
      <c r="A341" s="30">
        <v>331</v>
      </c>
      <c r="B341" s="217" t="s">
        <v>160</v>
      </c>
      <c r="C341" s="231">
        <v>241.75</v>
      </c>
      <c r="D341" s="232">
        <v>242.73333333333335</v>
      </c>
      <c r="E341" s="232">
        <v>240.01666666666671</v>
      </c>
      <c r="F341" s="232">
        <v>238.28333333333336</v>
      </c>
      <c r="G341" s="232">
        <v>235.56666666666672</v>
      </c>
      <c r="H341" s="232">
        <v>244.4666666666667</v>
      </c>
      <c r="I341" s="232">
        <v>247.18333333333334</v>
      </c>
      <c r="J341" s="232">
        <v>248.91666666666669</v>
      </c>
      <c r="K341" s="231">
        <v>245.45</v>
      </c>
      <c r="L341" s="231">
        <v>241</v>
      </c>
      <c r="M341" s="231">
        <v>1.5103500000000001</v>
      </c>
      <c r="N341" s="1"/>
      <c r="O341" s="1"/>
    </row>
    <row r="342" spans="1:15" ht="12.75" customHeight="1">
      <c r="A342" s="30">
        <v>332</v>
      </c>
      <c r="B342" s="217" t="s">
        <v>825</v>
      </c>
      <c r="C342" s="231">
        <v>361.85</v>
      </c>
      <c r="D342" s="232">
        <v>361.91666666666669</v>
      </c>
      <c r="E342" s="232">
        <v>356.98333333333335</v>
      </c>
      <c r="F342" s="232">
        <v>352.11666666666667</v>
      </c>
      <c r="G342" s="232">
        <v>347.18333333333334</v>
      </c>
      <c r="H342" s="232">
        <v>366.78333333333336</v>
      </c>
      <c r="I342" s="232">
        <v>371.71666666666664</v>
      </c>
      <c r="J342" s="232">
        <v>376.58333333333337</v>
      </c>
      <c r="K342" s="231">
        <v>366.85</v>
      </c>
      <c r="L342" s="231">
        <v>357.05</v>
      </c>
      <c r="M342" s="231">
        <v>0.7722</v>
      </c>
      <c r="N342" s="1"/>
      <c r="O342" s="1"/>
    </row>
    <row r="343" spans="1:15" ht="12.75" customHeight="1">
      <c r="A343" s="30">
        <v>333</v>
      </c>
      <c r="B343" s="217" t="s">
        <v>265</v>
      </c>
      <c r="C343" s="231">
        <v>808.3</v>
      </c>
      <c r="D343" s="232">
        <v>811.73333333333323</v>
      </c>
      <c r="E343" s="232">
        <v>795.76666666666642</v>
      </c>
      <c r="F343" s="232">
        <v>783.23333333333323</v>
      </c>
      <c r="G343" s="232">
        <v>767.26666666666642</v>
      </c>
      <c r="H343" s="232">
        <v>824.26666666666642</v>
      </c>
      <c r="I343" s="232">
        <v>840.23333333333335</v>
      </c>
      <c r="J343" s="232">
        <v>852.76666666666642</v>
      </c>
      <c r="K343" s="231">
        <v>827.7</v>
      </c>
      <c r="L343" s="231">
        <v>799.2</v>
      </c>
      <c r="M343" s="231">
        <v>7.8846800000000004</v>
      </c>
      <c r="N343" s="1"/>
      <c r="O343" s="1"/>
    </row>
    <row r="344" spans="1:15" ht="12.75" customHeight="1">
      <c r="A344" s="30">
        <v>334</v>
      </c>
      <c r="B344" s="217" t="s">
        <v>168</v>
      </c>
      <c r="C344" s="231">
        <v>152.44999999999999</v>
      </c>
      <c r="D344" s="232">
        <v>152.33333333333334</v>
      </c>
      <c r="E344" s="232">
        <v>151.26666666666668</v>
      </c>
      <c r="F344" s="232">
        <v>150.08333333333334</v>
      </c>
      <c r="G344" s="232">
        <v>149.01666666666668</v>
      </c>
      <c r="H344" s="232">
        <v>153.51666666666668</v>
      </c>
      <c r="I344" s="232">
        <v>154.58333333333334</v>
      </c>
      <c r="J344" s="232">
        <v>155.76666666666668</v>
      </c>
      <c r="K344" s="231">
        <v>153.4</v>
      </c>
      <c r="L344" s="231">
        <v>151.15</v>
      </c>
      <c r="M344" s="231">
        <v>98.273420000000002</v>
      </c>
      <c r="N344" s="1"/>
      <c r="O344" s="1"/>
    </row>
    <row r="345" spans="1:15" ht="12.75" customHeight="1">
      <c r="A345" s="30">
        <v>335</v>
      </c>
      <c r="B345" s="217" t="s">
        <v>266</v>
      </c>
      <c r="C345" s="231">
        <v>235.8</v>
      </c>
      <c r="D345" s="232">
        <v>236.41666666666666</v>
      </c>
      <c r="E345" s="232">
        <v>233.08333333333331</v>
      </c>
      <c r="F345" s="232">
        <v>230.36666666666665</v>
      </c>
      <c r="G345" s="232">
        <v>227.0333333333333</v>
      </c>
      <c r="H345" s="232">
        <v>239.13333333333333</v>
      </c>
      <c r="I345" s="232">
        <v>242.46666666666664</v>
      </c>
      <c r="J345" s="232">
        <v>245.18333333333334</v>
      </c>
      <c r="K345" s="231">
        <v>239.75</v>
      </c>
      <c r="L345" s="231">
        <v>233.7</v>
      </c>
      <c r="M345" s="231">
        <v>4.8268800000000001</v>
      </c>
      <c r="N345" s="1"/>
      <c r="O345" s="1"/>
    </row>
    <row r="346" spans="1:15" ht="12.75" customHeight="1">
      <c r="A346" s="30">
        <v>336</v>
      </c>
      <c r="B346" s="217" t="s">
        <v>860</v>
      </c>
      <c r="C346" s="231">
        <v>485.35</v>
      </c>
      <c r="D346" s="232">
        <v>483.7833333333333</v>
      </c>
      <c r="E346" s="232">
        <v>472.56666666666661</v>
      </c>
      <c r="F346" s="232">
        <v>459.7833333333333</v>
      </c>
      <c r="G346" s="232">
        <v>448.56666666666661</v>
      </c>
      <c r="H346" s="232">
        <v>496.56666666666661</v>
      </c>
      <c r="I346" s="232">
        <v>507.7833333333333</v>
      </c>
      <c r="J346" s="232">
        <v>520.56666666666661</v>
      </c>
      <c r="K346" s="231">
        <v>495</v>
      </c>
      <c r="L346" s="231">
        <v>471</v>
      </c>
      <c r="M346" s="231">
        <v>3.87683</v>
      </c>
      <c r="N346" s="1"/>
      <c r="O346" s="1"/>
    </row>
    <row r="347" spans="1:15" ht="12.75" customHeight="1">
      <c r="A347" s="30">
        <v>337</v>
      </c>
      <c r="B347" s="217" t="s">
        <v>807</v>
      </c>
      <c r="C347" s="231">
        <v>532.95000000000005</v>
      </c>
      <c r="D347" s="232">
        <v>536.1</v>
      </c>
      <c r="E347" s="232">
        <v>525.35</v>
      </c>
      <c r="F347" s="232">
        <v>517.75</v>
      </c>
      <c r="G347" s="232">
        <v>507</v>
      </c>
      <c r="H347" s="232">
        <v>543.70000000000005</v>
      </c>
      <c r="I347" s="232">
        <v>554.45000000000005</v>
      </c>
      <c r="J347" s="232">
        <v>562.05000000000007</v>
      </c>
      <c r="K347" s="231">
        <v>546.85</v>
      </c>
      <c r="L347" s="231">
        <v>528.5</v>
      </c>
      <c r="M347" s="231">
        <v>25.498519999999999</v>
      </c>
      <c r="N347" s="1"/>
      <c r="O347" s="1"/>
    </row>
    <row r="348" spans="1:15" ht="12.75" customHeight="1">
      <c r="A348" s="30">
        <v>338</v>
      </c>
      <c r="B348" s="217" t="s">
        <v>433</v>
      </c>
      <c r="C348" s="231">
        <v>3083.5</v>
      </c>
      <c r="D348" s="232">
        <v>3089.8333333333335</v>
      </c>
      <c r="E348" s="232">
        <v>3062.2166666666672</v>
      </c>
      <c r="F348" s="232">
        <v>3040.9333333333338</v>
      </c>
      <c r="G348" s="232">
        <v>3013.3166666666675</v>
      </c>
      <c r="H348" s="232">
        <v>3111.1166666666668</v>
      </c>
      <c r="I348" s="232">
        <v>3138.7333333333327</v>
      </c>
      <c r="J348" s="232">
        <v>3160.0166666666664</v>
      </c>
      <c r="K348" s="231">
        <v>3117.45</v>
      </c>
      <c r="L348" s="231">
        <v>3068.55</v>
      </c>
      <c r="M348" s="231">
        <v>0.55871999999999999</v>
      </c>
      <c r="N348" s="1"/>
      <c r="O348" s="1"/>
    </row>
    <row r="349" spans="1:15" ht="12.75" customHeight="1">
      <c r="A349" s="30">
        <v>339</v>
      </c>
      <c r="B349" s="217" t="s">
        <v>434</v>
      </c>
      <c r="C349" s="231">
        <v>261.95</v>
      </c>
      <c r="D349" s="232">
        <v>262.73333333333335</v>
      </c>
      <c r="E349" s="232">
        <v>259.91666666666669</v>
      </c>
      <c r="F349" s="232">
        <v>257.88333333333333</v>
      </c>
      <c r="G349" s="232">
        <v>255.06666666666666</v>
      </c>
      <c r="H349" s="232">
        <v>264.76666666666671</v>
      </c>
      <c r="I349" s="232">
        <v>267.58333333333331</v>
      </c>
      <c r="J349" s="232">
        <v>269.61666666666673</v>
      </c>
      <c r="K349" s="231">
        <v>265.55</v>
      </c>
      <c r="L349" s="231">
        <v>260.7</v>
      </c>
      <c r="M349" s="231">
        <v>0.48232000000000003</v>
      </c>
      <c r="N349" s="1"/>
      <c r="O349" s="1"/>
    </row>
    <row r="350" spans="1:15" ht="12.75" customHeight="1">
      <c r="A350" s="30">
        <v>340</v>
      </c>
      <c r="B350" s="217" t="s">
        <v>808</v>
      </c>
      <c r="C350" s="231">
        <v>405.95</v>
      </c>
      <c r="D350" s="232">
        <v>408.98333333333335</v>
      </c>
      <c r="E350" s="232">
        <v>393.4666666666667</v>
      </c>
      <c r="F350" s="232">
        <v>380.98333333333335</v>
      </c>
      <c r="G350" s="232">
        <v>365.4666666666667</v>
      </c>
      <c r="H350" s="232">
        <v>421.4666666666667</v>
      </c>
      <c r="I350" s="232">
        <v>436.98333333333335</v>
      </c>
      <c r="J350" s="232">
        <v>449.4666666666667</v>
      </c>
      <c r="K350" s="231">
        <v>424.5</v>
      </c>
      <c r="L350" s="231">
        <v>396.5</v>
      </c>
      <c r="M350" s="231">
        <v>15.823880000000001</v>
      </c>
      <c r="N350" s="1"/>
      <c r="O350" s="1"/>
    </row>
    <row r="351" spans="1:15" ht="12.75" customHeight="1">
      <c r="A351" s="30">
        <v>341</v>
      </c>
      <c r="B351" s="217" t="s">
        <v>797</v>
      </c>
      <c r="C351" s="231">
        <v>117.85</v>
      </c>
      <c r="D351" s="232">
        <v>118.16666666666667</v>
      </c>
      <c r="E351" s="232">
        <v>115.58333333333334</v>
      </c>
      <c r="F351" s="232">
        <v>113.31666666666668</v>
      </c>
      <c r="G351" s="232">
        <v>110.73333333333335</v>
      </c>
      <c r="H351" s="232">
        <v>120.43333333333334</v>
      </c>
      <c r="I351" s="232">
        <v>123.01666666666668</v>
      </c>
      <c r="J351" s="232">
        <v>125.28333333333333</v>
      </c>
      <c r="K351" s="231">
        <v>120.75</v>
      </c>
      <c r="L351" s="231">
        <v>115.9</v>
      </c>
      <c r="M351" s="231">
        <v>10.700469999999999</v>
      </c>
      <c r="N351" s="1"/>
      <c r="O351" s="1"/>
    </row>
    <row r="352" spans="1:15" ht="12.75" customHeight="1">
      <c r="A352" s="30">
        <v>342</v>
      </c>
      <c r="B352" s="217" t="s">
        <v>175</v>
      </c>
      <c r="C352" s="231">
        <v>2974.15</v>
      </c>
      <c r="D352" s="232">
        <v>2992.1666666666665</v>
      </c>
      <c r="E352" s="232">
        <v>2948.6833333333329</v>
      </c>
      <c r="F352" s="232">
        <v>2923.2166666666662</v>
      </c>
      <c r="G352" s="232">
        <v>2879.7333333333327</v>
      </c>
      <c r="H352" s="232">
        <v>3017.6333333333332</v>
      </c>
      <c r="I352" s="232">
        <v>3061.1166666666668</v>
      </c>
      <c r="J352" s="232">
        <v>3086.5833333333335</v>
      </c>
      <c r="K352" s="231">
        <v>3035.65</v>
      </c>
      <c r="L352" s="231">
        <v>2966.7</v>
      </c>
      <c r="M352" s="231">
        <v>3.6530800000000001</v>
      </c>
      <c r="N352" s="1"/>
      <c r="O352" s="1"/>
    </row>
    <row r="353" spans="1:15" ht="12.75" customHeight="1">
      <c r="A353" s="30">
        <v>343</v>
      </c>
      <c r="B353" s="217" t="s">
        <v>436</v>
      </c>
      <c r="C353" s="231">
        <v>549.79999999999995</v>
      </c>
      <c r="D353" s="232">
        <v>552.98333333333323</v>
      </c>
      <c r="E353" s="232">
        <v>537.96666666666647</v>
      </c>
      <c r="F353" s="232">
        <v>526.13333333333321</v>
      </c>
      <c r="G353" s="232">
        <v>511.11666666666645</v>
      </c>
      <c r="H353" s="232">
        <v>564.81666666666649</v>
      </c>
      <c r="I353" s="232">
        <v>579.83333333333314</v>
      </c>
      <c r="J353" s="232">
        <v>591.66666666666652</v>
      </c>
      <c r="K353" s="231">
        <v>568</v>
      </c>
      <c r="L353" s="231">
        <v>541.15</v>
      </c>
      <c r="M353" s="231">
        <v>14.59754</v>
      </c>
      <c r="N353" s="1"/>
      <c r="O353" s="1"/>
    </row>
    <row r="354" spans="1:15" ht="12.75" customHeight="1">
      <c r="A354" s="30">
        <v>344</v>
      </c>
      <c r="B354" s="217" t="s">
        <v>437</v>
      </c>
      <c r="C354" s="231">
        <v>316.05</v>
      </c>
      <c r="D354" s="232">
        <v>317.58333333333331</v>
      </c>
      <c r="E354" s="232">
        <v>311.21666666666664</v>
      </c>
      <c r="F354" s="232">
        <v>306.38333333333333</v>
      </c>
      <c r="G354" s="232">
        <v>300.01666666666665</v>
      </c>
      <c r="H354" s="232">
        <v>322.41666666666663</v>
      </c>
      <c r="I354" s="232">
        <v>328.7833333333333</v>
      </c>
      <c r="J354" s="232">
        <v>333.61666666666662</v>
      </c>
      <c r="K354" s="231">
        <v>323.95</v>
      </c>
      <c r="L354" s="231">
        <v>312.75</v>
      </c>
      <c r="M354" s="231">
        <v>2.4927100000000002</v>
      </c>
      <c r="N354" s="1"/>
      <c r="O354" s="1"/>
    </row>
    <row r="355" spans="1:15" ht="12.75" customHeight="1">
      <c r="A355" s="30">
        <v>345</v>
      </c>
      <c r="B355" s="217" t="s">
        <v>179</v>
      </c>
      <c r="C355" s="231">
        <v>1664.3</v>
      </c>
      <c r="D355" s="232">
        <v>1658.8</v>
      </c>
      <c r="E355" s="232">
        <v>1632.6</v>
      </c>
      <c r="F355" s="232">
        <v>1600.8999999999999</v>
      </c>
      <c r="G355" s="232">
        <v>1574.6999999999998</v>
      </c>
      <c r="H355" s="232">
        <v>1690.5</v>
      </c>
      <c r="I355" s="232">
        <v>1716.7000000000003</v>
      </c>
      <c r="J355" s="232">
        <v>1748.4</v>
      </c>
      <c r="K355" s="231">
        <v>1685</v>
      </c>
      <c r="L355" s="231">
        <v>1627.1</v>
      </c>
      <c r="M355" s="231">
        <v>11.08699</v>
      </c>
      <c r="N355" s="1"/>
      <c r="O355" s="1"/>
    </row>
    <row r="356" spans="1:15" ht="12.75" customHeight="1">
      <c r="A356" s="30">
        <v>346</v>
      </c>
      <c r="B356" s="217" t="s">
        <v>169</v>
      </c>
      <c r="C356" s="231">
        <v>39854.9</v>
      </c>
      <c r="D356" s="232">
        <v>39804.966666666667</v>
      </c>
      <c r="E356" s="232">
        <v>39499.933333333334</v>
      </c>
      <c r="F356" s="232">
        <v>39144.966666666667</v>
      </c>
      <c r="G356" s="232">
        <v>38839.933333333334</v>
      </c>
      <c r="H356" s="232">
        <v>40159.933333333334</v>
      </c>
      <c r="I356" s="232">
        <v>40464.966666666674</v>
      </c>
      <c r="J356" s="232">
        <v>40819.933333333334</v>
      </c>
      <c r="K356" s="231">
        <v>40110</v>
      </c>
      <c r="L356" s="231">
        <v>39450</v>
      </c>
      <c r="M356" s="231">
        <v>0.10399</v>
      </c>
      <c r="N356" s="1"/>
      <c r="O356" s="1"/>
    </row>
    <row r="357" spans="1:15" ht="12.75" customHeight="1">
      <c r="A357" s="30">
        <v>347</v>
      </c>
      <c r="B357" s="217" t="s">
        <v>851</v>
      </c>
      <c r="C357" s="231">
        <v>1162.3</v>
      </c>
      <c r="D357" s="232">
        <v>1173.3500000000001</v>
      </c>
      <c r="E357" s="232">
        <v>1136.7000000000003</v>
      </c>
      <c r="F357" s="232">
        <v>1111.1000000000001</v>
      </c>
      <c r="G357" s="232">
        <v>1074.4500000000003</v>
      </c>
      <c r="H357" s="232">
        <v>1198.9500000000003</v>
      </c>
      <c r="I357" s="232">
        <v>1235.6000000000004</v>
      </c>
      <c r="J357" s="232">
        <v>1261.2000000000003</v>
      </c>
      <c r="K357" s="231">
        <v>1210</v>
      </c>
      <c r="L357" s="231">
        <v>1147.75</v>
      </c>
      <c r="M357" s="231">
        <v>2.1280600000000001</v>
      </c>
      <c r="N357" s="1"/>
      <c r="O357" s="1"/>
    </row>
    <row r="358" spans="1:15" ht="12.75" customHeight="1">
      <c r="A358" s="30">
        <v>348</v>
      </c>
      <c r="B358" s="217" t="s">
        <v>438</v>
      </c>
      <c r="C358" s="231">
        <v>4594</v>
      </c>
      <c r="D358" s="232">
        <v>4575.1166666666668</v>
      </c>
      <c r="E358" s="232">
        <v>4535.2333333333336</v>
      </c>
      <c r="F358" s="232">
        <v>4476.4666666666672</v>
      </c>
      <c r="G358" s="232">
        <v>4436.5833333333339</v>
      </c>
      <c r="H358" s="232">
        <v>4633.8833333333332</v>
      </c>
      <c r="I358" s="232">
        <v>4673.7666666666664</v>
      </c>
      <c r="J358" s="232">
        <v>4732.5333333333328</v>
      </c>
      <c r="K358" s="231">
        <v>4615</v>
      </c>
      <c r="L358" s="231">
        <v>4516.3500000000004</v>
      </c>
      <c r="M358" s="231">
        <v>4.80661</v>
      </c>
      <c r="N358" s="1"/>
      <c r="O358" s="1"/>
    </row>
    <row r="359" spans="1:15" ht="12.75" customHeight="1">
      <c r="A359" s="30">
        <v>349</v>
      </c>
      <c r="B359" s="217" t="s">
        <v>171</v>
      </c>
      <c r="C359" s="231">
        <v>225.25</v>
      </c>
      <c r="D359" s="232">
        <v>226.61666666666667</v>
      </c>
      <c r="E359" s="232">
        <v>222.48333333333335</v>
      </c>
      <c r="F359" s="232">
        <v>219.71666666666667</v>
      </c>
      <c r="G359" s="232">
        <v>215.58333333333334</v>
      </c>
      <c r="H359" s="232">
        <v>229.38333333333335</v>
      </c>
      <c r="I359" s="232">
        <v>233.51666666666668</v>
      </c>
      <c r="J359" s="232">
        <v>236.28333333333336</v>
      </c>
      <c r="K359" s="231">
        <v>230.75</v>
      </c>
      <c r="L359" s="231">
        <v>223.85</v>
      </c>
      <c r="M359" s="231">
        <v>11.767770000000001</v>
      </c>
      <c r="N359" s="1"/>
      <c r="O359" s="1"/>
    </row>
    <row r="360" spans="1:15" ht="12.75" customHeight="1">
      <c r="A360" s="30">
        <v>350</v>
      </c>
      <c r="B360" s="217" t="s">
        <v>173</v>
      </c>
      <c r="C360" s="231">
        <v>4010.95</v>
      </c>
      <c r="D360" s="232">
        <v>4029.0166666666664</v>
      </c>
      <c r="E360" s="232">
        <v>3982.9333333333329</v>
      </c>
      <c r="F360" s="232">
        <v>3954.9166666666665</v>
      </c>
      <c r="G360" s="232">
        <v>3908.833333333333</v>
      </c>
      <c r="H360" s="232">
        <v>4057.0333333333328</v>
      </c>
      <c r="I360" s="232">
        <v>4103.1166666666668</v>
      </c>
      <c r="J360" s="232">
        <v>4131.1333333333332</v>
      </c>
      <c r="K360" s="231">
        <v>4075.1</v>
      </c>
      <c r="L360" s="231">
        <v>4001</v>
      </c>
      <c r="M360" s="231">
        <v>6.4199999999999993E-2</v>
      </c>
      <c r="N360" s="1"/>
      <c r="O360" s="1"/>
    </row>
    <row r="361" spans="1:15" ht="12.75" customHeight="1">
      <c r="A361" s="30">
        <v>351</v>
      </c>
      <c r="B361" s="217" t="s">
        <v>440</v>
      </c>
      <c r="C361" s="231">
        <v>1371.45</v>
      </c>
      <c r="D361" s="232">
        <v>1368.7833333333335</v>
      </c>
      <c r="E361" s="232">
        <v>1355.4666666666672</v>
      </c>
      <c r="F361" s="232">
        <v>1339.4833333333336</v>
      </c>
      <c r="G361" s="232">
        <v>1326.1666666666672</v>
      </c>
      <c r="H361" s="232">
        <v>1384.7666666666671</v>
      </c>
      <c r="I361" s="232">
        <v>1398.0833333333333</v>
      </c>
      <c r="J361" s="232">
        <v>1414.0666666666671</v>
      </c>
      <c r="K361" s="231">
        <v>1382.1</v>
      </c>
      <c r="L361" s="231">
        <v>1352.8</v>
      </c>
      <c r="M361" s="231">
        <v>1.25526</v>
      </c>
      <c r="N361" s="1"/>
      <c r="O361" s="1"/>
    </row>
    <row r="362" spans="1:15" ht="12.75" customHeight="1">
      <c r="A362" s="30">
        <v>352</v>
      </c>
      <c r="B362" s="217" t="s">
        <v>174</v>
      </c>
      <c r="C362" s="231">
        <v>2315.3000000000002</v>
      </c>
      <c r="D362" s="232">
        <v>2322.1</v>
      </c>
      <c r="E362" s="232">
        <v>2292.1999999999998</v>
      </c>
      <c r="F362" s="232">
        <v>2269.1</v>
      </c>
      <c r="G362" s="232">
        <v>2239.1999999999998</v>
      </c>
      <c r="H362" s="232">
        <v>2345.1999999999998</v>
      </c>
      <c r="I362" s="232">
        <v>2375.1000000000004</v>
      </c>
      <c r="J362" s="232">
        <v>2398.1999999999998</v>
      </c>
      <c r="K362" s="231">
        <v>2352</v>
      </c>
      <c r="L362" s="231">
        <v>2299</v>
      </c>
      <c r="M362" s="231">
        <v>8.3673300000000008</v>
      </c>
      <c r="N362" s="1"/>
      <c r="O362" s="1"/>
    </row>
    <row r="363" spans="1:15" ht="12.75" customHeight="1">
      <c r="A363" s="30">
        <v>353</v>
      </c>
      <c r="B363" s="217" t="s">
        <v>441</v>
      </c>
      <c r="C363" s="231">
        <v>862.9</v>
      </c>
      <c r="D363" s="232">
        <v>864.29999999999984</v>
      </c>
      <c r="E363" s="232">
        <v>859.14999999999964</v>
      </c>
      <c r="F363" s="232">
        <v>855.39999999999975</v>
      </c>
      <c r="G363" s="232">
        <v>850.24999999999955</v>
      </c>
      <c r="H363" s="232">
        <v>868.04999999999973</v>
      </c>
      <c r="I363" s="232">
        <v>873.2</v>
      </c>
      <c r="J363" s="232">
        <v>876.94999999999982</v>
      </c>
      <c r="K363" s="231">
        <v>869.45</v>
      </c>
      <c r="L363" s="231">
        <v>860.55</v>
      </c>
      <c r="M363" s="231">
        <v>9.1539999999999996E-2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2817.7</v>
      </c>
      <c r="D364" s="232">
        <v>2811.2833333333333</v>
      </c>
      <c r="E364" s="232">
        <v>2796.4166666666665</v>
      </c>
      <c r="F364" s="232">
        <v>2775.1333333333332</v>
      </c>
      <c r="G364" s="232">
        <v>2760.2666666666664</v>
      </c>
      <c r="H364" s="232">
        <v>2832.5666666666666</v>
      </c>
      <c r="I364" s="232">
        <v>2847.4333333333334</v>
      </c>
      <c r="J364" s="232">
        <v>2868.7166666666667</v>
      </c>
      <c r="K364" s="231">
        <v>2826.15</v>
      </c>
      <c r="L364" s="231">
        <v>2790</v>
      </c>
      <c r="M364" s="231">
        <v>2.3220999999999998</v>
      </c>
      <c r="N364" s="1"/>
      <c r="O364" s="1"/>
    </row>
    <row r="365" spans="1:15" ht="12.75" customHeight="1">
      <c r="A365" s="30">
        <v>355</v>
      </c>
      <c r="B365" s="217" t="s">
        <v>442</v>
      </c>
      <c r="C365" s="231">
        <v>1570.5</v>
      </c>
      <c r="D365" s="232">
        <v>1573.3</v>
      </c>
      <c r="E365" s="232">
        <v>1548.1999999999998</v>
      </c>
      <c r="F365" s="232">
        <v>1525.8999999999999</v>
      </c>
      <c r="G365" s="232">
        <v>1500.7999999999997</v>
      </c>
      <c r="H365" s="232">
        <v>1595.6</v>
      </c>
      <c r="I365" s="232">
        <v>1620.6999999999998</v>
      </c>
      <c r="J365" s="232">
        <v>1643</v>
      </c>
      <c r="K365" s="231">
        <v>1598.4</v>
      </c>
      <c r="L365" s="231">
        <v>1551</v>
      </c>
      <c r="M365" s="231">
        <v>0.39883000000000002</v>
      </c>
      <c r="N365" s="1"/>
      <c r="O365" s="1"/>
    </row>
    <row r="366" spans="1:15" ht="12.75" customHeight="1">
      <c r="A366" s="30">
        <v>356</v>
      </c>
      <c r="B366" s="217" t="s">
        <v>785</v>
      </c>
      <c r="C366" s="231">
        <v>299</v>
      </c>
      <c r="D366" s="232">
        <v>299.34999999999997</v>
      </c>
      <c r="E366" s="232">
        <v>295.64999999999992</v>
      </c>
      <c r="F366" s="232">
        <v>292.29999999999995</v>
      </c>
      <c r="G366" s="232">
        <v>288.59999999999991</v>
      </c>
      <c r="H366" s="232">
        <v>302.69999999999993</v>
      </c>
      <c r="I366" s="232">
        <v>306.39999999999998</v>
      </c>
      <c r="J366" s="232">
        <v>309.74999999999994</v>
      </c>
      <c r="K366" s="231">
        <v>303.05</v>
      </c>
      <c r="L366" s="231">
        <v>296</v>
      </c>
      <c r="M366" s="231">
        <v>27.076280000000001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143.44999999999999</v>
      </c>
      <c r="D367" s="232">
        <v>145.08333333333334</v>
      </c>
      <c r="E367" s="232">
        <v>140.76666666666668</v>
      </c>
      <c r="F367" s="232">
        <v>138.08333333333334</v>
      </c>
      <c r="G367" s="232">
        <v>133.76666666666668</v>
      </c>
      <c r="H367" s="232">
        <v>147.76666666666668</v>
      </c>
      <c r="I367" s="232">
        <v>152.08333333333334</v>
      </c>
      <c r="J367" s="232">
        <v>154.76666666666668</v>
      </c>
      <c r="K367" s="231">
        <v>149.4</v>
      </c>
      <c r="L367" s="231">
        <v>142.4</v>
      </c>
      <c r="M367" s="231">
        <v>160.20536999999999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219.4</v>
      </c>
      <c r="D368" s="232">
        <v>219.48333333333335</v>
      </c>
      <c r="E368" s="232">
        <v>217.7166666666667</v>
      </c>
      <c r="F368" s="232">
        <v>216.03333333333336</v>
      </c>
      <c r="G368" s="232">
        <v>214.26666666666671</v>
      </c>
      <c r="H368" s="232">
        <v>221.16666666666669</v>
      </c>
      <c r="I368" s="232">
        <v>222.93333333333334</v>
      </c>
      <c r="J368" s="232">
        <v>224.61666666666667</v>
      </c>
      <c r="K368" s="231">
        <v>221.25</v>
      </c>
      <c r="L368" s="231">
        <v>217.8</v>
      </c>
      <c r="M368" s="231">
        <v>43.427489999999999</v>
      </c>
      <c r="N368" s="1"/>
      <c r="O368" s="1"/>
    </row>
    <row r="369" spans="1:15" ht="12.75" customHeight="1">
      <c r="A369" s="30">
        <v>359</v>
      </c>
      <c r="B369" s="217" t="s">
        <v>786</v>
      </c>
      <c r="C369" s="231">
        <v>337.75</v>
      </c>
      <c r="D369" s="232">
        <v>338.33333333333331</v>
      </c>
      <c r="E369" s="232">
        <v>335.41666666666663</v>
      </c>
      <c r="F369" s="232">
        <v>333.08333333333331</v>
      </c>
      <c r="G369" s="232">
        <v>330.16666666666663</v>
      </c>
      <c r="H369" s="232">
        <v>340.66666666666663</v>
      </c>
      <c r="I369" s="232">
        <v>343.58333333333326</v>
      </c>
      <c r="J369" s="232">
        <v>345.91666666666663</v>
      </c>
      <c r="K369" s="231">
        <v>341.25</v>
      </c>
      <c r="L369" s="231">
        <v>336</v>
      </c>
      <c r="M369" s="231">
        <v>2.4775200000000002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432.4</v>
      </c>
      <c r="D370" s="232">
        <v>432.40000000000003</v>
      </c>
      <c r="E370" s="232">
        <v>429.00000000000006</v>
      </c>
      <c r="F370" s="232">
        <v>425.6</v>
      </c>
      <c r="G370" s="232">
        <v>422.20000000000005</v>
      </c>
      <c r="H370" s="232">
        <v>435.80000000000007</v>
      </c>
      <c r="I370" s="232">
        <v>439.20000000000005</v>
      </c>
      <c r="J370" s="232">
        <v>442.60000000000008</v>
      </c>
      <c r="K370" s="231">
        <v>435.8</v>
      </c>
      <c r="L370" s="231">
        <v>429</v>
      </c>
      <c r="M370" s="231">
        <v>0.73978999999999995</v>
      </c>
      <c r="N370" s="1"/>
      <c r="O370" s="1"/>
    </row>
    <row r="371" spans="1:15" ht="12.75" customHeight="1">
      <c r="A371" s="30">
        <v>361</v>
      </c>
      <c r="B371" s="217" t="s">
        <v>443</v>
      </c>
      <c r="C371" s="231">
        <v>598.20000000000005</v>
      </c>
      <c r="D371" s="232">
        <v>598.08333333333337</v>
      </c>
      <c r="E371" s="232">
        <v>594.2166666666667</v>
      </c>
      <c r="F371" s="232">
        <v>590.23333333333335</v>
      </c>
      <c r="G371" s="232">
        <v>586.36666666666667</v>
      </c>
      <c r="H371" s="232">
        <v>602.06666666666672</v>
      </c>
      <c r="I371" s="232">
        <v>605.93333333333328</v>
      </c>
      <c r="J371" s="232">
        <v>609.91666666666674</v>
      </c>
      <c r="K371" s="231">
        <v>601.95000000000005</v>
      </c>
      <c r="L371" s="231">
        <v>594.1</v>
      </c>
      <c r="M371" s="231">
        <v>0.66015000000000001</v>
      </c>
      <c r="N371" s="1"/>
      <c r="O371" s="1"/>
    </row>
    <row r="372" spans="1:15" ht="12.75" customHeight="1">
      <c r="A372" s="30">
        <v>362</v>
      </c>
      <c r="B372" s="217" t="s">
        <v>444</v>
      </c>
      <c r="C372" s="231">
        <v>104.25</v>
      </c>
      <c r="D372" s="232">
        <v>104.2</v>
      </c>
      <c r="E372" s="232">
        <v>102.9</v>
      </c>
      <c r="F372" s="232">
        <v>101.55</v>
      </c>
      <c r="G372" s="232">
        <v>100.25</v>
      </c>
      <c r="H372" s="232">
        <v>105.55000000000001</v>
      </c>
      <c r="I372" s="232">
        <v>106.85</v>
      </c>
      <c r="J372" s="232">
        <v>108.20000000000002</v>
      </c>
      <c r="K372" s="231">
        <v>105.5</v>
      </c>
      <c r="L372" s="231">
        <v>102.85</v>
      </c>
      <c r="M372" s="231">
        <v>2.1446800000000001</v>
      </c>
      <c r="N372" s="1"/>
      <c r="O372" s="1"/>
    </row>
    <row r="373" spans="1:15" ht="12.75" customHeight="1">
      <c r="A373" s="30">
        <v>363</v>
      </c>
      <c r="B373" s="217" t="s">
        <v>826</v>
      </c>
      <c r="C373" s="231">
        <v>1025.1500000000001</v>
      </c>
      <c r="D373" s="232">
        <v>1032.5666666666666</v>
      </c>
      <c r="E373" s="232">
        <v>1015.5833333333333</v>
      </c>
      <c r="F373" s="232">
        <v>1006.0166666666667</v>
      </c>
      <c r="G373" s="232">
        <v>989.0333333333333</v>
      </c>
      <c r="H373" s="232">
        <v>1042.1333333333332</v>
      </c>
      <c r="I373" s="232">
        <v>1059.1166666666668</v>
      </c>
      <c r="J373" s="232">
        <v>1068.6833333333332</v>
      </c>
      <c r="K373" s="231">
        <v>1049.55</v>
      </c>
      <c r="L373" s="231">
        <v>1023</v>
      </c>
      <c r="M373" s="231">
        <v>7.3160000000000003E-2</v>
      </c>
      <c r="N373" s="1"/>
      <c r="O373" s="1"/>
    </row>
    <row r="374" spans="1:15" ht="12.75" customHeight="1">
      <c r="A374" s="30">
        <v>364</v>
      </c>
      <c r="B374" s="217" t="s">
        <v>445</v>
      </c>
      <c r="C374" s="231">
        <v>4050.15</v>
      </c>
      <c r="D374" s="232">
        <v>4058.0499999999997</v>
      </c>
      <c r="E374" s="232">
        <v>4032.0999999999995</v>
      </c>
      <c r="F374" s="232">
        <v>4014.0499999999997</v>
      </c>
      <c r="G374" s="232">
        <v>3988.0999999999995</v>
      </c>
      <c r="H374" s="232">
        <v>4076.0999999999995</v>
      </c>
      <c r="I374" s="232">
        <v>4102.0499999999993</v>
      </c>
      <c r="J374" s="232">
        <v>4120.0999999999995</v>
      </c>
      <c r="K374" s="231">
        <v>4084</v>
      </c>
      <c r="L374" s="231">
        <v>4040</v>
      </c>
      <c r="M374" s="231">
        <v>2.8160000000000001E-2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13533.15</v>
      </c>
      <c r="D375" s="232">
        <v>13519.366666666667</v>
      </c>
      <c r="E375" s="232">
        <v>13453.783333333333</v>
      </c>
      <c r="F375" s="232">
        <v>13374.416666666666</v>
      </c>
      <c r="G375" s="232">
        <v>13308.833333333332</v>
      </c>
      <c r="H375" s="232">
        <v>13598.733333333334</v>
      </c>
      <c r="I375" s="232">
        <v>13664.316666666666</v>
      </c>
      <c r="J375" s="232">
        <v>13743.683333333334</v>
      </c>
      <c r="K375" s="231">
        <v>13584.95</v>
      </c>
      <c r="L375" s="231">
        <v>13440</v>
      </c>
      <c r="M375" s="231">
        <v>1.1379999999999999E-2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53.7</v>
      </c>
      <c r="D376" s="232">
        <v>54.133333333333333</v>
      </c>
      <c r="E376" s="232">
        <v>52.716666666666669</v>
      </c>
      <c r="F376" s="232">
        <v>51.733333333333334</v>
      </c>
      <c r="G376" s="232">
        <v>50.31666666666667</v>
      </c>
      <c r="H376" s="232">
        <v>55.116666666666667</v>
      </c>
      <c r="I376" s="232">
        <v>56.533333333333339</v>
      </c>
      <c r="J376" s="232">
        <v>57.516666666666666</v>
      </c>
      <c r="K376" s="231">
        <v>55.55</v>
      </c>
      <c r="L376" s="231">
        <v>53.15</v>
      </c>
      <c r="M376" s="231">
        <v>835.14023999999995</v>
      </c>
      <c r="N376" s="1"/>
      <c r="O376" s="1"/>
    </row>
    <row r="377" spans="1:15" ht="12.75" customHeight="1">
      <c r="A377" s="30">
        <v>367</v>
      </c>
      <c r="B377" s="217" t="s">
        <v>446</v>
      </c>
      <c r="C377" s="231">
        <v>381.2</v>
      </c>
      <c r="D377" s="232">
        <v>380.88333333333327</v>
      </c>
      <c r="E377" s="232">
        <v>376.36666666666656</v>
      </c>
      <c r="F377" s="232">
        <v>371.5333333333333</v>
      </c>
      <c r="G377" s="232">
        <v>367.01666666666659</v>
      </c>
      <c r="H377" s="232">
        <v>385.71666666666653</v>
      </c>
      <c r="I377" s="232">
        <v>390.23333333333329</v>
      </c>
      <c r="J377" s="232">
        <v>395.06666666666649</v>
      </c>
      <c r="K377" s="231">
        <v>385.4</v>
      </c>
      <c r="L377" s="231">
        <v>376.05</v>
      </c>
      <c r="M377" s="231">
        <v>1.6476500000000001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157.94999999999999</v>
      </c>
      <c r="D378" s="232">
        <v>158.66666666666666</v>
      </c>
      <c r="E378" s="232">
        <v>156.43333333333331</v>
      </c>
      <c r="F378" s="232">
        <v>154.91666666666666</v>
      </c>
      <c r="G378" s="232">
        <v>152.68333333333331</v>
      </c>
      <c r="H378" s="232">
        <v>160.18333333333331</v>
      </c>
      <c r="I378" s="232">
        <v>162.41666666666666</v>
      </c>
      <c r="J378" s="232">
        <v>163.93333333333331</v>
      </c>
      <c r="K378" s="231">
        <v>160.9</v>
      </c>
      <c r="L378" s="231">
        <v>157.15</v>
      </c>
      <c r="M378" s="231">
        <v>105.43183000000001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120.5</v>
      </c>
      <c r="D379" s="232">
        <v>121.09999999999998</v>
      </c>
      <c r="E379" s="232">
        <v>118.99999999999996</v>
      </c>
      <c r="F379" s="232">
        <v>117.49999999999997</v>
      </c>
      <c r="G379" s="232">
        <v>115.39999999999995</v>
      </c>
      <c r="H379" s="232">
        <v>122.59999999999997</v>
      </c>
      <c r="I379" s="232">
        <v>124.69999999999999</v>
      </c>
      <c r="J379" s="232">
        <v>126.19999999999997</v>
      </c>
      <c r="K379" s="231">
        <v>123.2</v>
      </c>
      <c r="L379" s="231">
        <v>119.6</v>
      </c>
      <c r="M379" s="231">
        <v>106.32753</v>
      </c>
      <c r="N379" s="1"/>
      <c r="O379" s="1"/>
    </row>
    <row r="380" spans="1:15" ht="12.75" customHeight="1">
      <c r="A380" s="30">
        <v>370</v>
      </c>
      <c r="B380" s="217" t="s">
        <v>787</v>
      </c>
      <c r="C380" s="231">
        <v>830.2</v>
      </c>
      <c r="D380" s="232">
        <v>839.0333333333333</v>
      </c>
      <c r="E380" s="232">
        <v>816.31666666666661</v>
      </c>
      <c r="F380" s="232">
        <v>802.43333333333328</v>
      </c>
      <c r="G380" s="232">
        <v>779.71666666666658</v>
      </c>
      <c r="H380" s="232">
        <v>852.91666666666663</v>
      </c>
      <c r="I380" s="232">
        <v>875.63333333333333</v>
      </c>
      <c r="J380" s="232">
        <v>889.51666666666665</v>
      </c>
      <c r="K380" s="231">
        <v>861.75</v>
      </c>
      <c r="L380" s="231">
        <v>825.15</v>
      </c>
      <c r="M380" s="231">
        <v>2.55782</v>
      </c>
      <c r="N380" s="1"/>
      <c r="O380" s="1"/>
    </row>
    <row r="381" spans="1:15" ht="12.75" customHeight="1">
      <c r="A381" s="30">
        <v>371</v>
      </c>
      <c r="B381" s="217" t="s">
        <v>447</v>
      </c>
      <c r="C381" s="231">
        <v>336.45</v>
      </c>
      <c r="D381" s="232">
        <v>338.66666666666663</v>
      </c>
      <c r="E381" s="232">
        <v>331.18333333333328</v>
      </c>
      <c r="F381" s="232">
        <v>325.91666666666663</v>
      </c>
      <c r="G381" s="232">
        <v>318.43333333333328</v>
      </c>
      <c r="H381" s="232">
        <v>343.93333333333328</v>
      </c>
      <c r="I381" s="232">
        <v>351.41666666666663</v>
      </c>
      <c r="J381" s="232">
        <v>356.68333333333328</v>
      </c>
      <c r="K381" s="231">
        <v>346.15</v>
      </c>
      <c r="L381" s="231">
        <v>333.4</v>
      </c>
      <c r="M381" s="231">
        <v>2.4821800000000001</v>
      </c>
      <c r="N381" s="1"/>
      <c r="O381" s="1"/>
    </row>
    <row r="382" spans="1:15" ht="12.75" customHeight="1">
      <c r="A382" s="30">
        <v>372</v>
      </c>
      <c r="B382" s="217" t="s">
        <v>448</v>
      </c>
      <c r="C382" s="231">
        <v>1049.8</v>
      </c>
      <c r="D382" s="232">
        <v>1043.9333333333334</v>
      </c>
      <c r="E382" s="232">
        <v>1032.8666666666668</v>
      </c>
      <c r="F382" s="232">
        <v>1015.9333333333334</v>
      </c>
      <c r="G382" s="232">
        <v>1004.8666666666668</v>
      </c>
      <c r="H382" s="232">
        <v>1060.8666666666668</v>
      </c>
      <c r="I382" s="232">
        <v>1071.9333333333334</v>
      </c>
      <c r="J382" s="232">
        <v>1088.8666666666668</v>
      </c>
      <c r="K382" s="231">
        <v>1055</v>
      </c>
      <c r="L382" s="231">
        <v>1027</v>
      </c>
      <c r="M382" s="231">
        <v>1.9585999999999999</v>
      </c>
      <c r="N382" s="1"/>
      <c r="O382" s="1"/>
    </row>
    <row r="383" spans="1:15" ht="12.75" customHeight="1">
      <c r="A383" s="30">
        <v>373</v>
      </c>
      <c r="B383" s="217" t="s">
        <v>449</v>
      </c>
      <c r="C383" s="231">
        <v>75.7</v>
      </c>
      <c r="D383" s="232">
        <v>76.099999999999994</v>
      </c>
      <c r="E383" s="232">
        <v>74.699999999999989</v>
      </c>
      <c r="F383" s="232">
        <v>73.699999999999989</v>
      </c>
      <c r="G383" s="232">
        <v>72.299999999999983</v>
      </c>
      <c r="H383" s="232">
        <v>77.099999999999994</v>
      </c>
      <c r="I383" s="232">
        <v>78.5</v>
      </c>
      <c r="J383" s="232">
        <v>79.5</v>
      </c>
      <c r="K383" s="231">
        <v>77.5</v>
      </c>
      <c r="L383" s="231">
        <v>75.099999999999994</v>
      </c>
      <c r="M383" s="231">
        <v>69.12585</v>
      </c>
      <c r="N383" s="1"/>
      <c r="O383" s="1"/>
    </row>
    <row r="384" spans="1:15" ht="12.75" customHeight="1">
      <c r="A384" s="30">
        <v>374</v>
      </c>
      <c r="B384" s="217" t="s">
        <v>450</v>
      </c>
      <c r="C384" s="231">
        <v>169.55</v>
      </c>
      <c r="D384" s="232">
        <v>171.28333333333333</v>
      </c>
      <c r="E384" s="232">
        <v>167.01666666666665</v>
      </c>
      <c r="F384" s="232">
        <v>164.48333333333332</v>
      </c>
      <c r="G384" s="232">
        <v>160.21666666666664</v>
      </c>
      <c r="H384" s="232">
        <v>173.81666666666666</v>
      </c>
      <c r="I384" s="232">
        <v>178.08333333333337</v>
      </c>
      <c r="J384" s="232">
        <v>180.61666666666667</v>
      </c>
      <c r="K384" s="231">
        <v>175.55</v>
      </c>
      <c r="L384" s="231">
        <v>168.75</v>
      </c>
      <c r="M384" s="231">
        <v>13.983449999999999</v>
      </c>
      <c r="N384" s="1"/>
      <c r="O384" s="1"/>
    </row>
    <row r="385" spans="1:15" ht="12.75" customHeight="1">
      <c r="A385" s="30">
        <v>375</v>
      </c>
      <c r="B385" s="217" t="s">
        <v>451</v>
      </c>
      <c r="C385" s="231">
        <v>849.7</v>
      </c>
      <c r="D385" s="232">
        <v>851.2166666666667</v>
      </c>
      <c r="E385" s="232">
        <v>834.63333333333344</v>
      </c>
      <c r="F385" s="232">
        <v>819.56666666666672</v>
      </c>
      <c r="G385" s="232">
        <v>802.98333333333346</v>
      </c>
      <c r="H385" s="232">
        <v>866.28333333333342</v>
      </c>
      <c r="I385" s="232">
        <v>882.86666666666667</v>
      </c>
      <c r="J385" s="232">
        <v>897.93333333333339</v>
      </c>
      <c r="K385" s="231">
        <v>867.8</v>
      </c>
      <c r="L385" s="231">
        <v>836.15</v>
      </c>
      <c r="M385" s="231">
        <v>3.3125100000000001</v>
      </c>
      <c r="N385" s="1"/>
      <c r="O385" s="1"/>
    </row>
    <row r="386" spans="1:15" ht="12.75" customHeight="1">
      <c r="A386" s="30">
        <v>376</v>
      </c>
      <c r="B386" s="217" t="s">
        <v>452</v>
      </c>
      <c r="C386" s="231">
        <v>212.6</v>
      </c>
      <c r="D386" s="232">
        <v>213.98333333333335</v>
      </c>
      <c r="E386" s="232">
        <v>210.6166666666667</v>
      </c>
      <c r="F386" s="232">
        <v>208.63333333333335</v>
      </c>
      <c r="G386" s="232">
        <v>205.26666666666671</v>
      </c>
      <c r="H386" s="232">
        <v>215.9666666666667</v>
      </c>
      <c r="I386" s="232">
        <v>219.33333333333337</v>
      </c>
      <c r="J386" s="232">
        <v>221.31666666666669</v>
      </c>
      <c r="K386" s="231">
        <v>217.35</v>
      </c>
      <c r="L386" s="231">
        <v>212</v>
      </c>
      <c r="M386" s="231">
        <v>3.09728</v>
      </c>
      <c r="N386" s="1"/>
      <c r="O386" s="1"/>
    </row>
    <row r="387" spans="1:15" ht="12.75" customHeight="1">
      <c r="A387" s="30">
        <v>377</v>
      </c>
      <c r="B387" s="217" t="s">
        <v>453</v>
      </c>
      <c r="C387" s="231">
        <v>118.8</v>
      </c>
      <c r="D387" s="232">
        <v>119.68333333333332</v>
      </c>
      <c r="E387" s="232">
        <v>117.21666666666664</v>
      </c>
      <c r="F387" s="232">
        <v>115.63333333333331</v>
      </c>
      <c r="G387" s="232">
        <v>113.16666666666663</v>
      </c>
      <c r="H387" s="232">
        <v>121.26666666666665</v>
      </c>
      <c r="I387" s="232">
        <v>123.73333333333332</v>
      </c>
      <c r="J387" s="232">
        <v>125.31666666666666</v>
      </c>
      <c r="K387" s="231">
        <v>122.15</v>
      </c>
      <c r="L387" s="231">
        <v>118.1</v>
      </c>
      <c r="M387" s="231">
        <v>26.994299999999999</v>
      </c>
      <c r="N387" s="1"/>
      <c r="O387" s="1"/>
    </row>
    <row r="388" spans="1:15" ht="12.75" customHeight="1">
      <c r="A388" s="30">
        <v>378</v>
      </c>
      <c r="B388" s="217" t="s">
        <v>454</v>
      </c>
      <c r="C388" s="231">
        <v>1989.55</v>
      </c>
      <c r="D388" s="232">
        <v>1984.6666666666667</v>
      </c>
      <c r="E388" s="232">
        <v>1957.4333333333334</v>
      </c>
      <c r="F388" s="232">
        <v>1925.3166666666666</v>
      </c>
      <c r="G388" s="232">
        <v>1898.0833333333333</v>
      </c>
      <c r="H388" s="232">
        <v>2016.7833333333335</v>
      </c>
      <c r="I388" s="232">
        <v>2044.0166666666667</v>
      </c>
      <c r="J388" s="232">
        <v>2076.1333333333337</v>
      </c>
      <c r="K388" s="231">
        <v>2011.9</v>
      </c>
      <c r="L388" s="231">
        <v>1952.55</v>
      </c>
      <c r="M388" s="231">
        <v>6.54E-2</v>
      </c>
      <c r="N388" s="1"/>
      <c r="O388" s="1"/>
    </row>
    <row r="389" spans="1:15" ht="12.75" customHeight="1">
      <c r="A389" s="30">
        <v>379</v>
      </c>
      <c r="B389" s="217" t="s">
        <v>827</v>
      </c>
      <c r="C389" s="231">
        <v>43.6</v>
      </c>
      <c r="D389" s="232">
        <v>43.883333333333333</v>
      </c>
      <c r="E389" s="232">
        <v>43.066666666666663</v>
      </c>
      <c r="F389" s="232">
        <v>42.533333333333331</v>
      </c>
      <c r="G389" s="232">
        <v>41.716666666666661</v>
      </c>
      <c r="H389" s="232">
        <v>44.416666666666664</v>
      </c>
      <c r="I389" s="232">
        <v>45.233333333333341</v>
      </c>
      <c r="J389" s="232">
        <v>45.766666666666666</v>
      </c>
      <c r="K389" s="231">
        <v>44.7</v>
      </c>
      <c r="L389" s="231">
        <v>43.35</v>
      </c>
      <c r="M389" s="231">
        <v>10.87257</v>
      </c>
      <c r="N389" s="1"/>
      <c r="O389" s="1"/>
    </row>
    <row r="390" spans="1:15" ht="12.75" customHeight="1">
      <c r="A390" s="30">
        <v>380</v>
      </c>
      <c r="B390" s="217" t="s">
        <v>861</v>
      </c>
      <c r="C390" s="231">
        <v>1522.55</v>
      </c>
      <c r="D390" s="232">
        <v>1519.0666666666666</v>
      </c>
      <c r="E390" s="232">
        <v>1494.4833333333331</v>
      </c>
      <c r="F390" s="232">
        <v>1466.4166666666665</v>
      </c>
      <c r="G390" s="232">
        <v>1441.833333333333</v>
      </c>
      <c r="H390" s="232">
        <v>1547.1333333333332</v>
      </c>
      <c r="I390" s="232">
        <v>1571.7166666666667</v>
      </c>
      <c r="J390" s="232">
        <v>1599.7833333333333</v>
      </c>
      <c r="K390" s="231">
        <v>1543.65</v>
      </c>
      <c r="L390" s="231">
        <v>1491</v>
      </c>
      <c r="M390" s="231">
        <v>2.8170500000000001</v>
      </c>
      <c r="N390" s="1"/>
      <c r="O390" s="1"/>
    </row>
    <row r="391" spans="1:15" ht="12.75" customHeight="1">
      <c r="A391" s="30">
        <v>381</v>
      </c>
      <c r="B391" s="217" t="s">
        <v>455</v>
      </c>
      <c r="C391" s="231">
        <v>180.3</v>
      </c>
      <c r="D391" s="232">
        <v>179.93333333333337</v>
      </c>
      <c r="E391" s="232">
        <v>177.46666666666673</v>
      </c>
      <c r="F391" s="232">
        <v>174.63333333333335</v>
      </c>
      <c r="G391" s="232">
        <v>172.16666666666671</v>
      </c>
      <c r="H391" s="232">
        <v>182.76666666666674</v>
      </c>
      <c r="I391" s="232">
        <v>185.23333333333338</v>
      </c>
      <c r="J391" s="232">
        <v>188.06666666666675</v>
      </c>
      <c r="K391" s="231">
        <v>182.4</v>
      </c>
      <c r="L391" s="231">
        <v>177.1</v>
      </c>
      <c r="M391" s="231">
        <v>10.71496</v>
      </c>
      <c r="N391" s="1"/>
      <c r="O391" s="1"/>
    </row>
    <row r="392" spans="1:15" ht="12.75" customHeight="1">
      <c r="A392" s="30">
        <v>382</v>
      </c>
      <c r="B392" s="217" t="s">
        <v>456</v>
      </c>
      <c r="C392" s="231">
        <v>833.6</v>
      </c>
      <c r="D392" s="232">
        <v>829.51666666666677</v>
      </c>
      <c r="E392" s="232">
        <v>823.03333333333353</v>
      </c>
      <c r="F392" s="232">
        <v>812.46666666666681</v>
      </c>
      <c r="G392" s="232">
        <v>805.98333333333358</v>
      </c>
      <c r="H392" s="232">
        <v>840.08333333333348</v>
      </c>
      <c r="I392" s="232">
        <v>846.56666666666683</v>
      </c>
      <c r="J392" s="232">
        <v>857.13333333333344</v>
      </c>
      <c r="K392" s="231">
        <v>836</v>
      </c>
      <c r="L392" s="231">
        <v>818.95</v>
      </c>
      <c r="M392" s="231">
        <v>1.4231499999999999</v>
      </c>
      <c r="N392" s="1"/>
      <c r="O392" s="1"/>
    </row>
    <row r="393" spans="1:15" ht="12.75" customHeight="1">
      <c r="A393" s="30">
        <v>383</v>
      </c>
      <c r="B393" s="217" t="s">
        <v>183</v>
      </c>
      <c r="C393" s="231">
        <v>2382.5500000000002</v>
      </c>
      <c r="D393" s="232">
        <v>2392.4166666666665</v>
      </c>
      <c r="E393" s="232">
        <v>2370.1333333333332</v>
      </c>
      <c r="F393" s="232">
        <v>2357.7166666666667</v>
      </c>
      <c r="G393" s="232">
        <v>2335.4333333333334</v>
      </c>
      <c r="H393" s="232">
        <v>2404.833333333333</v>
      </c>
      <c r="I393" s="232">
        <v>2427.1166666666668</v>
      </c>
      <c r="J393" s="232">
        <v>2439.5333333333328</v>
      </c>
      <c r="K393" s="231">
        <v>2414.6999999999998</v>
      </c>
      <c r="L393" s="231">
        <v>2380</v>
      </c>
      <c r="M393" s="231">
        <v>57.156840000000003</v>
      </c>
      <c r="N393" s="1"/>
      <c r="O393" s="1"/>
    </row>
    <row r="394" spans="1:15" ht="12.75" customHeight="1">
      <c r="A394" s="30">
        <v>384</v>
      </c>
      <c r="B394" s="217" t="s">
        <v>798</v>
      </c>
      <c r="C394" s="231">
        <v>112.6</v>
      </c>
      <c r="D394" s="232">
        <v>113.43333333333334</v>
      </c>
      <c r="E394" s="232">
        <v>110.86666666666667</v>
      </c>
      <c r="F394" s="232">
        <v>109.13333333333334</v>
      </c>
      <c r="G394" s="232">
        <v>106.56666666666668</v>
      </c>
      <c r="H394" s="232">
        <v>115.16666666666667</v>
      </c>
      <c r="I394" s="232">
        <v>117.73333333333333</v>
      </c>
      <c r="J394" s="232">
        <v>119.46666666666667</v>
      </c>
      <c r="K394" s="231">
        <v>116</v>
      </c>
      <c r="L394" s="231">
        <v>111.7</v>
      </c>
      <c r="M394" s="231">
        <v>3.3215699999999999</v>
      </c>
      <c r="N394" s="1"/>
      <c r="O394" s="1"/>
    </row>
    <row r="395" spans="1:15" ht="12.75" customHeight="1">
      <c r="A395" s="30">
        <v>385</v>
      </c>
      <c r="B395" s="217" t="s">
        <v>457</v>
      </c>
      <c r="C395" s="231">
        <v>719.85</v>
      </c>
      <c r="D395" s="232">
        <v>718.96666666666658</v>
      </c>
      <c r="E395" s="232">
        <v>712.93333333333317</v>
      </c>
      <c r="F395" s="232">
        <v>706.01666666666654</v>
      </c>
      <c r="G395" s="232">
        <v>699.98333333333312</v>
      </c>
      <c r="H395" s="232">
        <v>725.88333333333321</v>
      </c>
      <c r="I395" s="232">
        <v>731.91666666666674</v>
      </c>
      <c r="J395" s="232">
        <v>738.83333333333326</v>
      </c>
      <c r="K395" s="231">
        <v>725</v>
      </c>
      <c r="L395" s="231">
        <v>712.05</v>
      </c>
      <c r="M395" s="231">
        <v>0.43264000000000002</v>
      </c>
      <c r="N395" s="1"/>
      <c r="O395" s="1"/>
    </row>
    <row r="396" spans="1:15" ht="12.75" customHeight="1">
      <c r="A396" s="30">
        <v>386</v>
      </c>
      <c r="B396" s="217" t="s">
        <v>458</v>
      </c>
      <c r="C396" s="231">
        <v>1246.9000000000001</v>
      </c>
      <c r="D396" s="232">
        <v>1255.5333333333335</v>
      </c>
      <c r="E396" s="232">
        <v>1223.616666666667</v>
      </c>
      <c r="F396" s="232">
        <v>1200.3333333333335</v>
      </c>
      <c r="G396" s="232">
        <v>1168.416666666667</v>
      </c>
      <c r="H396" s="232">
        <v>1278.8166666666671</v>
      </c>
      <c r="I396" s="232">
        <v>1310.7333333333336</v>
      </c>
      <c r="J396" s="232">
        <v>1334.0166666666671</v>
      </c>
      <c r="K396" s="231">
        <v>1287.45</v>
      </c>
      <c r="L396" s="231">
        <v>1232.25</v>
      </c>
      <c r="M396" s="231">
        <v>17.459</v>
      </c>
      <c r="N396" s="1"/>
      <c r="O396" s="1"/>
    </row>
    <row r="397" spans="1:15" ht="12.75" customHeight="1">
      <c r="A397" s="30">
        <v>387</v>
      </c>
      <c r="B397" s="217" t="s">
        <v>270</v>
      </c>
      <c r="C397" s="231">
        <v>715.1</v>
      </c>
      <c r="D397" s="232">
        <v>723.41666666666663</v>
      </c>
      <c r="E397" s="232">
        <v>702.83333333333326</v>
      </c>
      <c r="F397" s="232">
        <v>690.56666666666661</v>
      </c>
      <c r="G397" s="232">
        <v>669.98333333333323</v>
      </c>
      <c r="H397" s="232">
        <v>735.68333333333328</v>
      </c>
      <c r="I397" s="232">
        <v>756.26666666666654</v>
      </c>
      <c r="J397" s="232">
        <v>768.5333333333333</v>
      </c>
      <c r="K397" s="231">
        <v>744</v>
      </c>
      <c r="L397" s="231">
        <v>711.15</v>
      </c>
      <c r="M397" s="231">
        <v>58.95355</v>
      </c>
      <c r="N397" s="1"/>
      <c r="O397" s="1"/>
    </row>
    <row r="398" spans="1:15" ht="12.75" customHeight="1">
      <c r="A398" s="30">
        <v>388</v>
      </c>
      <c r="B398" s="217" t="s">
        <v>185</v>
      </c>
      <c r="C398" s="231">
        <v>1257.45</v>
      </c>
      <c r="D398" s="232">
        <v>1262.1000000000001</v>
      </c>
      <c r="E398" s="232">
        <v>1245.4000000000003</v>
      </c>
      <c r="F398" s="232">
        <v>1233.3500000000001</v>
      </c>
      <c r="G398" s="232">
        <v>1216.6500000000003</v>
      </c>
      <c r="H398" s="232">
        <v>1274.1500000000003</v>
      </c>
      <c r="I398" s="232">
        <v>1290.8500000000001</v>
      </c>
      <c r="J398" s="232">
        <v>1302.9000000000003</v>
      </c>
      <c r="K398" s="231">
        <v>1278.8</v>
      </c>
      <c r="L398" s="231">
        <v>1250.05</v>
      </c>
      <c r="M398" s="231">
        <v>5.9983199999999997</v>
      </c>
      <c r="N398" s="1"/>
      <c r="O398" s="1"/>
    </row>
    <row r="399" spans="1:15" ht="12.75" customHeight="1">
      <c r="A399" s="30">
        <v>389</v>
      </c>
      <c r="B399" s="217" t="s">
        <v>459</v>
      </c>
      <c r="C399" s="231">
        <v>377.7</v>
      </c>
      <c r="D399" s="232">
        <v>378.5</v>
      </c>
      <c r="E399" s="232">
        <v>375.1</v>
      </c>
      <c r="F399" s="232">
        <v>372.5</v>
      </c>
      <c r="G399" s="232">
        <v>369.1</v>
      </c>
      <c r="H399" s="232">
        <v>381.1</v>
      </c>
      <c r="I399" s="232">
        <v>384.5</v>
      </c>
      <c r="J399" s="232">
        <v>387.1</v>
      </c>
      <c r="K399" s="231">
        <v>381.9</v>
      </c>
      <c r="L399" s="231">
        <v>375.9</v>
      </c>
      <c r="M399" s="231">
        <v>0.29225000000000001</v>
      </c>
      <c r="N399" s="1"/>
      <c r="O399" s="1"/>
    </row>
    <row r="400" spans="1:15" ht="12.75" customHeight="1">
      <c r="A400" s="30">
        <v>390</v>
      </c>
      <c r="B400" s="217" t="s">
        <v>460</v>
      </c>
      <c r="C400" s="231">
        <v>34.5</v>
      </c>
      <c r="D400" s="232">
        <v>34.516666666666673</v>
      </c>
      <c r="E400" s="232">
        <v>33.833333333333343</v>
      </c>
      <c r="F400" s="232">
        <v>33.166666666666671</v>
      </c>
      <c r="G400" s="232">
        <v>32.483333333333341</v>
      </c>
      <c r="H400" s="232">
        <v>35.183333333333344</v>
      </c>
      <c r="I400" s="232">
        <v>35.866666666666667</v>
      </c>
      <c r="J400" s="232">
        <v>36.533333333333346</v>
      </c>
      <c r="K400" s="231">
        <v>35.200000000000003</v>
      </c>
      <c r="L400" s="231">
        <v>33.85</v>
      </c>
      <c r="M400" s="231">
        <v>64.464590000000001</v>
      </c>
      <c r="N400" s="1"/>
      <c r="O400" s="1"/>
    </row>
    <row r="401" spans="1:15" ht="12.75" customHeight="1">
      <c r="A401" s="30">
        <v>391</v>
      </c>
      <c r="B401" s="217" t="s">
        <v>461</v>
      </c>
      <c r="C401" s="231">
        <v>4365.2</v>
      </c>
      <c r="D401" s="232">
        <v>4369.7166666666662</v>
      </c>
      <c r="E401" s="232">
        <v>4304.4833333333327</v>
      </c>
      <c r="F401" s="232">
        <v>4243.7666666666664</v>
      </c>
      <c r="G401" s="232">
        <v>4178.5333333333328</v>
      </c>
      <c r="H401" s="232">
        <v>4430.4333333333325</v>
      </c>
      <c r="I401" s="232">
        <v>4495.6666666666661</v>
      </c>
      <c r="J401" s="232">
        <v>4556.3833333333323</v>
      </c>
      <c r="K401" s="231">
        <v>4434.95</v>
      </c>
      <c r="L401" s="231">
        <v>4309</v>
      </c>
      <c r="M401" s="231">
        <v>0.39306000000000002</v>
      </c>
      <c r="N401" s="1"/>
      <c r="O401" s="1"/>
    </row>
    <row r="402" spans="1:15" ht="12.75" customHeight="1">
      <c r="A402" s="30">
        <v>392</v>
      </c>
      <c r="B402" s="217" t="s">
        <v>189</v>
      </c>
      <c r="C402" s="231">
        <v>2128.35</v>
      </c>
      <c r="D402" s="232">
        <v>2117.9500000000003</v>
      </c>
      <c r="E402" s="232">
        <v>2095.9000000000005</v>
      </c>
      <c r="F402" s="232">
        <v>2063.4500000000003</v>
      </c>
      <c r="G402" s="232">
        <v>2041.4000000000005</v>
      </c>
      <c r="H402" s="232">
        <v>2150.4000000000005</v>
      </c>
      <c r="I402" s="232">
        <v>2172.4500000000007</v>
      </c>
      <c r="J402" s="232">
        <v>2204.9000000000005</v>
      </c>
      <c r="K402" s="231">
        <v>2140</v>
      </c>
      <c r="L402" s="231">
        <v>2085.5</v>
      </c>
      <c r="M402" s="231">
        <v>5.0608300000000002</v>
      </c>
      <c r="N402" s="1"/>
      <c r="O402" s="1"/>
    </row>
    <row r="403" spans="1:15" ht="12.75" customHeight="1">
      <c r="A403" s="30">
        <v>393</v>
      </c>
      <c r="B403" s="217" t="s">
        <v>804</v>
      </c>
      <c r="C403" s="231">
        <v>72.650000000000006</v>
      </c>
      <c r="D403" s="232">
        <v>72.816666666666677</v>
      </c>
      <c r="E403" s="232">
        <v>71.733333333333348</v>
      </c>
      <c r="F403" s="232">
        <v>70.816666666666677</v>
      </c>
      <c r="G403" s="232">
        <v>69.733333333333348</v>
      </c>
      <c r="H403" s="232">
        <v>73.733333333333348</v>
      </c>
      <c r="I403" s="232">
        <v>74.816666666666691</v>
      </c>
      <c r="J403" s="232">
        <v>75.733333333333348</v>
      </c>
      <c r="K403" s="231">
        <v>73.900000000000006</v>
      </c>
      <c r="L403" s="231">
        <v>71.900000000000006</v>
      </c>
      <c r="M403" s="231">
        <v>71.702449999999999</v>
      </c>
      <c r="N403" s="1"/>
      <c r="O403" s="1"/>
    </row>
    <row r="404" spans="1:15" ht="12.75" customHeight="1">
      <c r="A404" s="30">
        <v>394</v>
      </c>
      <c r="B404" s="217" t="s">
        <v>271</v>
      </c>
      <c r="C404" s="231">
        <v>5626.85</v>
      </c>
      <c r="D404" s="232">
        <v>5621.0166666666664</v>
      </c>
      <c r="E404" s="232">
        <v>5604.833333333333</v>
      </c>
      <c r="F404" s="232">
        <v>5582.8166666666666</v>
      </c>
      <c r="G404" s="232">
        <v>5566.6333333333332</v>
      </c>
      <c r="H404" s="232">
        <v>5643.0333333333328</v>
      </c>
      <c r="I404" s="232">
        <v>5659.2166666666672</v>
      </c>
      <c r="J404" s="232">
        <v>5681.2333333333327</v>
      </c>
      <c r="K404" s="231">
        <v>5637.2</v>
      </c>
      <c r="L404" s="231">
        <v>5599</v>
      </c>
      <c r="M404" s="231">
        <v>4.5609999999999998E-2</v>
      </c>
      <c r="N404" s="1"/>
      <c r="O404" s="1"/>
    </row>
    <row r="405" spans="1:15" ht="12.75" customHeight="1">
      <c r="A405" s="30">
        <v>395</v>
      </c>
      <c r="B405" s="217" t="s">
        <v>828</v>
      </c>
      <c r="C405" s="231">
        <v>1297</v>
      </c>
      <c r="D405" s="232">
        <v>1298.7</v>
      </c>
      <c r="E405" s="232">
        <v>1282.5</v>
      </c>
      <c r="F405" s="232">
        <v>1268</v>
      </c>
      <c r="G405" s="232">
        <v>1251.8</v>
      </c>
      <c r="H405" s="232">
        <v>1313.2</v>
      </c>
      <c r="I405" s="232">
        <v>1329.4000000000003</v>
      </c>
      <c r="J405" s="232">
        <v>1343.9</v>
      </c>
      <c r="K405" s="231">
        <v>1314.9</v>
      </c>
      <c r="L405" s="231">
        <v>1284.2</v>
      </c>
      <c r="M405" s="231">
        <v>0.29163</v>
      </c>
      <c r="N405" s="1"/>
      <c r="O405" s="1"/>
    </row>
    <row r="406" spans="1:15" ht="12.75" customHeight="1">
      <c r="A406" s="30">
        <v>396</v>
      </c>
      <c r="B406" s="217" t="s">
        <v>829</v>
      </c>
      <c r="C406" s="231">
        <v>356.45</v>
      </c>
      <c r="D406" s="232">
        <v>350.75</v>
      </c>
      <c r="E406" s="232">
        <v>338.35</v>
      </c>
      <c r="F406" s="232">
        <v>320.25</v>
      </c>
      <c r="G406" s="232">
        <v>307.85000000000002</v>
      </c>
      <c r="H406" s="232">
        <v>368.85</v>
      </c>
      <c r="I406" s="232">
        <v>381.25</v>
      </c>
      <c r="J406" s="232">
        <v>399.35</v>
      </c>
      <c r="K406" s="231">
        <v>363.15</v>
      </c>
      <c r="L406" s="231">
        <v>332.65</v>
      </c>
      <c r="M406" s="231">
        <v>14.277430000000001</v>
      </c>
      <c r="N406" s="1"/>
      <c r="O406" s="1"/>
    </row>
    <row r="407" spans="1:15" ht="12.75" customHeight="1">
      <c r="A407" s="30">
        <v>397</v>
      </c>
      <c r="B407" s="217" t="s">
        <v>462</v>
      </c>
      <c r="C407" s="231">
        <v>2639.5</v>
      </c>
      <c r="D407" s="232">
        <v>2638.5166666666669</v>
      </c>
      <c r="E407" s="232">
        <v>2617.0333333333338</v>
      </c>
      <c r="F407" s="232">
        <v>2594.5666666666671</v>
      </c>
      <c r="G407" s="232">
        <v>2573.0833333333339</v>
      </c>
      <c r="H407" s="232">
        <v>2660.9833333333336</v>
      </c>
      <c r="I407" s="232">
        <v>2682.4666666666662</v>
      </c>
      <c r="J407" s="232">
        <v>2704.9333333333334</v>
      </c>
      <c r="K407" s="231">
        <v>2660</v>
      </c>
      <c r="L407" s="231">
        <v>2616.0500000000002</v>
      </c>
      <c r="M407" s="231">
        <v>0.44488</v>
      </c>
      <c r="N407" s="1"/>
      <c r="O407" s="1"/>
    </row>
    <row r="408" spans="1:15" ht="12.75" customHeight="1">
      <c r="A408" s="30">
        <v>398</v>
      </c>
      <c r="B408" s="217" t="s">
        <v>862</v>
      </c>
      <c r="C408" s="231">
        <v>506.5</v>
      </c>
      <c r="D408" s="232">
        <v>513.83333333333337</v>
      </c>
      <c r="E408" s="232">
        <v>494.66666666666674</v>
      </c>
      <c r="F408" s="232">
        <v>482.83333333333337</v>
      </c>
      <c r="G408" s="232">
        <v>463.66666666666674</v>
      </c>
      <c r="H408" s="232">
        <v>525.66666666666674</v>
      </c>
      <c r="I408" s="232">
        <v>544.83333333333348</v>
      </c>
      <c r="J408" s="232">
        <v>556.66666666666674</v>
      </c>
      <c r="K408" s="231">
        <v>533</v>
      </c>
      <c r="L408" s="231">
        <v>502</v>
      </c>
      <c r="M408" s="231">
        <v>32.27572</v>
      </c>
      <c r="N408" s="1"/>
      <c r="O408" s="1"/>
    </row>
    <row r="409" spans="1:15" ht="12.75" customHeight="1">
      <c r="A409" s="30">
        <v>399</v>
      </c>
      <c r="B409" s="217" t="s">
        <v>463</v>
      </c>
      <c r="C409" s="231">
        <v>1219.7</v>
      </c>
      <c r="D409" s="232">
        <v>1224.5166666666667</v>
      </c>
      <c r="E409" s="232">
        <v>1210.1833333333334</v>
      </c>
      <c r="F409" s="232">
        <v>1200.6666666666667</v>
      </c>
      <c r="G409" s="232">
        <v>1186.3333333333335</v>
      </c>
      <c r="H409" s="232">
        <v>1234.0333333333333</v>
      </c>
      <c r="I409" s="232">
        <v>1248.3666666666668</v>
      </c>
      <c r="J409" s="232">
        <v>1257.8833333333332</v>
      </c>
      <c r="K409" s="231">
        <v>1238.8499999999999</v>
      </c>
      <c r="L409" s="231">
        <v>1215</v>
      </c>
      <c r="M409" s="231">
        <v>7.4160000000000004E-2</v>
      </c>
      <c r="N409" s="1"/>
      <c r="O409" s="1"/>
    </row>
    <row r="410" spans="1:15" ht="12.75" customHeight="1">
      <c r="A410" s="30">
        <v>400</v>
      </c>
      <c r="B410" s="217" t="s">
        <v>464</v>
      </c>
      <c r="C410" s="231">
        <v>247.5</v>
      </c>
      <c r="D410" s="232">
        <v>249.4</v>
      </c>
      <c r="E410" s="232">
        <v>243.85000000000002</v>
      </c>
      <c r="F410" s="232">
        <v>240.20000000000002</v>
      </c>
      <c r="G410" s="232">
        <v>234.65000000000003</v>
      </c>
      <c r="H410" s="232">
        <v>253.05</v>
      </c>
      <c r="I410" s="232">
        <v>258.60000000000002</v>
      </c>
      <c r="J410" s="232">
        <v>262.25</v>
      </c>
      <c r="K410" s="231">
        <v>254.95</v>
      </c>
      <c r="L410" s="231">
        <v>245.75</v>
      </c>
      <c r="M410" s="231">
        <v>0.68632000000000004</v>
      </c>
      <c r="N410" s="1"/>
      <c r="O410" s="1"/>
    </row>
    <row r="411" spans="1:15" ht="12.75" customHeight="1">
      <c r="A411" s="30">
        <v>401</v>
      </c>
      <c r="B411" s="217" t="s">
        <v>465</v>
      </c>
      <c r="C411" s="231">
        <v>136.1</v>
      </c>
      <c r="D411" s="232">
        <v>137.01666666666665</v>
      </c>
      <c r="E411" s="232">
        <v>134.58333333333331</v>
      </c>
      <c r="F411" s="232">
        <v>133.06666666666666</v>
      </c>
      <c r="G411" s="232">
        <v>130.63333333333333</v>
      </c>
      <c r="H411" s="232">
        <v>138.5333333333333</v>
      </c>
      <c r="I411" s="232">
        <v>140.96666666666664</v>
      </c>
      <c r="J411" s="232">
        <v>142.48333333333329</v>
      </c>
      <c r="K411" s="231">
        <v>139.44999999999999</v>
      </c>
      <c r="L411" s="231">
        <v>135.5</v>
      </c>
      <c r="M411" s="231">
        <v>10.33935</v>
      </c>
      <c r="N411" s="1"/>
      <c r="O411" s="1"/>
    </row>
    <row r="412" spans="1:15" ht="12.75" customHeight="1">
      <c r="A412" s="30">
        <v>402</v>
      </c>
      <c r="B412" s="217" t="s">
        <v>863</v>
      </c>
      <c r="C412" s="231">
        <v>654.45000000000005</v>
      </c>
      <c r="D412" s="232">
        <v>653.38333333333333</v>
      </c>
      <c r="E412" s="232">
        <v>647.06666666666661</v>
      </c>
      <c r="F412" s="232">
        <v>639.68333333333328</v>
      </c>
      <c r="G412" s="232">
        <v>633.36666666666656</v>
      </c>
      <c r="H412" s="232">
        <v>660.76666666666665</v>
      </c>
      <c r="I412" s="232">
        <v>667.08333333333348</v>
      </c>
      <c r="J412" s="232">
        <v>674.4666666666667</v>
      </c>
      <c r="K412" s="231">
        <v>659.7</v>
      </c>
      <c r="L412" s="231">
        <v>646</v>
      </c>
      <c r="M412" s="231">
        <v>2.00508</v>
      </c>
      <c r="N412" s="1"/>
      <c r="O412" s="1"/>
    </row>
    <row r="413" spans="1:15" ht="12.75" customHeight="1">
      <c r="A413" s="30">
        <v>403</v>
      </c>
      <c r="B413" s="217" t="s">
        <v>187</v>
      </c>
      <c r="C413" s="231">
        <v>22146.799999999999</v>
      </c>
      <c r="D413" s="232">
        <v>22313.816666666666</v>
      </c>
      <c r="E413" s="232">
        <v>21835.033333333333</v>
      </c>
      <c r="F413" s="232">
        <v>21523.266666666666</v>
      </c>
      <c r="G413" s="232">
        <v>21044.483333333334</v>
      </c>
      <c r="H413" s="232">
        <v>22625.583333333332</v>
      </c>
      <c r="I413" s="232">
        <v>23104.366666666665</v>
      </c>
      <c r="J413" s="232">
        <v>23416.133333333331</v>
      </c>
      <c r="K413" s="231">
        <v>22792.6</v>
      </c>
      <c r="L413" s="231">
        <v>22002.05</v>
      </c>
      <c r="M413" s="231">
        <v>0.47092000000000001</v>
      </c>
      <c r="N413" s="1"/>
      <c r="O413" s="1"/>
    </row>
    <row r="414" spans="1:15" ht="12.75" customHeight="1">
      <c r="A414" s="30">
        <v>404</v>
      </c>
      <c r="B414" s="217" t="s">
        <v>830</v>
      </c>
      <c r="C414" s="231">
        <v>52.9</v>
      </c>
      <c r="D414" s="232">
        <v>52.933333333333337</v>
      </c>
      <c r="E414" s="232">
        <v>52.366666666666674</v>
      </c>
      <c r="F414" s="232">
        <v>51.833333333333336</v>
      </c>
      <c r="G414" s="232">
        <v>51.266666666666673</v>
      </c>
      <c r="H414" s="232">
        <v>53.466666666666676</v>
      </c>
      <c r="I414" s="232">
        <v>54.033333333333339</v>
      </c>
      <c r="J414" s="232">
        <v>54.566666666666677</v>
      </c>
      <c r="K414" s="231">
        <v>53.5</v>
      </c>
      <c r="L414" s="231">
        <v>52.4</v>
      </c>
      <c r="M414" s="231">
        <v>40.770989999999998</v>
      </c>
      <c r="N414" s="1"/>
      <c r="O414" s="1"/>
    </row>
    <row r="415" spans="1:15" ht="12.75" customHeight="1">
      <c r="A415" s="30">
        <v>405</v>
      </c>
      <c r="B415" t="s">
        <v>880</v>
      </c>
      <c r="C415" s="337">
        <v>1254.2</v>
      </c>
      <c r="D415" s="338">
        <v>1251.6166666666668</v>
      </c>
      <c r="E415" s="338">
        <v>1232.5833333333335</v>
      </c>
      <c r="F415" s="338">
        <v>1210.9666666666667</v>
      </c>
      <c r="G415" s="338">
        <v>1191.9333333333334</v>
      </c>
      <c r="H415" s="338">
        <v>1273.2333333333336</v>
      </c>
      <c r="I415" s="338">
        <v>1292.2666666666669</v>
      </c>
      <c r="J415" s="338">
        <v>1313.8833333333337</v>
      </c>
      <c r="K415" s="337">
        <v>1270.6500000000001</v>
      </c>
      <c r="L415" s="337">
        <v>1230</v>
      </c>
      <c r="M415" s="337">
        <v>4.2618600000000004</v>
      </c>
      <c r="N415" s="1"/>
      <c r="O415" s="1"/>
    </row>
    <row r="416" spans="1:15" ht="12.75" customHeight="1">
      <c r="A416" s="30">
        <v>406</v>
      </c>
      <c r="B416" s="217" t="s">
        <v>831</v>
      </c>
      <c r="C416" s="231">
        <v>306.8</v>
      </c>
      <c r="D416" s="232">
        <v>309.66666666666669</v>
      </c>
      <c r="E416" s="232">
        <v>302.13333333333338</v>
      </c>
      <c r="F416" s="232">
        <v>297.4666666666667</v>
      </c>
      <c r="G416" s="232">
        <v>289.93333333333339</v>
      </c>
      <c r="H416" s="232">
        <v>314.33333333333337</v>
      </c>
      <c r="I416" s="232">
        <v>321.86666666666667</v>
      </c>
      <c r="J416" s="232">
        <v>326.53333333333336</v>
      </c>
      <c r="K416" s="231">
        <v>317.2</v>
      </c>
      <c r="L416" s="231">
        <v>305</v>
      </c>
      <c r="M416" s="231">
        <v>1.1849700000000001</v>
      </c>
      <c r="N416" s="1"/>
      <c r="O416" s="1"/>
    </row>
    <row r="417" spans="1:15" ht="12.75" customHeight="1">
      <c r="A417" s="30">
        <v>407</v>
      </c>
      <c r="B417" s="217" t="s">
        <v>188</v>
      </c>
      <c r="C417" s="231">
        <v>2995.3</v>
      </c>
      <c r="D417" s="232">
        <v>3000.4666666666667</v>
      </c>
      <c r="E417" s="232">
        <v>2958.8333333333335</v>
      </c>
      <c r="F417" s="232">
        <v>2922.3666666666668</v>
      </c>
      <c r="G417" s="232">
        <v>2880.7333333333336</v>
      </c>
      <c r="H417" s="232">
        <v>3036.9333333333334</v>
      </c>
      <c r="I417" s="232">
        <v>3078.5666666666666</v>
      </c>
      <c r="J417" s="232">
        <v>3115.0333333333333</v>
      </c>
      <c r="K417" s="231">
        <v>3042.1</v>
      </c>
      <c r="L417" s="231">
        <v>2964</v>
      </c>
      <c r="M417" s="231">
        <v>2.5766300000000002</v>
      </c>
      <c r="N417" s="1"/>
      <c r="O417" s="1"/>
    </row>
    <row r="418" spans="1:15" ht="12.75" customHeight="1">
      <c r="A418" s="30">
        <v>408</v>
      </c>
      <c r="B418" s="217" t="s">
        <v>466</v>
      </c>
      <c r="C418" s="231">
        <v>575.9</v>
      </c>
      <c r="D418" s="232">
        <v>581.7833333333333</v>
      </c>
      <c r="E418" s="232">
        <v>569.11666666666656</v>
      </c>
      <c r="F418" s="232">
        <v>562.33333333333326</v>
      </c>
      <c r="G418" s="232">
        <v>549.66666666666652</v>
      </c>
      <c r="H418" s="232">
        <v>588.56666666666661</v>
      </c>
      <c r="I418" s="232">
        <v>601.23333333333335</v>
      </c>
      <c r="J418" s="232">
        <v>608.01666666666665</v>
      </c>
      <c r="K418" s="231">
        <v>594.45000000000005</v>
      </c>
      <c r="L418" s="231">
        <v>575</v>
      </c>
      <c r="M418" s="231">
        <v>0.55713999999999997</v>
      </c>
      <c r="N418" s="1"/>
      <c r="O418" s="1"/>
    </row>
    <row r="419" spans="1:15" ht="12.75" customHeight="1">
      <c r="A419" s="30">
        <v>409</v>
      </c>
      <c r="B419" s="217" t="s">
        <v>467</v>
      </c>
      <c r="C419" s="231">
        <v>4067.35</v>
      </c>
      <c r="D419" s="232">
        <v>4064.1166666666668</v>
      </c>
      <c r="E419" s="232">
        <v>3968.2333333333336</v>
      </c>
      <c r="F419" s="232">
        <v>3869.1166666666668</v>
      </c>
      <c r="G419" s="232">
        <v>3773.2333333333336</v>
      </c>
      <c r="H419" s="232">
        <v>4163.2333333333336</v>
      </c>
      <c r="I419" s="232">
        <v>4259.1166666666668</v>
      </c>
      <c r="J419" s="232">
        <v>4358.2333333333336</v>
      </c>
      <c r="K419" s="231">
        <v>4160</v>
      </c>
      <c r="L419" s="231">
        <v>3965</v>
      </c>
      <c r="M419" s="231">
        <v>1.11792</v>
      </c>
      <c r="N419" s="1"/>
      <c r="O419" s="1"/>
    </row>
    <row r="420" spans="1:15" ht="12.75" customHeight="1">
      <c r="A420" s="30">
        <v>410</v>
      </c>
      <c r="B420" s="217" t="s">
        <v>799</v>
      </c>
      <c r="C420" s="231">
        <v>455</v>
      </c>
      <c r="D420" s="232">
        <v>450.86666666666662</v>
      </c>
      <c r="E420" s="232">
        <v>440.73333333333323</v>
      </c>
      <c r="F420" s="232">
        <v>426.46666666666664</v>
      </c>
      <c r="G420" s="232">
        <v>416.33333333333326</v>
      </c>
      <c r="H420" s="232">
        <v>465.13333333333321</v>
      </c>
      <c r="I420" s="232">
        <v>475.26666666666654</v>
      </c>
      <c r="J420" s="232">
        <v>489.53333333333319</v>
      </c>
      <c r="K420" s="231">
        <v>461</v>
      </c>
      <c r="L420" s="231">
        <v>436.6</v>
      </c>
      <c r="M420" s="231">
        <v>53.924610000000001</v>
      </c>
      <c r="N420" s="1"/>
      <c r="O420" s="1"/>
    </row>
    <row r="421" spans="1:15" ht="12.75" customHeight="1">
      <c r="A421" s="30">
        <v>411</v>
      </c>
      <c r="B421" s="217" t="s">
        <v>468</v>
      </c>
      <c r="C421" s="231">
        <v>623.20000000000005</v>
      </c>
      <c r="D421" s="232">
        <v>624.43333333333339</v>
      </c>
      <c r="E421" s="232">
        <v>615.11666666666679</v>
      </c>
      <c r="F421" s="232">
        <v>607.03333333333342</v>
      </c>
      <c r="G421" s="232">
        <v>597.71666666666681</v>
      </c>
      <c r="H421" s="232">
        <v>632.51666666666677</v>
      </c>
      <c r="I421" s="232">
        <v>641.83333333333337</v>
      </c>
      <c r="J421" s="232">
        <v>649.91666666666674</v>
      </c>
      <c r="K421" s="231">
        <v>633.75</v>
      </c>
      <c r="L421" s="231">
        <v>616.35</v>
      </c>
      <c r="M421" s="231">
        <v>4.0820100000000004</v>
      </c>
      <c r="N421" s="1"/>
      <c r="O421" s="1"/>
    </row>
    <row r="422" spans="1:15" ht="12.75" customHeight="1">
      <c r="A422" s="30">
        <v>412</v>
      </c>
      <c r="B422" s="217" t="s">
        <v>832</v>
      </c>
      <c r="C422" s="231">
        <v>503.6</v>
      </c>
      <c r="D422" s="232">
        <v>506.05</v>
      </c>
      <c r="E422" s="232">
        <v>495.55000000000007</v>
      </c>
      <c r="F422" s="232">
        <v>487.50000000000006</v>
      </c>
      <c r="G422" s="232">
        <v>477.00000000000011</v>
      </c>
      <c r="H422" s="232">
        <v>514.1</v>
      </c>
      <c r="I422" s="232">
        <v>524.59999999999991</v>
      </c>
      <c r="J422" s="232">
        <v>532.65</v>
      </c>
      <c r="K422" s="231">
        <v>516.54999999999995</v>
      </c>
      <c r="L422" s="231">
        <v>498</v>
      </c>
      <c r="M422" s="231">
        <v>3.8632200000000001</v>
      </c>
      <c r="N422" s="1"/>
      <c r="O422" s="1"/>
    </row>
    <row r="423" spans="1:15" ht="12.75" customHeight="1">
      <c r="A423" s="30">
        <v>413</v>
      </c>
      <c r="B423" s="217" t="s">
        <v>186</v>
      </c>
      <c r="C423" s="231">
        <v>568.70000000000005</v>
      </c>
      <c r="D423" s="232">
        <v>577.31666666666672</v>
      </c>
      <c r="E423" s="232">
        <v>558.78333333333342</v>
      </c>
      <c r="F423" s="232">
        <v>548.86666666666667</v>
      </c>
      <c r="G423" s="232">
        <v>530.33333333333337</v>
      </c>
      <c r="H423" s="232">
        <v>587.23333333333346</v>
      </c>
      <c r="I423" s="232">
        <v>605.76666666666677</v>
      </c>
      <c r="J423" s="232">
        <v>615.68333333333351</v>
      </c>
      <c r="K423" s="231">
        <v>595.85</v>
      </c>
      <c r="L423" s="231">
        <v>567.4</v>
      </c>
      <c r="M423" s="231">
        <v>256.86293999999998</v>
      </c>
      <c r="N423" s="1"/>
      <c r="O423" s="1"/>
    </row>
    <row r="424" spans="1:15" ht="12.75" customHeight="1">
      <c r="A424" s="30">
        <v>414</v>
      </c>
      <c r="B424" s="217" t="s">
        <v>184</v>
      </c>
      <c r="C424" s="231">
        <v>89.9</v>
      </c>
      <c r="D424" s="232">
        <v>90.15000000000002</v>
      </c>
      <c r="E424" s="232">
        <v>88.900000000000034</v>
      </c>
      <c r="F424" s="232">
        <v>87.90000000000002</v>
      </c>
      <c r="G424" s="232">
        <v>86.650000000000034</v>
      </c>
      <c r="H424" s="232">
        <v>91.150000000000034</v>
      </c>
      <c r="I424" s="232">
        <v>92.4</v>
      </c>
      <c r="J424" s="232">
        <v>93.400000000000034</v>
      </c>
      <c r="K424" s="231">
        <v>91.4</v>
      </c>
      <c r="L424" s="231">
        <v>89.15</v>
      </c>
      <c r="M424" s="231">
        <v>170.92769999999999</v>
      </c>
      <c r="N424" s="1"/>
      <c r="O424" s="1"/>
    </row>
    <row r="425" spans="1:15" ht="12.75" customHeight="1">
      <c r="A425" s="30">
        <v>415</v>
      </c>
      <c r="B425" s="217" t="s">
        <v>469</v>
      </c>
      <c r="C425" s="231">
        <v>270.89999999999998</v>
      </c>
      <c r="D425" s="232">
        <v>270.5</v>
      </c>
      <c r="E425" s="232">
        <v>268.64999999999998</v>
      </c>
      <c r="F425" s="232">
        <v>266.39999999999998</v>
      </c>
      <c r="G425" s="232">
        <v>264.54999999999995</v>
      </c>
      <c r="H425" s="232">
        <v>272.75</v>
      </c>
      <c r="I425" s="232">
        <v>274.60000000000002</v>
      </c>
      <c r="J425" s="232">
        <v>276.85000000000002</v>
      </c>
      <c r="K425" s="231">
        <v>272.35000000000002</v>
      </c>
      <c r="L425" s="231">
        <v>268.25</v>
      </c>
      <c r="M425" s="231">
        <v>2.2096</v>
      </c>
      <c r="N425" s="1"/>
      <c r="O425" s="1"/>
    </row>
    <row r="426" spans="1:15" ht="12.75" customHeight="1">
      <c r="A426" s="30">
        <v>416</v>
      </c>
      <c r="B426" s="217" t="s">
        <v>470</v>
      </c>
      <c r="C426" s="231">
        <v>179.6</v>
      </c>
      <c r="D426" s="232">
        <v>179.30000000000004</v>
      </c>
      <c r="E426" s="232">
        <v>176.60000000000008</v>
      </c>
      <c r="F426" s="232">
        <v>173.60000000000005</v>
      </c>
      <c r="G426" s="232">
        <v>170.90000000000009</v>
      </c>
      <c r="H426" s="232">
        <v>182.30000000000007</v>
      </c>
      <c r="I426" s="232">
        <v>185.00000000000006</v>
      </c>
      <c r="J426" s="232">
        <v>188.00000000000006</v>
      </c>
      <c r="K426" s="231">
        <v>182</v>
      </c>
      <c r="L426" s="231">
        <v>176.3</v>
      </c>
      <c r="M426" s="231">
        <v>7.4142200000000003</v>
      </c>
      <c r="N426" s="1"/>
      <c r="O426" s="1"/>
    </row>
    <row r="427" spans="1:15" ht="12.75" customHeight="1">
      <c r="A427" s="30">
        <v>417</v>
      </c>
      <c r="B427" s="217" t="s">
        <v>471</v>
      </c>
      <c r="C427" s="231">
        <v>390.65</v>
      </c>
      <c r="D427" s="232">
        <v>387.58333333333331</v>
      </c>
      <c r="E427" s="232">
        <v>380.16666666666663</v>
      </c>
      <c r="F427" s="232">
        <v>369.68333333333334</v>
      </c>
      <c r="G427" s="232">
        <v>362.26666666666665</v>
      </c>
      <c r="H427" s="232">
        <v>398.06666666666661</v>
      </c>
      <c r="I427" s="232">
        <v>405.48333333333323</v>
      </c>
      <c r="J427" s="232">
        <v>415.96666666666658</v>
      </c>
      <c r="K427" s="231">
        <v>395</v>
      </c>
      <c r="L427" s="231">
        <v>377.1</v>
      </c>
      <c r="M427" s="231">
        <v>0.96984000000000004</v>
      </c>
      <c r="N427" s="1"/>
      <c r="O427" s="1"/>
    </row>
    <row r="428" spans="1:15" ht="12.75" customHeight="1">
      <c r="A428" s="30">
        <v>418</v>
      </c>
      <c r="B428" s="217" t="s">
        <v>472</v>
      </c>
      <c r="C428" s="231">
        <v>459.8</v>
      </c>
      <c r="D428" s="232">
        <v>458.73333333333335</v>
      </c>
      <c r="E428" s="232">
        <v>456.06666666666672</v>
      </c>
      <c r="F428" s="232">
        <v>452.33333333333337</v>
      </c>
      <c r="G428" s="232">
        <v>449.66666666666674</v>
      </c>
      <c r="H428" s="232">
        <v>462.4666666666667</v>
      </c>
      <c r="I428" s="232">
        <v>465.13333333333333</v>
      </c>
      <c r="J428" s="232">
        <v>468.86666666666667</v>
      </c>
      <c r="K428" s="231">
        <v>461.4</v>
      </c>
      <c r="L428" s="231">
        <v>455</v>
      </c>
      <c r="M428" s="231">
        <v>1.13093</v>
      </c>
      <c r="N428" s="1"/>
      <c r="O428" s="1"/>
    </row>
    <row r="429" spans="1:15" ht="12.75" customHeight="1">
      <c r="A429" s="30">
        <v>419</v>
      </c>
      <c r="B429" s="217" t="s">
        <v>473</v>
      </c>
      <c r="C429" s="231">
        <v>199.45</v>
      </c>
      <c r="D429" s="232">
        <v>199.31666666666669</v>
      </c>
      <c r="E429" s="232">
        <v>196.63333333333338</v>
      </c>
      <c r="F429" s="232">
        <v>193.81666666666669</v>
      </c>
      <c r="G429" s="232">
        <v>191.13333333333338</v>
      </c>
      <c r="H429" s="232">
        <v>202.13333333333338</v>
      </c>
      <c r="I429" s="232">
        <v>204.81666666666672</v>
      </c>
      <c r="J429" s="232">
        <v>207.63333333333338</v>
      </c>
      <c r="K429" s="231">
        <v>202</v>
      </c>
      <c r="L429" s="231">
        <v>196.5</v>
      </c>
      <c r="M429" s="231">
        <v>1.10819</v>
      </c>
      <c r="N429" s="1"/>
      <c r="O429" s="1"/>
    </row>
    <row r="430" spans="1:15" ht="12.75" customHeight="1">
      <c r="A430" s="30">
        <v>420</v>
      </c>
      <c r="B430" s="217" t="s">
        <v>190</v>
      </c>
      <c r="C430" s="231">
        <v>1040.05</v>
      </c>
      <c r="D430" s="232">
        <v>1038.6666666666667</v>
      </c>
      <c r="E430" s="232">
        <v>1031.6833333333334</v>
      </c>
      <c r="F430" s="232">
        <v>1023.3166666666666</v>
      </c>
      <c r="G430" s="232">
        <v>1016.3333333333333</v>
      </c>
      <c r="H430" s="232">
        <v>1047.0333333333335</v>
      </c>
      <c r="I430" s="232">
        <v>1054.0166666666667</v>
      </c>
      <c r="J430" s="232">
        <v>1062.3833333333337</v>
      </c>
      <c r="K430" s="231">
        <v>1045.6500000000001</v>
      </c>
      <c r="L430" s="231">
        <v>1030.3</v>
      </c>
      <c r="M430" s="231">
        <v>17.533329999999999</v>
      </c>
      <c r="N430" s="1"/>
      <c r="O430" s="1"/>
    </row>
    <row r="431" spans="1:15" ht="12.75" customHeight="1">
      <c r="A431" s="30">
        <v>421</v>
      </c>
      <c r="B431" s="217" t="s">
        <v>191</v>
      </c>
      <c r="C431" s="231">
        <v>466.3</v>
      </c>
      <c r="D431" s="232">
        <v>469.41666666666669</v>
      </c>
      <c r="E431" s="232">
        <v>460.78333333333336</v>
      </c>
      <c r="F431" s="232">
        <v>455.26666666666665</v>
      </c>
      <c r="G431" s="232">
        <v>446.63333333333333</v>
      </c>
      <c r="H431" s="232">
        <v>474.93333333333339</v>
      </c>
      <c r="I431" s="232">
        <v>483.56666666666672</v>
      </c>
      <c r="J431" s="232">
        <v>489.08333333333343</v>
      </c>
      <c r="K431" s="231">
        <v>478.05</v>
      </c>
      <c r="L431" s="231">
        <v>463.9</v>
      </c>
      <c r="M431" s="231">
        <v>11.358219999999999</v>
      </c>
      <c r="N431" s="1"/>
      <c r="O431" s="1"/>
    </row>
    <row r="432" spans="1:15" ht="12.75" customHeight="1">
      <c r="A432" s="30">
        <v>422</v>
      </c>
      <c r="B432" s="217" t="s">
        <v>474</v>
      </c>
      <c r="C432" s="231">
        <v>2248.5500000000002</v>
      </c>
      <c r="D432" s="232">
        <v>2242.7166666666667</v>
      </c>
      <c r="E432" s="232">
        <v>2218.4333333333334</v>
      </c>
      <c r="F432" s="232">
        <v>2188.3166666666666</v>
      </c>
      <c r="G432" s="232">
        <v>2164.0333333333333</v>
      </c>
      <c r="H432" s="232">
        <v>2272.8333333333335</v>
      </c>
      <c r="I432" s="232">
        <v>2297.1166666666672</v>
      </c>
      <c r="J432" s="232">
        <v>2327.2333333333336</v>
      </c>
      <c r="K432" s="231">
        <v>2267</v>
      </c>
      <c r="L432" s="231">
        <v>2212.6</v>
      </c>
      <c r="M432" s="231">
        <v>0.11706</v>
      </c>
      <c r="N432" s="1"/>
      <c r="O432" s="1"/>
    </row>
    <row r="433" spans="1:15" ht="12.75" customHeight="1">
      <c r="A433" s="30">
        <v>423</v>
      </c>
      <c r="B433" s="217" t="s">
        <v>475</v>
      </c>
      <c r="C433" s="231">
        <v>994.25</v>
      </c>
      <c r="D433" s="232">
        <v>987.9</v>
      </c>
      <c r="E433" s="232">
        <v>978.34999999999991</v>
      </c>
      <c r="F433" s="232">
        <v>962.44999999999993</v>
      </c>
      <c r="G433" s="232">
        <v>952.89999999999986</v>
      </c>
      <c r="H433" s="232">
        <v>1003.8</v>
      </c>
      <c r="I433" s="232">
        <v>1013.3499999999999</v>
      </c>
      <c r="J433" s="232">
        <v>1029.25</v>
      </c>
      <c r="K433" s="231">
        <v>997.45</v>
      </c>
      <c r="L433" s="231">
        <v>972</v>
      </c>
      <c r="M433" s="231">
        <v>0.48160999999999998</v>
      </c>
      <c r="N433" s="1"/>
      <c r="O433" s="1"/>
    </row>
    <row r="434" spans="1:15" ht="12.75" customHeight="1">
      <c r="A434" s="30">
        <v>424</v>
      </c>
      <c r="B434" s="217" t="s">
        <v>476</v>
      </c>
      <c r="C434" s="231">
        <v>364.2</v>
      </c>
      <c r="D434" s="232">
        <v>366.4666666666667</v>
      </c>
      <c r="E434" s="232">
        <v>357.93333333333339</v>
      </c>
      <c r="F434" s="232">
        <v>351.66666666666669</v>
      </c>
      <c r="G434" s="232">
        <v>343.13333333333338</v>
      </c>
      <c r="H434" s="232">
        <v>372.73333333333341</v>
      </c>
      <c r="I434" s="232">
        <v>381.26666666666671</v>
      </c>
      <c r="J434" s="232">
        <v>387.53333333333342</v>
      </c>
      <c r="K434" s="231">
        <v>375</v>
      </c>
      <c r="L434" s="231">
        <v>360.2</v>
      </c>
      <c r="M434" s="231">
        <v>1.27752</v>
      </c>
      <c r="N434" s="1"/>
      <c r="O434" s="1"/>
    </row>
    <row r="435" spans="1:15" ht="12.75" customHeight="1">
      <c r="A435" s="30">
        <v>425</v>
      </c>
      <c r="B435" s="217" t="s">
        <v>477</v>
      </c>
      <c r="C435" s="231">
        <v>325.60000000000002</v>
      </c>
      <c r="D435" s="232">
        <v>324.56666666666666</v>
      </c>
      <c r="E435" s="232">
        <v>320.43333333333334</v>
      </c>
      <c r="F435" s="232">
        <v>315.26666666666665</v>
      </c>
      <c r="G435" s="232">
        <v>311.13333333333333</v>
      </c>
      <c r="H435" s="232">
        <v>329.73333333333335</v>
      </c>
      <c r="I435" s="232">
        <v>333.86666666666667</v>
      </c>
      <c r="J435" s="232">
        <v>339.03333333333336</v>
      </c>
      <c r="K435" s="231">
        <v>328.7</v>
      </c>
      <c r="L435" s="231">
        <v>319.39999999999998</v>
      </c>
      <c r="M435" s="231">
        <v>1.1145799999999999</v>
      </c>
      <c r="N435" s="1"/>
      <c r="O435" s="1"/>
    </row>
    <row r="436" spans="1:15" ht="12.75" customHeight="1">
      <c r="A436" s="30">
        <v>426</v>
      </c>
      <c r="B436" s="217" t="s">
        <v>478</v>
      </c>
      <c r="C436" s="231">
        <v>2413.8000000000002</v>
      </c>
      <c r="D436" s="232">
        <v>2428.2333333333336</v>
      </c>
      <c r="E436" s="232">
        <v>2371.5666666666671</v>
      </c>
      <c r="F436" s="232">
        <v>2329.3333333333335</v>
      </c>
      <c r="G436" s="232">
        <v>2272.666666666667</v>
      </c>
      <c r="H436" s="232">
        <v>2470.4666666666672</v>
      </c>
      <c r="I436" s="232">
        <v>2527.1333333333332</v>
      </c>
      <c r="J436" s="232">
        <v>2569.3666666666672</v>
      </c>
      <c r="K436" s="231">
        <v>2484.9</v>
      </c>
      <c r="L436" s="231">
        <v>2386</v>
      </c>
      <c r="M436" s="231">
        <v>1.0359799999999999</v>
      </c>
      <c r="N436" s="1"/>
      <c r="O436" s="1"/>
    </row>
    <row r="437" spans="1:15" ht="12.75" customHeight="1">
      <c r="A437" s="30">
        <v>427</v>
      </c>
      <c r="B437" s="217" t="s">
        <v>479</v>
      </c>
      <c r="C437" s="231">
        <v>489.3</v>
      </c>
      <c r="D437" s="232">
        <v>488.51666666666665</v>
      </c>
      <c r="E437" s="232">
        <v>486.0333333333333</v>
      </c>
      <c r="F437" s="232">
        <v>482.76666666666665</v>
      </c>
      <c r="G437" s="232">
        <v>480.2833333333333</v>
      </c>
      <c r="H437" s="232">
        <v>491.7833333333333</v>
      </c>
      <c r="I437" s="232">
        <v>494.26666666666665</v>
      </c>
      <c r="J437" s="232">
        <v>497.5333333333333</v>
      </c>
      <c r="K437" s="231">
        <v>491</v>
      </c>
      <c r="L437" s="231">
        <v>485.25</v>
      </c>
      <c r="M437" s="231">
        <v>1.1820299999999999</v>
      </c>
      <c r="N437" s="1"/>
      <c r="O437" s="1"/>
    </row>
    <row r="438" spans="1:15" ht="12.75" customHeight="1">
      <c r="A438" s="30">
        <v>428</v>
      </c>
      <c r="B438" s="217" t="s">
        <v>480</v>
      </c>
      <c r="C438" s="231">
        <v>9.5</v>
      </c>
      <c r="D438" s="232">
        <v>9.5499999999999989</v>
      </c>
      <c r="E438" s="232">
        <v>9.3499999999999979</v>
      </c>
      <c r="F438" s="232">
        <v>9.1999999999999993</v>
      </c>
      <c r="G438" s="232">
        <v>8.9999999999999982</v>
      </c>
      <c r="H438" s="232">
        <v>9.6999999999999975</v>
      </c>
      <c r="I438" s="232">
        <v>9.8999999999999968</v>
      </c>
      <c r="J438" s="232">
        <v>10.049999999999997</v>
      </c>
      <c r="K438" s="231">
        <v>9.75</v>
      </c>
      <c r="L438" s="231">
        <v>9.4</v>
      </c>
      <c r="M438" s="231">
        <v>474.79500999999999</v>
      </c>
      <c r="N438" s="1"/>
      <c r="O438" s="1"/>
    </row>
    <row r="439" spans="1:15" ht="12.75" customHeight="1">
      <c r="A439" s="30">
        <v>429</v>
      </c>
      <c r="B439" s="217" t="s">
        <v>864</v>
      </c>
      <c r="C439" s="231">
        <v>352.95</v>
      </c>
      <c r="D439" s="232">
        <v>354.7833333333333</v>
      </c>
      <c r="E439" s="232">
        <v>346.16666666666663</v>
      </c>
      <c r="F439" s="232">
        <v>339.38333333333333</v>
      </c>
      <c r="G439" s="232">
        <v>330.76666666666665</v>
      </c>
      <c r="H439" s="232">
        <v>361.56666666666661</v>
      </c>
      <c r="I439" s="232">
        <v>370.18333333333328</v>
      </c>
      <c r="J439" s="232">
        <v>376.96666666666658</v>
      </c>
      <c r="K439" s="231">
        <v>363.4</v>
      </c>
      <c r="L439" s="231">
        <v>348</v>
      </c>
      <c r="M439" s="231">
        <v>7.71469</v>
      </c>
      <c r="N439" s="1"/>
      <c r="O439" s="1"/>
    </row>
    <row r="440" spans="1:15" ht="12.75" customHeight="1">
      <c r="A440" s="30">
        <v>430</v>
      </c>
      <c r="B440" s="217" t="s">
        <v>481</v>
      </c>
      <c r="C440" s="231">
        <v>933.75</v>
      </c>
      <c r="D440" s="232">
        <v>940.88333333333333</v>
      </c>
      <c r="E440" s="232">
        <v>920.86666666666667</v>
      </c>
      <c r="F440" s="232">
        <v>907.98333333333335</v>
      </c>
      <c r="G440" s="232">
        <v>887.9666666666667</v>
      </c>
      <c r="H440" s="232">
        <v>953.76666666666665</v>
      </c>
      <c r="I440" s="232">
        <v>973.7833333333333</v>
      </c>
      <c r="J440" s="232">
        <v>986.66666666666663</v>
      </c>
      <c r="K440" s="231">
        <v>960.9</v>
      </c>
      <c r="L440" s="231">
        <v>928</v>
      </c>
      <c r="M440" s="231">
        <v>0.27614</v>
      </c>
      <c r="N440" s="1"/>
      <c r="O440" s="1"/>
    </row>
    <row r="441" spans="1:15" ht="12.75" customHeight="1">
      <c r="A441" s="30">
        <v>431</v>
      </c>
      <c r="B441" s="217" t="s">
        <v>272</v>
      </c>
      <c r="C441" s="231">
        <v>572</v>
      </c>
      <c r="D441" s="232">
        <v>574.44999999999993</v>
      </c>
      <c r="E441" s="232">
        <v>567.54999999999984</v>
      </c>
      <c r="F441" s="232">
        <v>563.09999999999991</v>
      </c>
      <c r="G441" s="232">
        <v>556.19999999999982</v>
      </c>
      <c r="H441" s="232">
        <v>578.89999999999986</v>
      </c>
      <c r="I441" s="232">
        <v>585.79999999999995</v>
      </c>
      <c r="J441" s="232">
        <v>590.24999999999989</v>
      </c>
      <c r="K441" s="231">
        <v>581.35</v>
      </c>
      <c r="L441" s="231">
        <v>570</v>
      </c>
      <c r="M441" s="231">
        <v>4.1960199999999999</v>
      </c>
      <c r="N441" s="1"/>
      <c r="O441" s="1"/>
    </row>
    <row r="442" spans="1:15" ht="12.75" customHeight="1">
      <c r="A442" s="30">
        <v>432</v>
      </c>
      <c r="B442" s="217" t="s">
        <v>482</v>
      </c>
      <c r="C442" s="231">
        <v>1797.2</v>
      </c>
      <c r="D442" s="232">
        <v>1799.9166666666667</v>
      </c>
      <c r="E442" s="232">
        <v>1787.2833333333335</v>
      </c>
      <c r="F442" s="232">
        <v>1777.3666666666668</v>
      </c>
      <c r="G442" s="232">
        <v>1764.7333333333336</v>
      </c>
      <c r="H442" s="232">
        <v>1809.8333333333335</v>
      </c>
      <c r="I442" s="232">
        <v>1822.4666666666667</v>
      </c>
      <c r="J442" s="232">
        <v>1832.3833333333334</v>
      </c>
      <c r="K442" s="231">
        <v>1812.55</v>
      </c>
      <c r="L442" s="231">
        <v>1790</v>
      </c>
      <c r="M442" s="231">
        <v>7.4499999999999997E-2</v>
      </c>
      <c r="N442" s="1"/>
      <c r="O442" s="1"/>
    </row>
    <row r="443" spans="1:15" ht="12.75" customHeight="1">
      <c r="A443" s="30">
        <v>433</v>
      </c>
      <c r="B443" s="217" t="s">
        <v>483</v>
      </c>
      <c r="C443" s="231">
        <v>504.45</v>
      </c>
      <c r="D443" s="232">
        <v>505.14999999999992</v>
      </c>
      <c r="E443" s="232">
        <v>499.39999999999986</v>
      </c>
      <c r="F443" s="232">
        <v>494.34999999999997</v>
      </c>
      <c r="G443" s="232">
        <v>488.59999999999991</v>
      </c>
      <c r="H443" s="232">
        <v>510.19999999999982</v>
      </c>
      <c r="I443" s="232">
        <v>515.94999999999993</v>
      </c>
      <c r="J443" s="232">
        <v>520.99999999999977</v>
      </c>
      <c r="K443" s="231">
        <v>510.9</v>
      </c>
      <c r="L443" s="231">
        <v>500.1</v>
      </c>
      <c r="M443" s="231">
        <v>9.3990000000000004E-2</v>
      </c>
      <c r="N443" s="1"/>
      <c r="O443" s="1"/>
    </row>
    <row r="444" spans="1:15" ht="12.75" customHeight="1">
      <c r="A444" s="30">
        <v>434</v>
      </c>
      <c r="B444" s="217" t="s">
        <v>484</v>
      </c>
      <c r="C444" s="231">
        <v>780.9</v>
      </c>
      <c r="D444" s="232">
        <v>782.63333333333333</v>
      </c>
      <c r="E444" s="232">
        <v>775.26666666666665</v>
      </c>
      <c r="F444" s="232">
        <v>769.63333333333333</v>
      </c>
      <c r="G444" s="232">
        <v>762.26666666666665</v>
      </c>
      <c r="H444" s="232">
        <v>788.26666666666665</v>
      </c>
      <c r="I444" s="232">
        <v>795.63333333333321</v>
      </c>
      <c r="J444" s="232">
        <v>801.26666666666665</v>
      </c>
      <c r="K444" s="231">
        <v>790</v>
      </c>
      <c r="L444" s="231">
        <v>777</v>
      </c>
      <c r="M444" s="231">
        <v>0.25438</v>
      </c>
      <c r="N444" s="1"/>
      <c r="O444" s="1"/>
    </row>
    <row r="445" spans="1:15" ht="12.75" customHeight="1">
      <c r="A445" s="30">
        <v>435</v>
      </c>
      <c r="B445" s="217" t="s">
        <v>485</v>
      </c>
      <c r="C445" s="231">
        <v>33.799999999999997</v>
      </c>
      <c r="D445" s="232">
        <v>34.116666666666667</v>
      </c>
      <c r="E445" s="232">
        <v>33.433333333333337</v>
      </c>
      <c r="F445" s="232">
        <v>33.06666666666667</v>
      </c>
      <c r="G445" s="232">
        <v>32.38333333333334</v>
      </c>
      <c r="H445" s="232">
        <v>34.483333333333334</v>
      </c>
      <c r="I445" s="232">
        <v>35.166666666666657</v>
      </c>
      <c r="J445" s="232">
        <v>35.533333333333331</v>
      </c>
      <c r="K445" s="231">
        <v>34.799999999999997</v>
      </c>
      <c r="L445" s="231">
        <v>33.75</v>
      </c>
      <c r="M445" s="231">
        <v>45.474730000000001</v>
      </c>
      <c r="N445" s="1"/>
      <c r="O445" s="1"/>
    </row>
    <row r="446" spans="1:15" ht="12.75" customHeight="1">
      <c r="A446" s="30">
        <v>436</v>
      </c>
      <c r="B446" s="217" t="s">
        <v>203</v>
      </c>
      <c r="C446" s="231">
        <v>1037.9000000000001</v>
      </c>
      <c r="D446" s="232">
        <v>1024.5166666666667</v>
      </c>
      <c r="E446" s="232">
        <v>1005.3833333333332</v>
      </c>
      <c r="F446" s="232">
        <v>972.86666666666656</v>
      </c>
      <c r="G446" s="232">
        <v>953.73333333333312</v>
      </c>
      <c r="H446" s="232">
        <v>1057.0333333333333</v>
      </c>
      <c r="I446" s="232">
        <v>1076.166666666667</v>
      </c>
      <c r="J446" s="232">
        <v>1108.6833333333334</v>
      </c>
      <c r="K446" s="231">
        <v>1043.6500000000001</v>
      </c>
      <c r="L446" s="231">
        <v>992</v>
      </c>
      <c r="M446" s="231">
        <v>54.614840000000001</v>
      </c>
      <c r="N446" s="1"/>
      <c r="O446" s="1"/>
    </row>
    <row r="447" spans="1:15" ht="12.75" customHeight="1">
      <c r="A447" s="30">
        <v>437</v>
      </c>
      <c r="B447" s="217" t="s">
        <v>486</v>
      </c>
      <c r="C447" s="231">
        <v>663.9</v>
      </c>
      <c r="D447" s="232">
        <v>666.43333333333328</v>
      </c>
      <c r="E447" s="232">
        <v>658.46666666666658</v>
      </c>
      <c r="F447" s="232">
        <v>653.0333333333333</v>
      </c>
      <c r="G447" s="232">
        <v>645.06666666666661</v>
      </c>
      <c r="H447" s="232">
        <v>671.86666666666656</v>
      </c>
      <c r="I447" s="232">
        <v>679.83333333333326</v>
      </c>
      <c r="J447" s="232">
        <v>685.26666666666654</v>
      </c>
      <c r="K447" s="231">
        <v>674.4</v>
      </c>
      <c r="L447" s="231">
        <v>661</v>
      </c>
      <c r="M447" s="231">
        <v>1.5232000000000001</v>
      </c>
      <c r="N447" s="1"/>
      <c r="O447" s="1"/>
    </row>
    <row r="448" spans="1:15" ht="12.75" customHeight="1">
      <c r="A448" s="30">
        <v>438</v>
      </c>
      <c r="B448" s="217" t="s">
        <v>192</v>
      </c>
      <c r="C448" s="231">
        <v>950.4</v>
      </c>
      <c r="D448" s="232">
        <v>956.26666666666677</v>
      </c>
      <c r="E448" s="232">
        <v>942.53333333333353</v>
      </c>
      <c r="F448" s="232">
        <v>934.66666666666674</v>
      </c>
      <c r="G448" s="232">
        <v>920.93333333333351</v>
      </c>
      <c r="H448" s="232">
        <v>964.13333333333355</v>
      </c>
      <c r="I448" s="232">
        <v>977.8666666666669</v>
      </c>
      <c r="J448" s="232">
        <v>985.73333333333358</v>
      </c>
      <c r="K448" s="231">
        <v>970</v>
      </c>
      <c r="L448" s="231">
        <v>948.4</v>
      </c>
      <c r="M448" s="231">
        <v>6.23055</v>
      </c>
      <c r="N448" s="1"/>
      <c r="O448" s="1"/>
    </row>
    <row r="449" spans="1:15" ht="12.75" customHeight="1">
      <c r="A449" s="30">
        <v>439</v>
      </c>
      <c r="B449" s="217" t="s">
        <v>487</v>
      </c>
      <c r="C449" s="231">
        <v>213.9</v>
      </c>
      <c r="D449" s="232">
        <v>213.36666666666667</v>
      </c>
      <c r="E449" s="232">
        <v>212.13333333333335</v>
      </c>
      <c r="F449" s="232">
        <v>210.36666666666667</v>
      </c>
      <c r="G449" s="232">
        <v>209.13333333333335</v>
      </c>
      <c r="H449" s="232">
        <v>215.13333333333335</v>
      </c>
      <c r="I449" s="232">
        <v>216.3666666666667</v>
      </c>
      <c r="J449" s="232">
        <v>218.13333333333335</v>
      </c>
      <c r="K449" s="231">
        <v>214.6</v>
      </c>
      <c r="L449" s="231">
        <v>211.6</v>
      </c>
      <c r="M449" s="231">
        <v>3.4953599999999998</v>
      </c>
      <c r="N449" s="1"/>
      <c r="O449" s="1"/>
    </row>
    <row r="450" spans="1:15" ht="12.75" customHeight="1">
      <c r="A450" s="30">
        <v>440</v>
      </c>
      <c r="B450" s="217" t="s">
        <v>488</v>
      </c>
      <c r="C450" s="231">
        <v>1284.75</v>
      </c>
      <c r="D450" s="232">
        <v>1294.6833333333332</v>
      </c>
      <c r="E450" s="232">
        <v>1265.4166666666663</v>
      </c>
      <c r="F450" s="232">
        <v>1246.083333333333</v>
      </c>
      <c r="G450" s="232">
        <v>1216.8166666666662</v>
      </c>
      <c r="H450" s="232">
        <v>1314.0166666666664</v>
      </c>
      <c r="I450" s="232">
        <v>1343.2833333333333</v>
      </c>
      <c r="J450" s="232">
        <v>1362.6166666666666</v>
      </c>
      <c r="K450" s="231">
        <v>1323.95</v>
      </c>
      <c r="L450" s="231">
        <v>1275.3499999999999</v>
      </c>
      <c r="M450" s="231">
        <v>5.3623799999999999</v>
      </c>
      <c r="N450" s="1"/>
      <c r="O450" s="1"/>
    </row>
    <row r="451" spans="1:15" ht="12.75" customHeight="1">
      <c r="A451" s="30">
        <v>441</v>
      </c>
      <c r="B451" s="217" t="s">
        <v>197</v>
      </c>
      <c r="C451" s="231">
        <v>3429.75</v>
      </c>
      <c r="D451" s="232">
        <v>3423.25</v>
      </c>
      <c r="E451" s="232">
        <v>3411.5</v>
      </c>
      <c r="F451" s="232">
        <v>3393.25</v>
      </c>
      <c r="G451" s="232">
        <v>3381.5</v>
      </c>
      <c r="H451" s="232">
        <v>3441.5</v>
      </c>
      <c r="I451" s="232">
        <v>3453.25</v>
      </c>
      <c r="J451" s="232">
        <v>3471.5</v>
      </c>
      <c r="K451" s="231">
        <v>3435</v>
      </c>
      <c r="L451" s="231">
        <v>3405</v>
      </c>
      <c r="M451" s="231">
        <v>8.7410999999999994</v>
      </c>
      <c r="N451" s="1"/>
      <c r="O451" s="1"/>
    </row>
    <row r="452" spans="1:15" ht="12.75" customHeight="1">
      <c r="A452" s="30">
        <v>442</v>
      </c>
      <c r="B452" s="217" t="s">
        <v>193</v>
      </c>
      <c r="C452" s="231">
        <v>740.05</v>
      </c>
      <c r="D452" s="232">
        <v>737.91666666666663</v>
      </c>
      <c r="E452" s="232">
        <v>733.33333333333326</v>
      </c>
      <c r="F452" s="232">
        <v>726.61666666666667</v>
      </c>
      <c r="G452" s="232">
        <v>722.0333333333333</v>
      </c>
      <c r="H452" s="232">
        <v>744.63333333333321</v>
      </c>
      <c r="I452" s="232">
        <v>749.21666666666647</v>
      </c>
      <c r="J452" s="232">
        <v>755.93333333333317</v>
      </c>
      <c r="K452" s="231">
        <v>742.5</v>
      </c>
      <c r="L452" s="231">
        <v>731.2</v>
      </c>
      <c r="M452" s="231">
        <v>8.6862700000000004</v>
      </c>
      <c r="N452" s="1"/>
      <c r="O452" s="1"/>
    </row>
    <row r="453" spans="1:15" ht="12.75" customHeight="1">
      <c r="A453" s="30">
        <v>443</v>
      </c>
      <c r="B453" s="217" t="s">
        <v>273</v>
      </c>
      <c r="C453" s="231">
        <v>6597.2</v>
      </c>
      <c r="D453" s="232">
        <v>6643.0333333333328</v>
      </c>
      <c r="E453" s="232">
        <v>6531.0666666666657</v>
      </c>
      <c r="F453" s="232">
        <v>6464.9333333333325</v>
      </c>
      <c r="G453" s="232">
        <v>6352.9666666666653</v>
      </c>
      <c r="H453" s="232">
        <v>6709.1666666666661</v>
      </c>
      <c r="I453" s="232">
        <v>6821.1333333333332</v>
      </c>
      <c r="J453" s="232">
        <v>6887.2666666666664</v>
      </c>
      <c r="K453" s="231">
        <v>6755</v>
      </c>
      <c r="L453" s="231">
        <v>6576.9</v>
      </c>
      <c r="M453" s="231">
        <v>1.7470000000000001</v>
      </c>
      <c r="N453" s="1"/>
      <c r="O453" s="1"/>
    </row>
    <row r="454" spans="1:15" ht="12.75" customHeight="1">
      <c r="A454" s="30">
        <v>444</v>
      </c>
      <c r="B454" s="217" t="s">
        <v>833</v>
      </c>
      <c r="C454" s="231">
        <v>2185.25</v>
      </c>
      <c r="D454" s="232">
        <v>2198.0666666666666</v>
      </c>
      <c r="E454" s="232">
        <v>2162.7333333333331</v>
      </c>
      <c r="F454" s="232">
        <v>2140.2166666666667</v>
      </c>
      <c r="G454" s="232">
        <v>2104.8833333333332</v>
      </c>
      <c r="H454" s="232">
        <v>2220.583333333333</v>
      </c>
      <c r="I454" s="232">
        <v>2255.916666666667</v>
      </c>
      <c r="J454" s="232">
        <v>2278.4333333333329</v>
      </c>
      <c r="K454" s="231">
        <v>2233.4</v>
      </c>
      <c r="L454" s="231">
        <v>2175.5500000000002</v>
      </c>
      <c r="M454" s="231">
        <v>0.12496</v>
      </c>
      <c r="N454" s="1"/>
      <c r="O454" s="1"/>
    </row>
    <row r="455" spans="1:15" ht="12.75" customHeight="1">
      <c r="A455" s="30">
        <v>445</v>
      </c>
      <c r="B455" s="217" t="s">
        <v>489</v>
      </c>
      <c r="C455" s="231">
        <v>215.3</v>
      </c>
      <c r="D455" s="232">
        <v>215.1</v>
      </c>
      <c r="E455" s="232">
        <v>210.2</v>
      </c>
      <c r="F455" s="232">
        <v>205.1</v>
      </c>
      <c r="G455" s="232">
        <v>200.2</v>
      </c>
      <c r="H455" s="232">
        <v>220.2</v>
      </c>
      <c r="I455" s="232">
        <v>225.10000000000002</v>
      </c>
      <c r="J455" s="232">
        <v>230.2</v>
      </c>
      <c r="K455" s="231">
        <v>220</v>
      </c>
      <c r="L455" s="231">
        <v>210</v>
      </c>
      <c r="M455" s="231">
        <v>21.093219999999999</v>
      </c>
      <c r="N455" s="1"/>
      <c r="O455" s="1"/>
    </row>
    <row r="456" spans="1:15" ht="12.75" customHeight="1">
      <c r="A456" s="30">
        <v>446</v>
      </c>
      <c r="B456" s="217" t="s">
        <v>194</v>
      </c>
      <c r="C456" s="231">
        <v>419.05</v>
      </c>
      <c r="D456" s="232">
        <v>421.33333333333331</v>
      </c>
      <c r="E456" s="232">
        <v>415.41666666666663</v>
      </c>
      <c r="F456" s="232">
        <v>411.7833333333333</v>
      </c>
      <c r="G456" s="232">
        <v>405.86666666666662</v>
      </c>
      <c r="H456" s="232">
        <v>424.96666666666664</v>
      </c>
      <c r="I456" s="232">
        <v>430.88333333333327</v>
      </c>
      <c r="J456" s="232">
        <v>434.51666666666665</v>
      </c>
      <c r="K456" s="231">
        <v>427.25</v>
      </c>
      <c r="L456" s="231">
        <v>417.7</v>
      </c>
      <c r="M456" s="231">
        <v>229.75581</v>
      </c>
      <c r="N456" s="1"/>
      <c r="O456" s="1"/>
    </row>
    <row r="457" spans="1:15" ht="12.75" customHeight="1">
      <c r="A457" s="30">
        <v>447</v>
      </c>
      <c r="B457" s="217" t="s">
        <v>195</v>
      </c>
      <c r="C457" s="231">
        <v>201.45</v>
      </c>
      <c r="D457" s="232">
        <v>202.85</v>
      </c>
      <c r="E457" s="232">
        <v>199.45</v>
      </c>
      <c r="F457" s="232">
        <v>197.45</v>
      </c>
      <c r="G457" s="232">
        <v>194.04999999999998</v>
      </c>
      <c r="H457" s="232">
        <v>204.85</v>
      </c>
      <c r="I457" s="232">
        <v>208.25000000000003</v>
      </c>
      <c r="J457" s="232">
        <v>210.25</v>
      </c>
      <c r="K457" s="231">
        <v>206.25</v>
      </c>
      <c r="L457" s="231">
        <v>200.85</v>
      </c>
      <c r="M457" s="231">
        <v>96.810299999999998</v>
      </c>
      <c r="N457" s="1"/>
      <c r="O457" s="1"/>
    </row>
    <row r="458" spans="1:15" ht="12.75" customHeight="1">
      <c r="A458" s="30">
        <v>448</v>
      </c>
      <c r="B458" s="217" t="s">
        <v>196</v>
      </c>
      <c r="C458" s="231">
        <v>121</v>
      </c>
      <c r="D458" s="232">
        <v>121.11666666666667</v>
      </c>
      <c r="E458" s="232">
        <v>119.98333333333335</v>
      </c>
      <c r="F458" s="232">
        <v>118.96666666666667</v>
      </c>
      <c r="G458" s="232">
        <v>117.83333333333334</v>
      </c>
      <c r="H458" s="232">
        <v>122.13333333333335</v>
      </c>
      <c r="I458" s="232">
        <v>123.26666666666668</v>
      </c>
      <c r="J458" s="232">
        <v>124.28333333333336</v>
      </c>
      <c r="K458" s="231">
        <v>122.25</v>
      </c>
      <c r="L458" s="231">
        <v>120.1</v>
      </c>
      <c r="M458" s="231">
        <v>465.22102000000001</v>
      </c>
      <c r="N458" s="1"/>
      <c r="O458" s="1"/>
    </row>
    <row r="459" spans="1:15" ht="12.75" customHeight="1">
      <c r="A459" s="30">
        <v>449</v>
      </c>
      <c r="B459" s="217" t="s">
        <v>788</v>
      </c>
      <c r="C459" s="231">
        <v>81.099999999999994</v>
      </c>
      <c r="D459" s="232">
        <v>81.216666666666654</v>
      </c>
      <c r="E459" s="232">
        <v>79.583333333333314</v>
      </c>
      <c r="F459" s="232">
        <v>78.066666666666663</v>
      </c>
      <c r="G459" s="232">
        <v>76.433333333333323</v>
      </c>
      <c r="H459" s="232">
        <v>82.733333333333306</v>
      </c>
      <c r="I459" s="232">
        <v>84.36666666666666</v>
      </c>
      <c r="J459" s="232">
        <v>85.883333333333297</v>
      </c>
      <c r="K459" s="231">
        <v>82.85</v>
      </c>
      <c r="L459" s="231">
        <v>79.7</v>
      </c>
      <c r="M459" s="231">
        <v>13.653589999999999</v>
      </c>
      <c r="N459" s="1"/>
      <c r="O459" s="1"/>
    </row>
    <row r="460" spans="1:15" ht="12.75" customHeight="1">
      <c r="A460" s="30">
        <v>450</v>
      </c>
      <c r="B460" s="217" t="s">
        <v>490</v>
      </c>
      <c r="C460" s="231">
        <v>2421.15</v>
      </c>
      <c r="D460" s="232">
        <v>2426.0499999999997</v>
      </c>
      <c r="E460" s="232">
        <v>2357.0999999999995</v>
      </c>
      <c r="F460" s="232">
        <v>2293.0499999999997</v>
      </c>
      <c r="G460" s="232">
        <v>2224.0999999999995</v>
      </c>
      <c r="H460" s="232">
        <v>2490.0999999999995</v>
      </c>
      <c r="I460" s="232">
        <v>2559.0499999999993</v>
      </c>
      <c r="J460" s="232">
        <v>2623.0999999999995</v>
      </c>
      <c r="K460" s="231">
        <v>2495</v>
      </c>
      <c r="L460" s="231">
        <v>2362</v>
      </c>
      <c r="M460" s="231">
        <v>0.43409999999999999</v>
      </c>
      <c r="N460" s="1"/>
      <c r="O460" s="1"/>
    </row>
    <row r="461" spans="1:15" ht="12.75" customHeight="1">
      <c r="A461" s="30">
        <v>451</v>
      </c>
      <c r="B461" s="217" t="s">
        <v>198</v>
      </c>
      <c r="C461" s="231">
        <v>1051.1500000000001</v>
      </c>
      <c r="D461" s="232">
        <v>1055.95</v>
      </c>
      <c r="E461" s="232">
        <v>1044.2</v>
      </c>
      <c r="F461" s="232">
        <v>1037.25</v>
      </c>
      <c r="G461" s="232">
        <v>1025.5</v>
      </c>
      <c r="H461" s="232">
        <v>1062.9000000000001</v>
      </c>
      <c r="I461" s="232">
        <v>1074.6500000000001</v>
      </c>
      <c r="J461" s="232">
        <v>1081.6000000000001</v>
      </c>
      <c r="K461" s="231">
        <v>1067.7</v>
      </c>
      <c r="L461" s="231">
        <v>1049</v>
      </c>
      <c r="M461" s="231">
        <v>10.49973</v>
      </c>
      <c r="N461" s="1"/>
      <c r="O461" s="1"/>
    </row>
    <row r="462" spans="1:15" ht="12.75" customHeight="1">
      <c r="A462" s="30">
        <v>452</v>
      </c>
      <c r="B462" s="217" t="s">
        <v>865</v>
      </c>
      <c r="C462" s="231">
        <v>535.79999999999995</v>
      </c>
      <c r="D462" s="232">
        <v>536.33333333333337</v>
      </c>
      <c r="E462" s="232">
        <v>528.9666666666667</v>
      </c>
      <c r="F462" s="232">
        <v>522.13333333333333</v>
      </c>
      <c r="G462" s="232">
        <v>514.76666666666665</v>
      </c>
      <c r="H462" s="232">
        <v>543.16666666666674</v>
      </c>
      <c r="I462" s="232">
        <v>550.5333333333333</v>
      </c>
      <c r="J462" s="232">
        <v>557.36666666666679</v>
      </c>
      <c r="K462" s="231">
        <v>543.70000000000005</v>
      </c>
      <c r="L462" s="231">
        <v>529.5</v>
      </c>
      <c r="M462" s="231">
        <v>2.4990999999999999</v>
      </c>
      <c r="N462" s="1"/>
      <c r="O462" s="1"/>
    </row>
    <row r="463" spans="1:15" ht="12.75" customHeight="1">
      <c r="A463" s="30">
        <v>453</v>
      </c>
      <c r="B463" s="217" t="s">
        <v>491</v>
      </c>
      <c r="C463" s="231">
        <v>122</v>
      </c>
      <c r="D463" s="232">
        <v>122.86666666666667</v>
      </c>
      <c r="E463" s="232">
        <v>119.58333333333334</v>
      </c>
      <c r="F463" s="232">
        <v>117.16666666666667</v>
      </c>
      <c r="G463" s="232">
        <v>113.88333333333334</v>
      </c>
      <c r="H463" s="232">
        <v>125.28333333333335</v>
      </c>
      <c r="I463" s="232">
        <v>128.56666666666666</v>
      </c>
      <c r="J463" s="232">
        <v>130.98333333333335</v>
      </c>
      <c r="K463" s="231">
        <v>126.15</v>
      </c>
      <c r="L463" s="231">
        <v>120.45</v>
      </c>
      <c r="M463" s="231">
        <v>7.4968899999999996</v>
      </c>
      <c r="N463" s="1"/>
      <c r="O463" s="1"/>
    </row>
    <row r="464" spans="1:15" ht="12.75" customHeight="1">
      <c r="A464" s="30">
        <v>454</v>
      </c>
      <c r="B464" s="217" t="s">
        <v>180</v>
      </c>
      <c r="C464" s="231">
        <v>670.3</v>
      </c>
      <c r="D464" s="232">
        <v>671.6</v>
      </c>
      <c r="E464" s="232">
        <v>664.5</v>
      </c>
      <c r="F464" s="232">
        <v>658.69999999999993</v>
      </c>
      <c r="G464" s="232">
        <v>651.59999999999991</v>
      </c>
      <c r="H464" s="232">
        <v>677.40000000000009</v>
      </c>
      <c r="I464" s="232">
        <v>684.50000000000023</v>
      </c>
      <c r="J464" s="232">
        <v>690.30000000000018</v>
      </c>
      <c r="K464" s="231">
        <v>678.7</v>
      </c>
      <c r="L464" s="231">
        <v>665.8</v>
      </c>
      <c r="M464" s="231">
        <v>3.05396</v>
      </c>
      <c r="N464" s="1"/>
      <c r="O464" s="1"/>
    </row>
    <row r="465" spans="1:15" ht="12.75" customHeight="1">
      <c r="A465" s="30">
        <v>455</v>
      </c>
      <c r="B465" s="217" t="s">
        <v>492</v>
      </c>
      <c r="C465" s="231">
        <v>1955.1</v>
      </c>
      <c r="D465" s="232">
        <v>1956.25</v>
      </c>
      <c r="E465" s="232">
        <v>1940.85</v>
      </c>
      <c r="F465" s="232">
        <v>1926.6</v>
      </c>
      <c r="G465" s="232">
        <v>1911.1999999999998</v>
      </c>
      <c r="H465" s="232">
        <v>1970.5</v>
      </c>
      <c r="I465" s="232">
        <v>1985.9</v>
      </c>
      <c r="J465" s="232">
        <v>2000.15</v>
      </c>
      <c r="K465" s="231">
        <v>1971.65</v>
      </c>
      <c r="L465" s="231">
        <v>1942</v>
      </c>
      <c r="M465" s="231">
        <v>0.1128</v>
      </c>
      <c r="N465" s="1"/>
      <c r="O465" s="1"/>
    </row>
    <row r="466" spans="1:15" ht="12.75" customHeight="1">
      <c r="A466" s="30">
        <v>456</v>
      </c>
      <c r="B466" s="217" t="s">
        <v>493</v>
      </c>
      <c r="C466" s="231">
        <v>548.04999999999995</v>
      </c>
      <c r="D466" s="232">
        <v>551.66666666666663</v>
      </c>
      <c r="E466" s="232">
        <v>541.38333333333321</v>
      </c>
      <c r="F466" s="232">
        <v>534.71666666666658</v>
      </c>
      <c r="G466" s="232">
        <v>524.43333333333317</v>
      </c>
      <c r="H466" s="232">
        <v>558.33333333333326</v>
      </c>
      <c r="I466" s="232">
        <v>568.61666666666679</v>
      </c>
      <c r="J466" s="232">
        <v>575.2833333333333</v>
      </c>
      <c r="K466" s="231">
        <v>561.95000000000005</v>
      </c>
      <c r="L466" s="231">
        <v>545</v>
      </c>
      <c r="M466" s="231">
        <v>0.59704999999999997</v>
      </c>
      <c r="N466" s="1"/>
      <c r="O466" s="1"/>
    </row>
    <row r="467" spans="1:15" ht="12.75" customHeight="1">
      <c r="A467" s="30">
        <v>457</v>
      </c>
      <c r="B467" s="217" t="s">
        <v>494</v>
      </c>
      <c r="C467" s="231">
        <v>3040.85</v>
      </c>
      <c r="D467" s="232">
        <v>3062.2833333333333</v>
      </c>
      <c r="E467" s="232">
        <v>3006.7166666666667</v>
      </c>
      <c r="F467" s="232">
        <v>2972.5833333333335</v>
      </c>
      <c r="G467" s="232">
        <v>2917.0166666666669</v>
      </c>
      <c r="H467" s="232">
        <v>3096.4166666666665</v>
      </c>
      <c r="I467" s="232">
        <v>3151.9833333333331</v>
      </c>
      <c r="J467" s="232">
        <v>3186.1166666666663</v>
      </c>
      <c r="K467" s="231">
        <v>3117.85</v>
      </c>
      <c r="L467" s="231">
        <v>3028.15</v>
      </c>
      <c r="M467" s="231">
        <v>0.19983000000000001</v>
      </c>
      <c r="N467" s="1"/>
      <c r="O467" s="1"/>
    </row>
    <row r="468" spans="1:15" ht="12.75" customHeight="1">
      <c r="A468" s="30">
        <v>458</v>
      </c>
      <c r="B468" s="217" t="s">
        <v>199</v>
      </c>
      <c r="C468" s="231">
        <v>2356.6</v>
      </c>
      <c r="D468" s="232">
        <v>2353.3833333333337</v>
      </c>
      <c r="E468" s="232">
        <v>2336.7666666666673</v>
      </c>
      <c r="F468" s="232">
        <v>2316.9333333333338</v>
      </c>
      <c r="G468" s="232">
        <v>2300.3166666666675</v>
      </c>
      <c r="H468" s="232">
        <v>2373.2166666666672</v>
      </c>
      <c r="I468" s="232">
        <v>2389.833333333333</v>
      </c>
      <c r="J468" s="232">
        <v>2409.666666666667</v>
      </c>
      <c r="K468" s="231">
        <v>2370</v>
      </c>
      <c r="L468" s="231">
        <v>2333.5500000000002</v>
      </c>
      <c r="M468" s="231">
        <v>6.50664</v>
      </c>
      <c r="N468" s="1"/>
      <c r="O468" s="1"/>
    </row>
    <row r="469" spans="1:15" ht="12.75" customHeight="1">
      <c r="A469" s="30">
        <v>459</v>
      </c>
      <c r="B469" s="217" t="s">
        <v>200</v>
      </c>
      <c r="C469" s="231">
        <v>1556.75</v>
      </c>
      <c r="D469" s="232">
        <v>1565.0666666666666</v>
      </c>
      <c r="E469" s="232">
        <v>1540.2333333333331</v>
      </c>
      <c r="F469" s="232">
        <v>1523.7166666666665</v>
      </c>
      <c r="G469" s="232">
        <v>1498.883333333333</v>
      </c>
      <c r="H469" s="232">
        <v>1581.5833333333333</v>
      </c>
      <c r="I469" s="232">
        <v>1606.4166666666667</v>
      </c>
      <c r="J469" s="232">
        <v>1622.9333333333334</v>
      </c>
      <c r="K469" s="231">
        <v>1589.9</v>
      </c>
      <c r="L469" s="231">
        <v>1548.55</v>
      </c>
      <c r="M469" s="231">
        <v>1.5870899999999999</v>
      </c>
      <c r="N469" s="1"/>
      <c r="O469" s="1"/>
    </row>
    <row r="470" spans="1:15" ht="12.75" customHeight="1">
      <c r="A470" s="30">
        <v>460</v>
      </c>
      <c r="B470" s="217" t="s">
        <v>201</v>
      </c>
      <c r="C470" s="231">
        <v>465</v>
      </c>
      <c r="D470" s="232">
        <v>466.45</v>
      </c>
      <c r="E470" s="232">
        <v>459.79999999999995</v>
      </c>
      <c r="F470" s="232">
        <v>454.59999999999997</v>
      </c>
      <c r="G470" s="232">
        <v>447.94999999999993</v>
      </c>
      <c r="H470" s="232">
        <v>471.65</v>
      </c>
      <c r="I470" s="232">
        <v>478.29999999999995</v>
      </c>
      <c r="J470" s="232">
        <v>483.5</v>
      </c>
      <c r="K470" s="231">
        <v>473.1</v>
      </c>
      <c r="L470" s="231">
        <v>461.25</v>
      </c>
      <c r="M470" s="231">
        <v>5.4049500000000004</v>
      </c>
      <c r="N470" s="1"/>
      <c r="O470" s="1"/>
    </row>
    <row r="471" spans="1:15" ht="12.75" customHeight="1">
      <c r="A471" s="30">
        <v>461</v>
      </c>
      <c r="B471" s="217" t="s">
        <v>618</v>
      </c>
      <c r="C471" s="231">
        <v>628.65</v>
      </c>
      <c r="D471" s="232">
        <v>624.55000000000007</v>
      </c>
      <c r="E471" s="232">
        <v>614.10000000000014</v>
      </c>
      <c r="F471" s="232">
        <v>599.55000000000007</v>
      </c>
      <c r="G471" s="232">
        <v>589.10000000000014</v>
      </c>
      <c r="H471" s="232">
        <v>639.10000000000014</v>
      </c>
      <c r="I471" s="232">
        <v>649.55000000000018</v>
      </c>
      <c r="J471" s="232">
        <v>664.10000000000014</v>
      </c>
      <c r="K471" s="231">
        <v>635</v>
      </c>
      <c r="L471" s="231">
        <v>610</v>
      </c>
      <c r="M471" s="231">
        <v>0.55067999999999995</v>
      </c>
      <c r="N471" s="1"/>
      <c r="O471" s="1"/>
    </row>
    <row r="472" spans="1:15" ht="12.75" customHeight="1">
      <c r="A472" s="30">
        <v>462</v>
      </c>
      <c r="B472" s="217" t="s">
        <v>202</v>
      </c>
      <c r="C472" s="231">
        <v>1212.0999999999999</v>
      </c>
      <c r="D472" s="232">
        <v>1205.55</v>
      </c>
      <c r="E472" s="232">
        <v>1191.6499999999999</v>
      </c>
      <c r="F472" s="232">
        <v>1171.1999999999998</v>
      </c>
      <c r="G472" s="232">
        <v>1157.2999999999997</v>
      </c>
      <c r="H472" s="232">
        <v>1226</v>
      </c>
      <c r="I472" s="232">
        <v>1239.9000000000001</v>
      </c>
      <c r="J472" s="232">
        <v>1260.3500000000001</v>
      </c>
      <c r="K472" s="231">
        <v>1219.45</v>
      </c>
      <c r="L472" s="231">
        <v>1185.0999999999999</v>
      </c>
      <c r="M472" s="231">
        <v>7.65489</v>
      </c>
      <c r="N472" s="1"/>
      <c r="O472" s="1"/>
    </row>
    <row r="473" spans="1:15" ht="12.75" customHeight="1">
      <c r="A473" s="30">
        <v>463</v>
      </c>
      <c r="B473" s="217" t="s">
        <v>495</v>
      </c>
      <c r="C473" s="231">
        <v>32.549999999999997</v>
      </c>
      <c r="D473" s="232">
        <v>32.666666666666664</v>
      </c>
      <c r="E473" s="232">
        <v>32.333333333333329</v>
      </c>
      <c r="F473" s="232">
        <v>32.116666666666667</v>
      </c>
      <c r="G473" s="232">
        <v>31.783333333333331</v>
      </c>
      <c r="H473" s="232">
        <v>32.883333333333326</v>
      </c>
      <c r="I473" s="232">
        <v>33.216666666666654</v>
      </c>
      <c r="J473" s="232">
        <v>33.433333333333323</v>
      </c>
      <c r="K473" s="231">
        <v>33</v>
      </c>
      <c r="L473" s="231">
        <v>32.450000000000003</v>
      </c>
      <c r="M473" s="231">
        <v>22.78518</v>
      </c>
      <c r="N473" s="1"/>
      <c r="O473" s="1"/>
    </row>
    <row r="474" spans="1:15" ht="12.75" customHeight="1">
      <c r="A474" s="30">
        <v>464</v>
      </c>
      <c r="B474" s="217" t="s">
        <v>834</v>
      </c>
      <c r="C474" s="231">
        <v>273.35000000000002</v>
      </c>
      <c r="D474" s="232">
        <v>275.48333333333335</v>
      </c>
      <c r="E474" s="232">
        <v>268.9666666666667</v>
      </c>
      <c r="F474" s="232">
        <v>264.58333333333337</v>
      </c>
      <c r="G474" s="232">
        <v>258.06666666666672</v>
      </c>
      <c r="H474" s="232">
        <v>279.86666666666667</v>
      </c>
      <c r="I474" s="232">
        <v>286.38333333333333</v>
      </c>
      <c r="J474" s="232">
        <v>290.76666666666665</v>
      </c>
      <c r="K474" s="231">
        <v>282</v>
      </c>
      <c r="L474" s="231">
        <v>271.10000000000002</v>
      </c>
      <c r="M474" s="231">
        <v>4.2480099999999998</v>
      </c>
      <c r="N474" s="1"/>
      <c r="O474" s="1"/>
    </row>
    <row r="475" spans="1:15" ht="12.75" customHeight="1">
      <c r="A475" s="30">
        <v>465</v>
      </c>
      <c r="B475" s="217" t="s">
        <v>496</v>
      </c>
      <c r="C475" s="231">
        <v>272.85000000000002</v>
      </c>
      <c r="D475" s="232">
        <v>273.8</v>
      </c>
      <c r="E475" s="232">
        <v>269.10000000000002</v>
      </c>
      <c r="F475" s="232">
        <v>265.35000000000002</v>
      </c>
      <c r="G475" s="232">
        <v>260.65000000000003</v>
      </c>
      <c r="H475" s="232">
        <v>277.55</v>
      </c>
      <c r="I475" s="232">
        <v>282.24999999999994</v>
      </c>
      <c r="J475" s="232">
        <v>286</v>
      </c>
      <c r="K475" s="231">
        <v>278.5</v>
      </c>
      <c r="L475" s="231">
        <v>270.05</v>
      </c>
      <c r="M475" s="231">
        <v>2.41513</v>
      </c>
      <c r="N475" s="1"/>
      <c r="O475" s="1"/>
    </row>
    <row r="476" spans="1:15" ht="12.75" customHeight="1">
      <c r="A476" s="30">
        <v>466</v>
      </c>
      <c r="B476" s="217" t="s">
        <v>497</v>
      </c>
      <c r="C476" s="231">
        <v>2570.15</v>
      </c>
      <c r="D476" s="232">
        <v>2586.3666666666668</v>
      </c>
      <c r="E476" s="232">
        <v>2539.3333333333335</v>
      </c>
      <c r="F476" s="232">
        <v>2508.5166666666669</v>
      </c>
      <c r="G476" s="232">
        <v>2461.4833333333336</v>
      </c>
      <c r="H476" s="232">
        <v>2617.1833333333334</v>
      </c>
      <c r="I476" s="232">
        <v>2664.2166666666662</v>
      </c>
      <c r="J476" s="232">
        <v>2695.0333333333333</v>
      </c>
      <c r="K476" s="231">
        <v>2633.4</v>
      </c>
      <c r="L476" s="231">
        <v>2555.5500000000002</v>
      </c>
      <c r="M476" s="231">
        <v>0.53847999999999996</v>
      </c>
      <c r="N476" s="1"/>
      <c r="O476" s="1"/>
    </row>
    <row r="477" spans="1:15" ht="12.75" customHeight="1">
      <c r="A477" s="30">
        <v>467</v>
      </c>
      <c r="B477" s="217" t="s">
        <v>498</v>
      </c>
      <c r="C477" s="231">
        <v>560.70000000000005</v>
      </c>
      <c r="D477" s="232">
        <v>558.01666666666677</v>
      </c>
      <c r="E477" s="232">
        <v>552.58333333333348</v>
      </c>
      <c r="F477" s="232">
        <v>544.4666666666667</v>
      </c>
      <c r="G477" s="232">
        <v>539.03333333333342</v>
      </c>
      <c r="H477" s="232">
        <v>566.13333333333355</v>
      </c>
      <c r="I477" s="232">
        <v>571.56666666666672</v>
      </c>
      <c r="J477" s="232">
        <v>579.68333333333362</v>
      </c>
      <c r="K477" s="231">
        <v>563.45000000000005</v>
      </c>
      <c r="L477" s="231">
        <v>549.9</v>
      </c>
      <c r="M477" s="231">
        <v>0.82972000000000001</v>
      </c>
      <c r="N477" s="1"/>
      <c r="O477" s="1"/>
    </row>
    <row r="478" spans="1:15" ht="12.75" customHeight="1">
      <c r="A478" s="30">
        <v>468</v>
      </c>
      <c r="B478" s="217" t="s">
        <v>866</v>
      </c>
      <c r="C478" s="231">
        <v>504.5</v>
      </c>
      <c r="D478" s="232">
        <v>502.38333333333338</v>
      </c>
      <c r="E478" s="232">
        <v>495.76666666666677</v>
      </c>
      <c r="F478" s="232">
        <v>487.03333333333336</v>
      </c>
      <c r="G478" s="232">
        <v>480.41666666666674</v>
      </c>
      <c r="H478" s="232">
        <v>511.11666666666679</v>
      </c>
      <c r="I478" s="232">
        <v>517.73333333333346</v>
      </c>
      <c r="J478" s="232">
        <v>526.46666666666681</v>
      </c>
      <c r="K478" s="231">
        <v>509</v>
      </c>
      <c r="L478" s="231">
        <v>493.65</v>
      </c>
      <c r="M478" s="231">
        <v>12.788779999999999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737.95</v>
      </c>
      <c r="D479" s="232">
        <v>739.98333333333323</v>
      </c>
      <c r="E479" s="232">
        <v>733.21666666666647</v>
      </c>
      <c r="F479" s="232">
        <v>728.48333333333323</v>
      </c>
      <c r="G479" s="232">
        <v>721.71666666666647</v>
      </c>
      <c r="H479" s="232">
        <v>744.71666666666647</v>
      </c>
      <c r="I479" s="232">
        <v>751.48333333333312</v>
      </c>
      <c r="J479" s="232">
        <v>756.21666666666647</v>
      </c>
      <c r="K479" s="231">
        <v>746.75</v>
      </c>
      <c r="L479" s="231">
        <v>735.25</v>
      </c>
      <c r="M479" s="231">
        <v>18.659880000000001</v>
      </c>
      <c r="N479" s="1"/>
      <c r="O479" s="1"/>
    </row>
    <row r="480" spans="1:15" ht="12.75" customHeight="1">
      <c r="A480" s="30">
        <v>470</v>
      </c>
      <c r="B480" s="217" t="s">
        <v>499</v>
      </c>
      <c r="C480" s="231">
        <v>752.45</v>
      </c>
      <c r="D480" s="232">
        <v>758.65</v>
      </c>
      <c r="E480" s="232">
        <v>742.8</v>
      </c>
      <c r="F480" s="232">
        <v>733.15</v>
      </c>
      <c r="G480" s="232">
        <v>717.3</v>
      </c>
      <c r="H480" s="232">
        <v>768.3</v>
      </c>
      <c r="I480" s="232">
        <v>784.15000000000009</v>
      </c>
      <c r="J480" s="232">
        <v>793.8</v>
      </c>
      <c r="K480" s="231">
        <v>774.5</v>
      </c>
      <c r="L480" s="231">
        <v>749</v>
      </c>
      <c r="M480" s="231">
        <v>0.48061999999999999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6705.1</v>
      </c>
      <c r="D481" s="232">
        <v>6735.9833333333336</v>
      </c>
      <c r="E481" s="232">
        <v>6641.1166666666668</v>
      </c>
      <c r="F481" s="232">
        <v>6577.1333333333332</v>
      </c>
      <c r="G481" s="232">
        <v>6482.2666666666664</v>
      </c>
      <c r="H481" s="232">
        <v>6799.9666666666672</v>
      </c>
      <c r="I481" s="232">
        <v>6894.8333333333339</v>
      </c>
      <c r="J481" s="232">
        <v>6958.8166666666675</v>
      </c>
      <c r="K481" s="231">
        <v>6830.85</v>
      </c>
      <c r="L481" s="231">
        <v>6672</v>
      </c>
      <c r="M481" s="231">
        <v>5.0929900000000004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78.400000000000006</v>
      </c>
      <c r="D482" s="232">
        <v>78.783333333333346</v>
      </c>
      <c r="E482" s="232">
        <v>77.116666666666688</v>
      </c>
      <c r="F482" s="232">
        <v>75.833333333333343</v>
      </c>
      <c r="G482" s="232">
        <v>74.166666666666686</v>
      </c>
      <c r="H482" s="232">
        <v>80.066666666666691</v>
      </c>
      <c r="I482" s="232">
        <v>81.733333333333348</v>
      </c>
      <c r="J482" s="232">
        <v>83.016666666666694</v>
      </c>
      <c r="K482" s="231">
        <v>80.45</v>
      </c>
      <c r="L482" s="231">
        <v>77.5</v>
      </c>
      <c r="M482" s="231">
        <v>111.52007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1572.15</v>
      </c>
      <c r="D483" s="232">
        <v>1567.6166666666668</v>
      </c>
      <c r="E483" s="232">
        <v>1560.2333333333336</v>
      </c>
      <c r="F483" s="232">
        <v>1548.3166666666668</v>
      </c>
      <c r="G483" s="232">
        <v>1540.9333333333336</v>
      </c>
      <c r="H483" s="232">
        <v>1579.5333333333335</v>
      </c>
      <c r="I483" s="232">
        <v>1586.9166666666667</v>
      </c>
      <c r="J483" s="232">
        <v>1598.8333333333335</v>
      </c>
      <c r="K483" s="231">
        <v>1575</v>
      </c>
      <c r="L483" s="231">
        <v>1555.7</v>
      </c>
      <c r="M483" s="231">
        <v>1.1098699999999999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768.55</v>
      </c>
      <c r="D484" s="242">
        <v>778.85</v>
      </c>
      <c r="E484" s="242">
        <v>754.7</v>
      </c>
      <c r="F484" s="242">
        <v>740.85</v>
      </c>
      <c r="G484" s="242">
        <v>716.7</v>
      </c>
      <c r="H484" s="242">
        <v>792.7</v>
      </c>
      <c r="I484" s="242">
        <v>816.84999999999991</v>
      </c>
      <c r="J484" s="241">
        <v>830.7</v>
      </c>
      <c r="K484" s="241">
        <v>803</v>
      </c>
      <c r="L484" s="241">
        <v>765</v>
      </c>
      <c r="M484" s="217">
        <v>44.603720000000003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250.7</v>
      </c>
      <c r="D485" s="242">
        <v>251.29999999999998</v>
      </c>
      <c r="E485" s="242">
        <v>248.09999999999997</v>
      </c>
      <c r="F485" s="242">
        <v>245.49999999999997</v>
      </c>
      <c r="G485" s="242">
        <v>242.29999999999995</v>
      </c>
      <c r="H485" s="242">
        <v>253.89999999999998</v>
      </c>
      <c r="I485" s="242">
        <v>257.09999999999997</v>
      </c>
      <c r="J485" s="241">
        <v>259.7</v>
      </c>
      <c r="K485" s="241">
        <v>254.5</v>
      </c>
      <c r="L485" s="241">
        <v>248.7</v>
      </c>
      <c r="M485" s="217">
        <v>0.47432000000000002</v>
      </c>
      <c r="N485" s="1"/>
      <c r="O485" s="1"/>
    </row>
    <row r="486" spans="1:15" ht="12.75" customHeight="1">
      <c r="A486" s="30">
        <v>476</v>
      </c>
      <c r="B486" s="241" t="s">
        <v>500</v>
      </c>
      <c r="C486" s="231">
        <v>2666.1</v>
      </c>
      <c r="D486" s="232">
        <v>2688.35</v>
      </c>
      <c r="E486" s="232">
        <v>2622.75</v>
      </c>
      <c r="F486" s="232">
        <v>2579.4</v>
      </c>
      <c r="G486" s="232">
        <v>2513.8000000000002</v>
      </c>
      <c r="H486" s="232">
        <v>2731.7</v>
      </c>
      <c r="I486" s="232">
        <v>2797.2999999999993</v>
      </c>
      <c r="J486" s="232">
        <v>2840.6499999999996</v>
      </c>
      <c r="K486" s="231">
        <v>2753.95</v>
      </c>
      <c r="L486" s="231">
        <v>2645</v>
      </c>
      <c r="M486" s="231">
        <v>0.46257999999999999</v>
      </c>
      <c r="N486" s="1"/>
      <c r="O486" s="1"/>
    </row>
    <row r="487" spans="1:15" ht="12.75" customHeight="1">
      <c r="A487" s="30">
        <v>477</v>
      </c>
      <c r="B487" s="241" t="s">
        <v>501</v>
      </c>
      <c r="C487" s="242">
        <v>723.85</v>
      </c>
      <c r="D487" s="242">
        <v>720.03333333333342</v>
      </c>
      <c r="E487" s="242">
        <v>709.11666666666679</v>
      </c>
      <c r="F487" s="242">
        <v>694.38333333333333</v>
      </c>
      <c r="G487" s="242">
        <v>683.4666666666667</v>
      </c>
      <c r="H487" s="242">
        <v>734.76666666666688</v>
      </c>
      <c r="I487" s="242">
        <v>745.68333333333362</v>
      </c>
      <c r="J487" s="241">
        <v>760.41666666666697</v>
      </c>
      <c r="K487" s="241">
        <v>730.95</v>
      </c>
      <c r="L487" s="241">
        <v>705.3</v>
      </c>
      <c r="M487" s="217">
        <v>5.1053300000000004</v>
      </c>
      <c r="N487" s="1"/>
      <c r="O487" s="1"/>
    </row>
    <row r="488" spans="1:15" ht="12.75" customHeight="1">
      <c r="A488" s="30">
        <v>478</v>
      </c>
      <c r="B488" s="241" t="s">
        <v>502</v>
      </c>
      <c r="C488" s="231">
        <v>297.10000000000002</v>
      </c>
      <c r="D488" s="232">
        <v>298.08333333333337</v>
      </c>
      <c r="E488" s="232">
        <v>294.36666666666673</v>
      </c>
      <c r="F488" s="232">
        <v>291.63333333333338</v>
      </c>
      <c r="G488" s="232">
        <v>287.91666666666674</v>
      </c>
      <c r="H488" s="232">
        <v>300.81666666666672</v>
      </c>
      <c r="I488" s="232">
        <v>304.53333333333342</v>
      </c>
      <c r="J488" s="232">
        <v>307.26666666666671</v>
      </c>
      <c r="K488" s="231">
        <v>301.8</v>
      </c>
      <c r="L488" s="231">
        <v>295.35000000000002</v>
      </c>
      <c r="M488" s="231">
        <v>1.6754899999999999</v>
      </c>
      <c r="N488" s="1"/>
      <c r="O488" s="1"/>
    </row>
    <row r="489" spans="1:15" ht="12.75" customHeight="1">
      <c r="A489" s="30">
        <v>479</v>
      </c>
      <c r="B489" s="241" t="s">
        <v>503</v>
      </c>
      <c r="C489" s="242">
        <v>298.95</v>
      </c>
      <c r="D489" s="242">
        <v>300.53333333333336</v>
      </c>
      <c r="E489" s="232">
        <v>292.01666666666671</v>
      </c>
      <c r="F489" s="232">
        <v>285.08333333333337</v>
      </c>
      <c r="G489" s="232">
        <v>276.56666666666672</v>
      </c>
      <c r="H489" s="232">
        <v>307.4666666666667</v>
      </c>
      <c r="I489" s="232">
        <v>315.98333333333335</v>
      </c>
      <c r="J489" s="232">
        <v>322.91666666666669</v>
      </c>
      <c r="K489" s="231">
        <v>309.05</v>
      </c>
      <c r="L489" s="231">
        <v>293.60000000000002</v>
      </c>
      <c r="M489" s="231">
        <v>3.9043899999999998</v>
      </c>
      <c r="N489" s="1"/>
      <c r="O489" s="1"/>
    </row>
    <row r="490" spans="1:15" ht="12.75" customHeight="1">
      <c r="A490" s="30">
        <v>480</v>
      </c>
      <c r="B490" s="241" t="s">
        <v>504</v>
      </c>
      <c r="C490" s="231">
        <v>283.55</v>
      </c>
      <c r="D490" s="232">
        <v>284.81666666666666</v>
      </c>
      <c r="E490" s="232">
        <v>279.98333333333335</v>
      </c>
      <c r="F490" s="232">
        <v>276.41666666666669</v>
      </c>
      <c r="G490" s="232">
        <v>271.58333333333337</v>
      </c>
      <c r="H490" s="232">
        <v>288.38333333333333</v>
      </c>
      <c r="I490" s="232">
        <v>293.2166666666667</v>
      </c>
      <c r="J490" s="232">
        <v>296.7833333333333</v>
      </c>
      <c r="K490" s="231">
        <v>289.64999999999998</v>
      </c>
      <c r="L490" s="231">
        <v>281.25</v>
      </c>
      <c r="M490" s="231">
        <v>0.61717999999999995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1239.6500000000001</v>
      </c>
      <c r="D491" s="242">
        <v>1240.2166666666667</v>
      </c>
      <c r="E491" s="232">
        <v>1230.4333333333334</v>
      </c>
      <c r="F491" s="232">
        <v>1221.2166666666667</v>
      </c>
      <c r="G491" s="232">
        <v>1211.4333333333334</v>
      </c>
      <c r="H491" s="232">
        <v>1249.4333333333334</v>
      </c>
      <c r="I491" s="232">
        <v>1259.2166666666667</v>
      </c>
      <c r="J491" s="232">
        <v>1268.4333333333334</v>
      </c>
      <c r="K491" s="231">
        <v>1250</v>
      </c>
      <c r="L491" s="231">
        <v>1231</v>
      </c>
      <c r="M491" s="231">
        <v>4.2873200000000002</v>
      </c>
      <c r="N491" s="1"/>
      <c r="O491" s="1"/>
    </row>
    <row r="492" spans="1:15" ht="12.75" customHeight="1">
      <c r="A492" s="30">
        <v>482</v>
      </c>
      <c r="B492" s="217" t="s">
        <v>867</v>
      </c>
      <c r="C492" s="231">
        <v>1139.6500000000001</v>
      </c>
      <c r="D492" s="232">
        <v>1147.6666666666667</v>
      </c>
      <c r="E492" s="232">
        <v>1114.5333333333335</v>
      </c>
      <c r="F492" s="232">
        <v>1089.4166666666667</v>
      </c>
      <c r="G492" s="232">
        <v>1056.2833333333335</v>
      </c>
      <c r="H492" s="232">
        <v>1172.7833333333335</v>
      </c>
      <c r="I492" s="232">
        <v>1205.9166666666667</v>
      </c>
      <c r="J492" s="232">
        <v>1231.0333333333335</v>
      </c>
      <c r="K492" s="231">
        <v>1180.8</v>
      </c>
      <c r="L492" s="231">
        <v>1122.55</v>
      </c>
      <c r="M492" s="231">
        <v>1.0411999999999999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326.25</v>
      </c>
      <c r="D493" s="242">
        <v>327.85</v>
      </c>
      <c r="E493" s="232">
        <v>323.00000000000006</v>
      </c>
      <c r="F493" s="232">
        <v>319.75000000000006</v>
      </c>
      <c r="G493" s="232">
        <v>314.90000000000009</v>
      </c>
      <c r="H493" s="232">
        <v>331.1</v>
      </c>
      <c r="I493" s="232">
        <v>335.94999999999993</v>
      </c>
      <c r="J493" s="232">
        <v>339.2</v>
      </c>
      <c r="K493" s="231">
        <v>332.7</v>
      </c>
      <c r="L493" s="231">
        <v>324.60000000000002</v>
      </c>
      <c r="M493" s="231">
        <v>70.496790000000004</v>
      </c>
      <c r="N493" s="1"/>
      <c r="O493" s="1"/>
    </row>
    <row r="494" spans="1:15" ht="12.75" customHeight="1">
      <c r="A494" s="30">
        <v>484</v>
      </c>
      <c r="B494" s="217" t="s">
        <v>835</v>
      </c>
      <c r="C494" s="231">
        <v>411.2</v>
      </c>
      <c r="D494" s="232">
        <v>412.16666666666669</v>
      </c>
      <c r="E494" s="232">
        <v>406.43333333333339</v>
      </c>
      <c r="F494" s="232">
        <v>401.66666666666669</v>
      </c>
      <c r="G494" s="232">
        <v>395.93333333333339</v>
      </c>
      <c r="H494" s="232">
        <v>416.93333333333339</v>
      </c>
      <c r="I494" s="232">
        <v>422.66666666666663</v>
      </c>
      <c r="J494" s="232">
        <v>427.43333333333339</v>
      </c>
      <c r="K494" s="231">
        <v>417.9</v>
      </c>
      <c r="L494" s="231">
        <v>407.4</v>
      </c>
      <c r="M494" s="231">
        <v>0.47016999999999998</v>
      </c>
      <c r="N494" s="1"/>
      <c r="O494" s="1"/>
    </row>
    <row r="495" spans="1:15" ht="12.75" customHeight="1">
      <c r="A495" s="30">
        <v>485</v>
      </c>
      <c r="B495" s="217" t="s">
        <v>505</v>
      </c>
      <c r="C495" s="242">
        <v>1860.25</v>
      </c>
      <c r="D495" s="242">
        <v>1872.8166666666666</v>
      </c>
      <c r="E495" s="232">
        <v>1836.4333333333332</v>
      </c>
      <c r="F495" s="232">
        <v>1812.6166666666666</v>
      </c>
      <c r="G495" s="232">
        <v>1776.2333333333331</v>
      </c>
      <c r="H495" s="232">
        <v>1896.6333333333332</v>
      </c>
      <c r="I495" s="232">
        <v>1933.0166666666664</v>
      </c>
      <c r="J495" s="232">
        <v>1956.8333333333333</v>
      </c>
      <c r="K495" s="231">
        <v>1909.2</v>
      </c>
      <c r="L495" s="231">
        <v>1849</v>
      </c>
      <c r="M495" s="231">
        <v>0.34711999999999998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6.75</v>
      </c>
      <c r="D496" s="242">
        <v>6.833333333333333</v>
      </c>
      <c r="E496" s="232">
        <v>6.6166666666666663</v>
      </c>
      <c r="F496" s="232">
        <v>6.4833333333333334</v>
      </c>
      <c r="G496" s="232">
        <v>6.2666666666666666</v>
      </c>
      <c r="H496" s="232">
        <v>6.9666666666666659</v>
      </c>
      <c r="I496" s="232">
        <v>7.1833333333333327</v>
      </c>
      <c r="J496" s="232">
        <v>7.3166666666666655</v>
      </c>
      <c r="K496" s="231">
        <v>7.05</v>
      </c>
      <c r="L496" s="231">
        <v>6.7</v>
      </c>
      <c r="M496" s="231">
        <v>1043.8050800000001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756.55</v>
      </c>
      <c r="D497" s="242">
        <v>762.08333333333337</v>
      </c>
      <c r="E497" s="232">
        <v>746.26666666666677</v>
      </c>
      <c r="F497" s="232">
        <v>735.98333333333335</v>
      </c>
      <c r="G497" s="232">
        <v>720.16666666666674</v>
      </c>
      <c r="H497" s="232">
        <v>772.36666666666679</v>
      </c>
      <c r="I497" s="232">
        <v>788.18333333333339</v>
      </c>
      <c r="J497" s="232">
        <v>798.46666666666681</v>
      </c>
      <c r="K497" s="231">
        <v>777.9</v>
      </c>
      <c r="L497" s="231">
        <v>751.8</v>
      </c>
      <c r="M497" s="231">
        <v>13.396179999999999</v>
      </c>
      <c r="N497" s="1"/>
      <c r="O497" s="1"/>
    </row>
    <row r="498" spans="1:15" ht="12.75" customHeight="1">
      <c r="A498" s="30">
        <v>488</v>
      </c>
      <c r="B498" s="217" t="s">
        <v>506</v>
      </c>
      <c r="C498" s="242">
        <v>220.35</v>
      </c>
      <c r="D498" s="242">
        <v>222.03333333333333</v>
      </c>
      <c r="E498" s="232">
        <v>218.06666666666666</v>
      </c>
      <c r="F498" s="232">
        <v>215.78333333333333</v>
      </c>
      <c r="G498" s="232">
        <v>211.81666666666666</v>
      </c>
      <c r="H498" s="232">
        <v>224.31666666666666</v>
      </c>
      <c r="I498" s="232">
        <v>228.2833333333333</v>
      </c>
      <c r="J498" s="232">
        <v>230.56666666666666</v>
      </c>
      <c r="K498" s="231">
        <v>226</v>
      </c>
      <c r="L498" s="231">
        <v>219.75</v>
      </c>
      <c r="M498" s="231">
        <v>4.1554200000000003</v>
      </c>
      <c r="N498" s="1"/>
      <c r="O498" s="1"/>
    </row>
    <row r="499" spans="1:15" ht="12.75" customHeight="1">
      <c r="A499" s="30">
        <v>489</v>
      </c>
      <c r="B499" s="217" t="s">
        <v>507</v>
      </c>
      <c r="C499" s="242">
        <v>70.099999999999994</v>
      </c>
      <c r="D499" s="242">
        <v>70.483333333333334</v>
      </c>
      <c r="E499" s="232">
        <v>69.066666666666663</v>
      </c>
      <c r="F499" s="232">
        <v>68.033333333333331</v>
      </c>
      <c r="G499" s="232">
        <v>66.61666666666666</v>
      </c>
      <c r="H499" s="232">
        <v>71.516666666666666</v>
      </c>
      <c r="I499" s="232">
        <v>72.933333333333323</v>
      </c>
      <c r="J499" s="232">
        <v>73.966666666666669</v>
      </c>
      <c r="K499" s="231">
        <v>71.900000000000006</v>
      </c>
      <c r="L499" s="231">
        <v>69.45</v>
      </c>
      <c r="M499" s="231">
        <v>5.3746200000000002</v>
      </c>
      <c r="N499" s="1"/>
      <c r="O499" s="1"/>
    </row>
    <row r="500" spans="1:15" ht="12.75" customHeight="1">
      <c r="A500" s="30">
        <v>490</v>
      </c>
      <c r="B500" s="217" t="s">
        <v>508</v>
      </c>
      <c r="C500" s="242">
        <v>712.7</v>
      </c>
      <c r="D500" s="242">
        <v>710.23333333333323</v>
      </c>
      <c r="E500" s="232">
        <v>701.66666666666652</v>
      </c>
      <c r="F500" s="232">
        <v>690.63333333333333</v>
      </c>
      <c r="G500" s="232">
        <v>682.06666666666661</v>
      </c>
      <c r="H500" s="232">
        <v>721.26666666666642</v>
      </c>
      <c r="I500" s="232">
        <v>729.83333333333326</v>
      </c>
      <c r="J500" s="232">
        <v>740.86666666666633</v>
      </c>
      <c r="K500" s="231">
        <v>718.8</v>
      </c>
      <c r="L500" s="231">
        <v>699.2</v>
      </c>
      <c r="M500" s="231">
        <v>0.73260000000000003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1409.7</v>
      </c>
      <c r="D501" s="242">
        <v>1414.05</v>
      </c>
      <c r="E501" s="232">
        <v>1396.1499999999999</v>
      </c>
      <c r="F501" s="232">
        <v>1382.6</v>
      </c>
      <c r="G501" s="232">
        <v>1364.6999999999998</v>
      </c>
      <c r="H501" s="232">
        <v>1427.6</v>
      </c>
      <c r="I501" s="232">
        <v>1445.5</v>
      </c>
      <c r="J501" s="232">
        <v>1459.05</v>
      </c>
      <c r="K501" s="231">
        <v>1431.95</v>
      </c>
      <c r="L501" s="231">
        <v>1400.5</v>
      </c>
      <c r="M501" s="231">
        <v>0.80720000000000003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401.55</v>
      </c>
      <c r="D502" s="242">
        <v>402.48333333333335</v>
      </c>
      <c r="E502" s="232">
        <v>399.06666666666672</v>
      </c>
      <c r="F502" s="232">
        <v>396.58333333333337</v>
      </c>
      <c r="G502" s="232">
        <v>393.16666666666674</v>
      </c>
      <c r="H502" s="232">
        <v>404.9666666666667</v>
      </c>
      <c r="I502" s="232">
        <v>408.38333333333333</v>
      </c>
      <c r="J502" s="232">
        <v>410.86666666666667</v>
      </c>
      <c r="K502" s="231">
        <v>405.9</v>
      </c>
      <c r="L502" s="231">
        <v>400</v>
      </c>
      <c r="M502" s="231">
        <v>31.77777</v>
      </c>
      <c r="N502" s="1"/>
      <c r="O502" s="1"/>
    </row>
    <row r="503" spans="1:15" ht="12.75" customHeight="1">
      <c r="A503" s="30">
        <v>493</v>
      </c>
      <c r="B503" s="217" t="s">
        <v>509</v>
      </c>
      <c r="C503" s="217">
        <v>204.5</v>
      </c>
      <c r="D503" s="242">
        <v>206.98333333333335</v>
      </c>
      <c r="E503" s="232">
        <v>200.8666666666667</v>
      </c>
      <c r="F503" s="232">
        <v>197.23333333333335</v>
      </c>
      <c r="G503" s="232">
        <v>191.1166666666667</v>
      </c>
      <c r="H503" s="232">
        <v>210.6166666666667</v>
      </c>
      <c r="I503" s="232">
        <v>216.73333333333338</v>
      </c>
      <c r="J503" s="232">
        <v>220.3666666666667</v>
      </c>
      <c r="K503" s="231">
        <v>213.1</v>
      </c>
      <c r="L503" s="231">
        <v>203.35</v>
      </c>
      <c r="M503" s="231">
        <v>8.7677899999999998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17.899999999999999</v>
      </c>
      <c r="D504" s="242">
        <v>17.883333333333329</v>
      </c>
      <c r="E504" s="232">
        <v>17.566666666666659</v>
      </c>
      <c r="F504" s="232">
        <v>17.233333333333331</v>
      </c>
      <c r="G504" s="232">
        <v>16.916666666666661</v>
      </c>
      <c r="H504" s="232">
        <v>18.216666666666658</v>
      </c>
      <c r="I504" s="232">
        <v>18.533333333333328</v>
      </c>
      <c r="J504" s="232">
        <v>18.866666666666656</v>
      </c>
      <c r="K504" s="231">
        <v>18.2</v>
      </c>
      <c r="L504" s="231">
        <v>17.55</v>
      </c>
      <c r="M504" s="231">
        <v>1698.88903</v>
      </c>
      <c r="N504" s="1"/>
      <c r="O504" s="1"/>
    </row>
    <row r="505" spans="1:15" ht="12.75" customHeight="1">
      <c r="A505" s="30">
        <v>495</v>
      </c>
      <c r="B505" s="217" t="s">
        <v>836</v>
      </c>
      <c r="C505" s="217">
        <v>9001.1</v>
      </c>
      <c r="D505" s="242">
        <v>8988.5833333333339</v>
      </c>
      <c r="E505" s="232">
        <v>8951.7666666666682</v>
      </c>
      <c r="F505" s="232">
        <v>8902.4333333333343</v>
      </c>
      <c r="G505" s="232">
        <v>8865.6166666666686</v>
      </c>
      <c r="H505" s="232">
        <v>9037.9166666666679</v>
      </c>
      <c r="I505" s="232">
        <v>9074.7333333333336</v>
      </c>
      <c r="J505" s="232">
        <v>9124.0666666666675</v>
      </c>
      <c r="K505" s="231">
        <v>9025.4</v>
      </c>
      <c r="L505" s="231">
        <v>8939.25</v>
      </c>
      <c r="M505" s="231">
        <v>1.17E-2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220</v>
      </c>
      <c r="D506" s="232">
        <v>220.6</v>
      </c>
      <c r="E506" s="232">
        <v>218.39999999999998</v>
      </c>
      <c r="F506" s="232">
        <v>216.79999999999998</v>
      </c>
      <c r="G506" s="232">
        <v>214.59999999999997</v>
      </c>
      <c r="H506" s="232">
        <v>222.2</v>
      </c>
      <c r="I506" s="232">
        <v>224.39999999999998</v>
      </c>
      <c r="J506" s="231">
        <v>226</v>
      </c>
      <c r="K506" s="231">
        <v>222.8</v>
      </c>
      <c r="L506" s="231">
        <v>219</v>
      </c>
      <c r="M506" s="217">
        <v>61.438299999999998</v>
      </c>
      <c r="N506" s="1"/>
      <c r="O506" s="1"/>
    </row>
    <row r="507" spans="1:15" ht="12.75" customHeight="1">
      <c r="A507" s="30">
        <v>497</v>
      </c>
      <c r="B507" s="217" t="s">
        <v>510</v>
      </c>
      <c r="C507" s="242">
        <v>231</v>
      </c>
      <c r="D507" s="232">
        <v>230.4</v>
      </c>
      <c r="E507" s="232">
        <v>226.70000000000002</v>
      </c>
      <c r="F507" s="232">
        <v>222.4</v>
      </c>
      <c r="G507" s="232">
        <v>218.70000000000002</v>
      </c>
      <c r="H507" s="232">
        <v>234.70000000000002</v>
      </c>
      <c r="I507" s="232">
        <v>238.4</v>
      </c>
      <c r="J507" s="231">
        <v>242.70000000000002</v>
      </c>
      <c r="K507" s="231">
        <v>234.1</v>
      </c>
      <c r="L507" s="231">
        <v>226.1</v>
      </c>
      <c r="M507" s="217">
        <v>26.18036</v>
      </c>
      <c r="N507" s="1"/>
      <c r="O507" s="1"/>
    </row>
    <row r="508" spans="1:15" ht="12.75" customHeight="1">
      <c r="A508" s="30">
        <v>498</v>
      </c>
      <c r="B508" s="217" t="s">
        <v>809</v>
      </c>
      <c r="C508" s="217">
        <v>47.75</v>
      </c>
      <c r="D508" s="242">
        <v>48.050000000000004</v>
      </c>
      <c r="E508" s="232">
        <v>44.050000000000011</v>
      </c>
      <c r="F508" s="232">
        <v>40.350000000000009</v>
      </c>
      <c r="G508" s="232">
        <v>36.350000000000016</v>
      </c>
      <c r="H508" s="232">
        <v>51.750000000000007</v>
      </c>
      <c r="I508" s="232">
        <v>55.749999999999993</v>
      </c>
      <c r="J508" s="232">
        <v>59.45</v>
      </c>
      <c r="K508" s="231">
        <v>52.05</v>
      </c>
      <c r="L508" s="231">
        <v>44.35</v>
      </c>
      <c r="M508" s="231">
        <v>2377.6417499999998</v>
      </c>
      <c r="N508" s="1"/>
      <c r="O508" s="1"/>
    </row>
    <row r="509" spans="1:15" ht="12.75" customHeight="1">
      <c r="A509" s="30">
        <v>499</v>
      </c>
      <c r="B509" s="217" t="s">
        <v>800</v>
      </c>
      <c r="C509" s="217">
        <v>426.65</v>
      </c>
      <c r="D509" s="242">
        <v>430.16666666666669</v>
      </c>
      <c r="E509" s="232">
        <v>421.78333333333336</v>
      </c>
      <c r="F509" s="232">
        <v>416.91666666666669</v>
      </c>
      <c r="G509" s="232">
        <v>408.53333333333336</v>
      </c>
      <c r="H509" s="232">
        <v>435.03333333333336</v>
      </c>
      <c r="I509" s="232">
        <v>443.41666666666669</v>
      </c>
      <c r="J509" s="232">
        <v>448.28333333333336</v>
      </c>
      <c r="K509" s="231">
        <v>438.55</v>
      </c>
      <c r="L509" s="231">
        <v>425.3</v>
      </c>
      <c r="M509" s="231">
        <v>7.50786</v>
      </c>
      <c r="N509" s="1"/>
      <c r="O509" s="1"/>
    </row>
    <row r="510" spans="1:15" ht="12.75" customHeight="1">
      <c r="A510" s="265">
        <v>500</v>
      </c>
      <c r="B510" s="217" t="s">
        <v>511</v>
      </c>
      <c r="C510" s="242">
        <v>1448</v>
      </c>
      <c r="D510" s="232">
        <v>1444.3166666666666</v>
      </c>
      <c r="E510" s="232">
        <v>1432.6833333333332</v>
      </c>
      <c r="F510" s="232">
        <v>1417.3666666666666</v>
      </c>
      <c r="G510" s="232">
        <v>1405.7333333333331</v>
      </c>
      <c r="H510" s="232">
        <v>1459.6333333333332</v>
      </c>
      <c r="I510" s="232">
        <v>1471.2666666666664</v>
      </c>
      <c r="J510" s="231">
        <v>1486.5833333333333</v>
      </c>
      <c r="K510" s="231">
        <v>1455.95</v>
      </c>
      <c r="L510" s="231">
        <v>1429</v>
      </c>
      <c r="M510" s="217">
        <v>9.5799999999999996E-2</v>
      </c>
      <c r="N510" s="1"/>
      <c r="O510" s="1"/>
    </row>
    <row r="511" spans="1:15" ht="12.75" customHeight="1">
      <c r="A511" s="217">
        <v>501</v>
      </c>
      <c r="B511" s="217" t="s">
        <v>512</v>
      </c>
      <c r="C511" s="217">
        <v>1431.9</v>
      </c>
      <c r="D511" s="242">
        <v>1426.6333333333332</v>
      </c>
      <c r="E511" s="232">
        <v>1413.2666666666664</v>
      </c>
      <c r="F511" s="232">
        <v>1394.6333333333332</v>
      </c>
      <c r="G511" s="232">
        <v>1381.2666666666664</v>
      </c>
      <c r="H511" s="232">
        <v>1445.2666666666664</v>
      </c>
      <c r="I511" s="232">
        <v>1458.6333333333332</v>
      </c>
      <c r="J511" s="232">
        <v>1477.2666666666664</v>
      </c>
      <c r="K511" s="231">
        <v>1440</v>
      </c>
      <c r="L511" s="231">
        <v>1408</v>
      </c>
      <c r="M511" s="231">
        <v>0.26738000000000001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466"/>
  <sheetViews>
    <sheetView zoomScale="85" zoomScaleNormal="85" workbookViewId="0">
      <pane ySplit="9" topLeftCell="A10" activePane="bottomLeft" state="frozen"/>
      <selection pane="bottomLeft" activeCell="H102" sqref="H102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92"/>
      <c r="B5" s="393"/>
      <c r="C5" s="392"/>
      <c r="D5" s="393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513</v>
      </c>
      <c r="B7" s="394" t="s">
        <v>514</v>
      </c>
      <c r="C7" s="393"/>
      <c r="D7" s="7">
        <f>Main!B10</f>
        <v>44953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515</v>
      </c>
      <c r="B9" s="83" t="s">
        <v>516</v>
      </c>
      <c r="C9" s="83" t="s">
        <v>517</v>
      </c>
      <c r="D9" s="83" t="s">
        <v>518</v>
      </c>
      <c r="E9" s="83" t="s">
        <v>519</v>
      </c>
      <c r="F9" s="83" t="s">
        <v>520</v>
      </c>
      <c r="G9" s="83" t="s">
        <v>521</v>
      </c>
      <c r="H9" s="83" t="s">
        <v>522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44951</v>
      </c>
      <c r="B10" s="29">
        <v>511764</v>
      </c>
      <c r="C10" s="28" t="s">
        <v>1074</v>
      </c>
      <c r="D10" s="28" t="s">
        <v>1075</v>
      </c>
      <c r="E10" s="28" t="s">
        <v>523</v>
      </c>
      <c r="F10" s="85">
        <v>20001</v>
      </c>
      <c r="G10" s="29">
        <v>32.78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44951</v>
      </c>
      <c r="B11" s="29">
        <v>511764</v>
      </c>
      <c r="C11" s="28" t="s">
        <v>1074</v>
      </c>
      <c r="D11" s="28" t="s">
        <v>1076</v>
      </c>
      <c r="E11" s="28" t="s">
        <v>523</v>
      </c>
      <c r="F11" s="85">
        <v>52089</v>
      </c>
      <c r="G11" s="29">
        <v>32.619999999999997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44951</v>
      </c>
      <c r="B12" s="29">
        <v>511764</v>
      </c>
      <c r="C12" s="28" t="s">
        <v>1074</v>
      </c>
      <c r="D12" s="28" t="s">
        <v>1075</v>
      </c>
      <c r="E12" s="28" t="s">
        <v>524</v>
      </c>
      <c r="F12" s="85">
        <v>41165</v>
      </c>
      <c r="G12" s="29">
        <v>32.520000000000003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44951</v>
      </c>
      <c r="B13" s="29">
        <v>511764</v>
      </c>
      <c r="C13" s="28" t="s">
        <v>1074</v>
      </c>
      <c r="D13" s="28" t="s">
        <v>1076</v>
      </c>
      <c r="E13" s="28" t="s">
        <v>524</v>
      </c>
      <c r="F13" s="85">
        <v>96563</v>
      </c>
      <c r="G13" s="29">
        <v>32.770000000000003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44951</v>
      </c>
      <c r="B14" s="29">
        <v>511764</v>
      </c>
      <c r="C14" s="28" t="s">
        <v>1074</v>
      </c>
      <c r="D14" s="28" t="s">
        <v>1077</v>
      </c>
      <c r="E14" s="28" t="s">
        <v>523</v>
      </c>
      <c r="F14" s="85">
        <v>30000</v>
      </c>
      <c r="G14" s="29">
        <v>32.78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44951</v>
      </c>
      <c r="B15" s="29">
        <v>511764</v>
      </c>
      <c r="C15" s="28" t="s">
        <v>1074</v>
      </c>
      <c r="D15" s="28" t="s">
        <v>1078</v>
      </c>
      <c r="E15" s="28" t="s">
        <v>523</v>
      </c>
      <c r="F15" s="85">
        <v>22171</v>
      </c>
      <c r="G15" s="29">
        <v>32.44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44951</v>
      </c>
      <c r="B16" s="29">
        <v>511764</v>
      </c>
      <c r="C16" s="28" t="s">
        <v>1074</v>
      </c>
      <c r="D16" s="28" t="s">
        <v>1078</v>
      </c>
      <c r="E16" s="28" t="s">
        <v>524</v>
      </c>
      <c r="F16" s="85">
        <v>22171</v>
      </c>
      <c r="G16" s="29">
        <v>32.78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44951</v>
      </c>
      <c r="B17" s="29">
        <v>511764</v>
      </c>
      <c r="C17" s="28" t="s">
        <v>1074</v>
      </c>
      <c r="D17" s="28" t="s">
        <v>1079</v>
      </c>
      <c r="E17" s="28" t="s">
        <v>523</v>
      </c>
      <c r="F17" s="85">
        <v>25000</v>
      </c>
      <c r="G17" s="29">
        <v>32.78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44951</v>
      </c>
      <c r="B18" s="29">
        <v>511764</v>
      </c>
      <c r="C18" s="28" t="s">
        <v>1074</v>
      </c>
      <c r="D18" s="28" t="s">
        <v>1080</v>
      </c>
      <c r="E18" s="28" t="s">
        <v>523</v>
      </c>
      <c r="F18" s="85">
        <v>50000</v>
      </c>
      <c r="G18" s="29">
        <v>32.78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44951</v>
      </c>
      <c r="B19" s="29">
        <v>511764</v>
      </c>
      <c r="C19" s="28" t="s">
        <v>1074</v>
      </c>
      <c r="D19" s="28" t="s">
        <v>1081</v>
      </c>
      <c r="E19" s="28" t="s">
        <v>524</v>
      </c>
      <c r="F19" s="85">
        <v>70038</v>
      </c>
      <c r="G19" s="29">
        <v>32.61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44951</v>
      </c>
      <c r="B20" s="29">
        <v>511764</v>
      </c>
      <c r="C20" s="28" t="s">
        <v>1074</v>
      </c>
      <c r="D20" s="28" t="s">
        <v>1082</v>
      </c>
      <c r="E20" s="28" t="s">
        <v>524</v>
      </c>
      <c r="F20" s="85">
        <v>23797</v>
      </c>
      <c r="G20" s="29">
        <v>32.31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44951</v>
      </c>
      <c r="B21" s="29">
        <v>511764</v>
      </c>
      <c r="C21" s="28" t="s">
        <v>1074</v>
      </c>
      <c r="D21" s="28" t="s">
        <v>1082</v>
      </c>
      <c r="E21" s="28" t="s">
        <v>523</v>
      </c>
      <c r="F21" s="85">
        <v>10000</v>
      </c>
      <c r="G21" s="29">
        <v>32.78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44951</v>
      </c>
      <c r="B22" s="29">
        <v>511764</v>
      </c>
      <c r="C22" s="28" t="s">
        <v>1074</v>
      </c>
      <c r="D22" s="28" t="s">
        <v>1083</v>
      </c>
      <c r="E22" s="28" t="s">
        <v>523</v>
      </c>
      <c r="F22" s="85">
        <v>25000</v>
      </c>
      <c r="G22" s="29">
        <v>32.78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44951</v>
      </c>
      <c r="B23" s="29">
        <v>511764</v>
      </c>
      <c r="C23" s="28" t="s">
        <v>1074</v>
      </c>
      <c r="D23" s="28" t="s">
        <v>1083</v>
      </c>
      <c r="E23" s="28" t="s">
        <v>524</v>
      </c>
      <c r="F23" s="85">
        <v>25000</v>
      </c>
      <c r="G23" s="29">
        <v>32.78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44951</v>
      </c>
      <c r="B24" s="29">
        <v>511764</v>
      </c>
      <c r="C24" s="28" t="s">
        <v>1074</v>
      </c>
      <c r="D24" s="28" t="s">
        <v>1084</v>
      </c>
      <c r="E24" s="28" t="s">
        <v>523</v>
      </c>
      <c r="F24" s="85">
        <v>25000</v>
      </c>
      <c r="G24" s="29">
        <v>32.72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44951</v>
      </c>
      <c r="B25" s="29">
        <v>511764</v>
      </c>
      <c r="C25" s="28" t="s">
        <v>1074</v>
      </c>
      <c r="D25" s="28" t="s">
        <v>1085</v>
      </c>
      <c r="E25" s="28" t="s">
        <v>524</v>
      </c>
      <c r="F25" s="85">
        <v>33526</v>
      </c>
      <c r="G25" s="29">
        <v>32.78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44951</v>
      </c>
      <c r="B26" s="29">
        <v>511764</v>
      </c>
      <c r="C26" s="28" t="s">
        <v>1074</v>
      </c>
      <c r="D26" s="28" t="s">
        <v>990</v>
      </c>
      <c r="E26" s="28" t="s">
        <v>524</v>
      </c>
      <c r="F26" s="85">
        <v>50000</v>
      </c>
      <c r="G26" s="29">
        <v>32.78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44951</v>
      </c>
      <c r="B27" s="29">
        <v>511764</v>
      </c>
      <c r="C27" s="28" t="s">
        <v>1074</v>
      </c>
      <c r="D27" s="28" t="s">
        <v>1085</v>
      </c>
      <c r="E27" s="28" t="s">
        <v>523</v>
      </c>
      <c r="F27" s="85">
        <v>33526</v>
      </c>
      <c r="G27" s="29">
        <v>32.200000000000003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44951</v>
      </c>
      <c r="B28" s="29">
        <v>511764</v>
      </c>
      <c r="C28" s="28" t="s">
        <v>1074</v>
      </c>
      <c r="D28" s="28" t="s">
        <v>990</v>
      </c>
      <c r="E28" s="28" t="s">
        <v>523</v>
      </c>
      <c r="F28" s="85">
        <v>50000</v>
      </c>
      <c r="G28" s="29">
        <v>32.4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44951</v>
      </c>
      <c r="B29" s="29">
        <v>511764</v>
      </c>
      <c r="C29" s="28" t="s">
        <v>1074</v>
      </c>
      <c r="D29" s="28" t="s">
        <v>1086</v>
      </c>
      <c r="E29" s="28" t="s">
        <v>524</v>
      </c>
      <c r="F29" s="85">
        <v>46624</v>
      </c>
      <c r="G29" s="29">
        <v>32.78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44951</v>
      </c>
      <c r="B30" s="29">
        <v>539773</v>
      </c>
      <c r="C30" s="28" t="s">
        <v>1087</v>
      </c>
      <c r="D30" s="28" t="s">
        <v>1088</v>
      </c>
      <c r="E30" s="28" t="s">
        <v>524</v>
      </c>
      <c r="F30" s="85">
        <v>2494117</v>
      </c>
      <c r="G30" s="29">
        <v>3.97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44951</v>
      </c>
      <c r="B31" s="29">
        <v>539773</v>
      </c>
      <c r="C31" s="28" t="s">
        <v>1087</v>
      </c>
      <c r="D31" s="28" t="s">
        <v>1088</v>
      </c>
      <c r="E31" s="28" t="s">
        <v>523</v>
      </c>
      <c r="F31" s="85">
        <v>2518721</v>
      </c>
      <c r="G31" s="29">
        <v>3.9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44951</v>
      </c>
      <c r="B32" s="29">
        <v>539773</v>
      </c>
      <c r="C32" s="28" t="s">
        <v>1087</v>
      </c>
      <c r="D32" s="28" t="s">
        <v>1089</v>
      </c>
      <c r="E32" s="28" t="s">
        <v>523</v>
      </c>
      <c r="F32" s="85">
        <v>1500000</v>
      </c>
      <c r="G32" s="29">
        <v>4.0599999999999996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44951</v>
      </c>
      <c r="B33" s="29">
        <v>539773</v>
      </c>
      <c r="C33" s="28" t="s">
        <v>1087</v>
      </c>
      <c r="D33" s="28" t="s">
        <v>1090</v>
      </c>
      <c r="E33" s="28" t="s">
        <v>523</v>
      </c>
      <c r="F33" s="85">
        <v>1500000</v>
      </c>
      <c r="G33" s="29">
        <v>3.98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44951</v>
      </c>
      <c r="B34" s="29">
        <v>526488</v>
      </c>
      <c r="C34" s="28" t="s">
        <v>1091</v>
      </c>
      <c r="D34" s="28" t="s">
        <v>1092</v>
      </c>
      <c r="E34" s="28" t="s">
        <v>524</v>
      </c>
      <c r="F34" s="85">
        <v>25000</v>
      </c>
      <c r="G34" s="29">
        <v>4.3499999999999996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44951</v>
      </c>
      <c r="B35" s="29">
        <v>539559</v>
      </c>
      <c r="C35" s="28" t="s">
        <v>1093</v>
      </c>
      <c r="D35" s="28" t="s">
        <v>870</v>
      </c>
      <c r="E35" s="28" t="s">
        <v>524</v>
      </c>
      <c r="F35" s="85">
        <v>215327</v>
      </c>
      <c r="G35" s="29">
        <v>18.45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44951</v>
      </c>
      <c r="B36" s="29">
        <v>539559</v>
      </c>
      <c r="C36" s="28" t="s">
        <v>1093</v>
      </c>
      <c r="D36" s="28" t="s">
        <v>870</v>
      </c>
      <c r="E36" s="28" t="s">
        <v>523</v>
      </c>
      <c r="F36" s="85">
        <v>135000</v>
      </c>
      <c r="G36" s="29">
        <v>18.45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44951</v>
      </c>
      <c r="B37" s="29">
        <v>537707</v>
      </c>
      <c r="C37" s="28" t="s">
        <v>1043</v>
      </c>
      <c r="D37" s="28" t="s">
        <v>1044</v>
      </c>
      <c r="E37" s="28" t="s">
        <v>523</v>
      </c>
      <c r="F37" s="85">
        <v>45269</v>
      </c>
      <c r="G37" s="29">
        <v>59.37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44951</v>
      </c>
      <c r="B38" s="29">
        <v>537707</v>
      </c>
      <c r="C38" s="28" t="s">
        <v>1043</v>
      </c>
      <c r="D38" s="28" t="s">
        <v>1044</v>
      </c>
      <c r="E38" s="28" t="s">
        <v>524</v>
      </c>
      <c r="F38" s="85">
        <v>53815</v>
      </c>
      <c r="G38" s="29">
        <v>59.59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44951</v>
      </c>
      <c r="B39" s="29">
        <v>530077</v>
      </c>
      <c r="C39" s="28" t="s">
        <v>1094</v>
      </c>
      <c r="D39" s="28" t="s">
        <v>1095</v>
      </c>
      <c r="E39" s="28" t="s">
        <v>523</v>
      </c>
      <c r="F39" s="85">
        <v>71939</v>
      </c>
      <c r="G39" s="29">
        <v>114.74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44951</v>
      </c>
      <c r="B40" s="29">
        <v>540614</v>
      </c>
      <c r="C40" s="28" t="s">
        <v>1096</v>
      </c>
      <c r="D40" s="28" t="s">
        <v>1088</v>
      </c>
      <c r="E40" s="28" t="s">
        <v>523</v>
      </c>
      <c r="F40" s="85">
        <v>2616184</v>
      </c>
      <c r="G40" s="29">
        <v>1.32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44951</v>
      </c>
      <c r="B41" s="29">
        <v>540936</v>
      </c>
      <c r="C41" s="28" t="s">
        <v>1097</v>
      </c>
      <c r="D41" s="28" t="s">
        <v>1098</v>
      </c>
      <c r="E41" s="28" t="s">
        <v>524</v>
      </c>
      <c r="F41" s="85">
        <v>162269</v>
      </c>
      <c r="G41" s="29">
        <v>21.05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44951</v>
      </c>
      <c r="B42" s="29">
        <v>540936</v>
      </c>
      <c r="C42" s="28" t="s">
        <v>1097</v>
      </c>
      <c r="D42" s="28" t="s">
        <v>1098</v>
      </c>
      <c r="E42" s="28" t="s">
        <v>523</v>
      </c>
      <c r="F42" s="85">
        <v>112581</v>
      </c>
      <c r="G42" s="29">
        <v>20.82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44951</v>
      </c>
      <c r="B43" s="29">
        <v>540936</v>
      </c>
      <c r="C43" s="28" t="s">
        <v>1097</v>
      </c>
      <c r="D43" s="28" t="s">
        <v>1099</v>
      </c>
      <c r="E43" s="28" t="s">
        <v>523</v>
      </c>
      <c r="F43" s="85">
        <v>60000</v>
      </c>
      <c r="G43" s="29">
        <v>21.05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44951</v>
      </c>
      <c r="B44" s="29">
        <v>540936</v>
      </c>
      <c r="C44" s="28" t="s">
        <v>1097</v>
      </c>
      <c r="D44" s="28" t="s">
        <v>1100</v>
      </c>
      <c r="E44" s="28" t="s">
        <v>523</v>
      </c>
      <c r="F44" s="85">
        <v>54000</v>
      </c>
      <c r="G44" s="29">
        <v>20.95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44951</v>
      </c>
      <c r="B45" s="29">
        <v>507598</v>
      </c>
      <c r="C45" s="28" t="s">
        <v>1101</v>
      </c>
      <c r="D45" s="28" t="s">
        <v>1102</v>
      </c>
      <c r="E45" s="28" t="s">
        <v>523</v>
      </c>
      <c r="F45" s="85">
        <v>28400</v>
      </c>
      <c r="G45" s="29">
        <v>176.15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44951</v>
      </c>
      <c r="B46" s="29">
        <v>541973</v>
      </c>
      <c r="C46" s="28" t="s">
        <v>1103</v>
      </c>
      <c r="D46" s="28" t="s">
        <v>1104</v>
      </c>
      <c r="E46" s="28" t="s">
        <v>523</v>
      </c>
      <c r="F46" s="85">
        <v>58500</v>
      </c>
      <c r="G46" s="29">
        <v>34.94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44951</v>
      </c>
      <c r="B47" s="29">
        <v>541973</v>
      </c>
      <c r="C47" s="28" t="s">
        <v>1103</v>
      </c>
      <c r="D47" s="28" t="s">
        <v>1105</v>
      </c>
      <c r="E47" s="28" t="s">
        <v>524</v>
      </c>
      <c r="F47" s="85">
        <v>25500</v>
      </c>
      <c r="G47" s="29">
        <v>35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44951</v>
      </c>
      <c r="B48" s="29">
        <v>541337</v>
      </c>
      <c r="C48" s="28" t="s">
        <v>1045</v>
      </c>
      <c r="D48" s="28" t="s">
        <v>1076</v>
      </c>
      <c r="E48" s="28" t="s">
        <v>523</v>
      </c>
      <c r="F48" s="85">
        <v>33000</v>
      </c>
      <c r="G48" s="29">
        <v>10.029999999999999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44951</v>
      </c>
      <c r="B49" s="29">
        <v>541337</v>
      </c>
      <c r="C49" s="28" t="s">
        <v>1045</v>
      </c>
      <c r="D49" s="28" t="s">
        <v>1075</v>
      </c>
      <c r="E49" s="28" t="s">
        <v>523</v>
      </c>
      <c r="F49" s="85">
        <v>63000</v>
      </c>
      <c r="G49" s="29">
        <v>9.48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44951</v>
      </c>
      <c r="B50" s="29">
        <v>541337</v>
      </c>
      <c r="C50" s="28" t="s">
        <v>1045</v>
      </c>
      <c r="D50" s="28" t="s">
        <v>1075</v>
      </c>
      <c r="E50" s="28" t="s">
        <v>524</v>
      </c>
      <c r="F50" s="85">
        <v>24000</v>
      </c>
      <c r="G50" s="29">
        <v>10.050000000000001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44951</v>
      </c>
      <c r="B51" s="29">
        <v>541337</v>
      </c>
      <c r="C51" s="28" t="s">
        <v>1045</v>
      </c>
      <c r="D51" s="28" t="s">
        <v>1076</v>
      </c>
      <c r="E51" s="28" t="s">
        <v>524</v>
      </c>
      <c r="F51" s="85">
        <v>57000</v>
      </c>
      <c r="G51" s="29">
        <v>10.09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44951</v>
      </c>
      <c r="B52" s="29">
        <v>541337</v>
      </c>
      <c r="C52" s="28" t="s">
        <v>1045</v>
      </c>
      <c r="D52" s="28" t="s">
        <v>1106</v>
      </c>
      <c r="E52" s="28" t="s">
        <v>523</v>
      </c>
      <c r="F52" s="85">
        <v>90000</v>
      </c>
      <c r="G52" s="29">
        <v>10.1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44951</v>
      </c>
      <c r="B53" s="29">
        <v>541337</v>
      </c>
      <c r="C53" s="28" t="s">
        <v>1045</v>
      </c>
      <c r="D53" s="28" t="s">
        <v>1107</v>
      </c>
      <c r="E53" s="28" t="s">
        <v>523</v>
      </c>
      <c r="F53" s="85">
        <v>30000</v>
      </c>
      <c r="G53" s="29">
        <v>9.16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44951</v>
      </c>
      <c r="B54" s="29">
        <v>541337</v>
      </c>
      <c r="C54" s="28" t="s">
        <v>1045</v>
      </c>
      <c r="D54" s="28" t="s">
        <v>1107</v>
      </c>
      <c r="E54" s="28" t="s">
        <v>524</v>
      </c>
      <c r="F54" s="85">
        <v>60000</v>
      </c>
      <c r="G54" s="29">
        <v>10.08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44951</v>
      </c>
      <c r="B55" s="29">
        <v>541337</v>
      </c>
      <c r="C55" s="28" t="s">
        <v>1045</v>
      </c>
      <c r="D55" s="28" t="s">
        <v>1108</v>
      </c>
      <c r="E55" s="28" t="s">
        <v>524</v>
      </c>
      <c r="F55" s="85">
        <v>60000</v>
      </c>
      <c r="G55" s="29">
        <v>10.1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44951</v>
      </c>
      <c r="B56" s="29">
        <v>541337</v>
      </c>
      <c r="C56" s="28" t="s">
        <v>1045</v>
      </c>
      <c r="D56" s="28" t="s">
        <v>1109</v>
      </c>
      <c r="E56" s="28" t="s">
        <v>523</v>
      </c>
      <c r="F56" s="85">
        <v>105000</v>
      </c>
      <c r="G56" s="29">
        <v>10.1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44951</v>
      </c>
      <c r="B57" s="29">
        <v>541337</v>
      </c>
      <c r="C57" s="28" t="s">
        <v>1045</v>
      </c>
      <c r="D57" s="28" t="s">
        <v>1047</v>
      </c>
      <c r="E57" s="28" t="s">
        <v>524</v>
      </c>
      <c r="F57" s="85">
        <v>51000</v>
      </c>
      <c r="G57" s="29">
        <v>9.2200000000000006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44951</v>
      </c>
      <c r="B58" s="29">
        <v>541337</v>
      </c>
      <c r="C58" s="28" t="s">
        <v>1045</v>
      </c>
      <c r="D58" s="28" t="s">
        <v>870</v>
      </c>
      <c r="E58" s="28" t="s">
        <v>524</v>
      </c>
      <c r="F58" s="85">
        <v>249000</v>
      </c>
      <c r="G58" s="29">
        <v>9.74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44951</v>
      </c>
      <c r="B59" s="29">
        <v>541337</v>
      </c>
      <c r="C59" s="28" t="s">
        <v>1045</v>
      </c>
      <c r="D59" s="28" t="s">
        <v>870</v>
      </c>
      <c r="E59" s="28" t="s">
        <v>523</v>
      </c>
      <c r="F59" s="85">
        <v>189000</v>
      </c>
      <c r="G59" s="29">
        <v>9.6300000000000008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44951</v>
      </c>
      <c r="B60" s="29">
        <v>541337</v>
      </c>
      <c r="C60" s="28" t="s">
        <v>1045</v>
      </c>
      <c r="D60" s="28" t="s">
        <v>1110</v>
      </c>
      <c r="E60" s="28" t="s">
        <v>523</v>
      </c>
      <c r="F60" s="85">
        <v>54000</v>
      </c>
      <c r="G60" s="29">
        <v>9.25</v>
      </c>
      <c r="H60" s="29" t="s">
        <v>302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44951</v>
      </c>
      <c r="B61" s="29">
        <v>541337</v>
      </c>
      <c r="C61" s="28" t="s">
        <v>1045</v>
      </c>
      <c r="D61" s="28" t="s">
        <v>1111</v>
      </c>
      <c r="E61" s="28" t="s">
        <v>523</v>
      </c>
      <c r="F61" s="85">
        <v>102000</v>
      </c>
      <c r="G61" s="29">
        <v>10.1</v>
      </c>
      <c r="H61" s="29" t="s">
        <v>302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44951</v>
      </c>
      <c r="B62" s="29">
        <v>541337</v>
      </c>
      <c r="C62" s="28" t="s">
        <v>1045</v>
      </c>
      <c r="D62" s="28" t="s">
        <v>1112</v>
      </c>
      <c r="E62" s="28" t="s">
        <v>523</v>
      </c>
      <c r="F62" s="85">
        <v>387000</v>
      </c>
      <c r="G62" s="29">
        <v>9.5500000000000007</v>
      </c>
      <c r="H62" s="29" t="s">
        <v>302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44951</v>
      </c>
      <c r="B63" s="29">
        <v>541337</v>
      </c>
      <c r="C63" s="28" t="s">
        <v>1045</v>
      </c>
      <c r="D63" s="28" t="s">
        <v>1111</v>
      </c>
      <c r="E63" s="28" t="s">
        <v>524</v>
      </c>
      <c r="F63" s="85">
        <v>27000</v>
      </c>
      <c r="G63" s="29">
        <v>9.14</v>
      </c>
      <c r="H63" s="29" t="s">
        <v>302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44951</v>
      </c>
      <c r="B64" s="29">
        <v>541337</v>
      </c>
      <c r="C64" s="28" t="s">
        <v>1045</v>
      </c>
      <c r="D64" s="28" t="s">
        <v>1113</v>
      </c>
      <c r="E64" s="28" t="s">
        <v>524</v>
      </c>
      <c r="F64" s="85">
        <v>66000</v>
      </c>
      <c r="G64" s="29">
        <v>10.1</v>
      </c>
      <c r="H64" s="29" t="s">
        <v>302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44951</v>
      </c>
      <c r="B65" s="29">
        <v>541337</v>
      </c>
      <c r="C65" s="28" t="s">
        <v>1045</v>
      </c>
      <c r="D65" s="28" t="s">
        <v>1114</v>
      </c>
      <c r="E65" s="28" t="s">
        <v>524</v>
      </c>
      <c r="F65" s="85">
        <v>141000</v>
      </c>
      <c r="G65" s="29">
        <v>9.14</v>
      </c>
      <c r="H65" s="29" t="s">
        <v>302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44951</v>
      </c>
      <c r="B66" s="29">
        <v>526263</v>
      </c>
      <c r="C66" s="28" t="s">
        <v>1115</v>
      </c>
      <c r="D66" s="28" t="s">
        <v>1054</v>
      </c>
      <c r="E66" s="28" t="s">
        <v>523</v>
      </c>
      <c r="F66" s="85">
        <v>173717</v>
      </c>
      <c r="G66" s="29">
        <v>162.41999999999999</v>
      </c>
      <c r="H66" s="29" t="s">
        <v>302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44951</v>
      </c>
      <c r="B67" s="29">
        <v>526263</v>
      </c>
      <c r="C67" s="28" t="s">
        <v>1115</v>
      </c>
      <c r="D67" s="28" t="s">
        <v>1054</v>
      </c>
      <c r="E67" s="28" t="s">
        <v>524</v>
      </c>
      <c r="F67" s="85">
        <v>173717</v>
      </c>
      <c r="G67" s="29">
        <v>163.36000000000001</v>
      </c>
      <c r="H67" s="29" t="s">
        <v>302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44951</v>
      </c>
      <c r="B68" s="29">
        <v>543305</v>
      </c>
      <c r="C68" s="28" t="s">
        <v>1116</v>
      </c>
      <c r="D68" s="28" t="s">
        <v>1117</v>
      </c>
      <c r="E68" s="28" t="s">
        <v>523</v>
      </c>
      <c r="F68" s="85">
        <v>48000</v>
      </c>
      <c r="G68" s="29">
        <v>5.99</v>
      </c>
      <c r="H68" s="29" t="s">
        <v>302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44951</v>
      </c>
      <c r="B69" s="29">
        <v>543305</v>
      </c>
      <c r="C69" s="28" t="s">
        <v>1116</v>
      </c>
      <c r="D69" s="28" t="s">
        <v>1118</v>
      </c>
      <c r="E69" s="28" t="s">
        <v>523</v>
      </c>
      <c r="F69" s="85">
        <v>24000</v>
      </c>
      <c r="G69" s="29">
        <v>5.71</v>
      </c>
      <c r="H69" s="29" t="s">
        <v>302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44951</v>
      </c>
      <c r="B70" s="29">
        <v>543305</v>
      </c>
      <c r="C70" s="28" t="s">
        <v>1116</v>
      </c>
      <c r="D70" s="28" t="s">
        <v>1118</v>
      </c>
      <c r="E70" s="28" t="s">
        <v>524</v>
      </c>
      <c r="F70" s="85">
        <v>72000</v>
      </c>
      <c r="G70" s="29">
        <v>5.68</v>
      </c>
      <c r="H70" s="29" t="s">
        <v>302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44951</v>
      </c>
      <c r="B71" s="29">
        <v>543305</v>
      </c>
      <c r="C71" s="28" t="s">
        <v>1116</v>
      </c>
      <c r="D71" s="28" t="s">
        <v>1119</v>
      </c>
      <c r="E71" s="28" t="s">
        <v>523</v>
      </c>
      <c r="F71" s="85">
        <v>60000</v>
      </c>
      <c r="G71" s="29">
        <v>5.65</v>
      </c>
      <c r="H71" s="29" t="s">
        <v>302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44951</v>
      </c>
      <c r="B72" s="29">
        <v>543351</v>
      </c>
      <c r="C72" s="28" t="s">
        <v>1120</v>
      </c>
      <c r="D72" s="28" t="s">
        <v>1121</v>
      </c>
      <c r="E72" s="28" t="s">
        <v>524</v>
      </c>
      <c r="F72" s="85">
        <v>11200</v>
      </c>
      <c r="G72" s="29">
        <v>75.89</v>
      </c>
      <c r="H72" s="29" t="s">
        <v>302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44951</v>
      </c>
      <c r="B73" s="29">
        <v>519528</v>
      </c>
      <c r="C73" s="28" t="s">
        <v>1122</v>
      </c>
      <c r="D73" s="28" t="s">
        <v>1123</v>
      </c>
      <c r="E73" s="28" t="s">
        <v>524</v>
      </c>
      <c r="F73" s="85">
        <v>60072</v>
      </c>
      <c r="G73" s="29">
        <v>13</v>
      </c>
      <c r="H73" s="29" t="s">
        <v>302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44951</v>
      </c>
      <c r="B74" s="29">
        <v>519528</v>
      </c>
      <c r="C74" s="28" t="s">
        <v>1122</v>
      </c>
      <c r="D74" s="28" t="s">
        <v>1123</v>
      </c>
      <c r="E74" s="28" t="s">
        <v>523</v>
      </c>
      <c r="F74" s="85">
        <v>4572</v>
      </c>
      <c r="G74" s="29">
        <v>12.38</v>
      </c>
      <c r="H74" s="29" t="s">
        <v>302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44951</v>
      </c>
      <c r="B75" s="29">
        <v>531465</v>
      </c>
      <c r="C75" s="28" t="s">
        <v>1124</v>
      </c>
      <c r="D75" s="28" t="s">
        <v>1125</v>
      </c>
      <c r="E75" s="28" t="s">
        <v>523</v>
      </c>
      <c r="F75" s="85">
        <v>1050000</v>
      </c>
      <c r="G75" s="29">
        <v>1</v>
      </c>
      <c r="H75" s="29" t="s">
        <v>302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44951</v>
      </c>
      <c r="B76" s="29">
        <v>531465</v>
      </c>
      <c r="C76" s="28" t="s">
        <v>1124</v>
      </c>
      <c r="D76" s="28" t="s">
        <v>1126</v>
      </c>
      <c r="E76" s="28" t="s">
        <v>524</v>
      </c>
      <c r="F76" s="85">
        <v>2700000</v>
      </c>
      <c r="G76" s="29">
        <v>1</v>
      </c>
      <c r="H76" s="29" t="s">
        <v>302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44951</v>
      </c>
      <c r="B77" s="29">
        <v>531465</v>
      </c>
      <c r="C77" s="28" t="s">
        <v>1124</v>
      </c>
      <c r="D77" s="28" t="s">
        <v>1127</v>
      </c>
      <c r="E77" s="28" t="s">
        <v>523</v>
      </c>
      <c r="F77" s="85">
        <v>1150000</v>
      </c>
      <c r="G77" s="29">
        <v>1</v>
      </c>
      <c r="H77" s="29" t="s">
        <v>302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44951</v>
      </c>
      <c r="B78" s="29">
        <v>531454</v>
      </c>
      <c r="C78" s="28" t="s">
        <v>1128</v>
      </c>
      <c r="D78" s="28" t="s">
        <v>1129</v>
      </c>
      <c r="E78" s="28" t="s">
        <v>524</v>
      </c>
      <c r="F78" s="85">
        <v>118000</v>
      </c>
      <c r="G78" s="29">
        <v>26.1</v>
      </c>
      <c r="H78" s="29" t="s">
        <v>302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44951</v>
      </c>
      <c r="B79" s="29">
        <v>501314</v>
      </c>
      <c r="C79" s="28" t="s">
        <v>1130</v>
      </c>
      <c r="D79" s="28" t="s">
        <v>1131</v>
      </c>
      <c r="E79" s="28" t="s">
        <v>523</v>
      </c>
      <c r="F79" s="85">
        <v>2200000</v>
      </c>
      <c r="G79" s="29">
        <v>2.39</v>
      </c>
      <c r="H79" s="29" t="s">
        <v>302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44951</v>
      </c>
      <c r="B80" s="29">
        <v>543460</v>
      </c>
      <c r="C80" s="28" t="s">
        <v>1132</v>
      </c>
      <c r="D80" s="28" t="s">
        <v>1133</v>
      </c>
      <c r="E80" s="28" t="s">
        <v>524</v>
      </c>
      <c r="F80" s="85">
        <v>10000</v>
      </c>
      <c r="G80" s="29">
        <v>67.510000000000005</v>
      </c>
      <c r="H80" s="29" t="s">
        <v>302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44951</v>
      </c>
      <c r="B81" s="29">
        <v>535719</v>
      </c>
      <c r="C81" s="28" t="s">
        <v>1134</v>
      </c>
      <c r="D81" s="28" t="s">
        <v>1135</v>
      </c>
      <c r="E81" s="28" t="s">
        <v>524</v>
      </c>
      <c r="F81" s="85">
        <v>77000</v>
      </c>
      <c r="G81" s="29">
        <v>66.5</v>
      </c>
      <c r="H81" s="29" t="s">
        <v>302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44951</v>
      </c>
      <c r="B82" s="29">
        <v>515127</v>
      </c>
      <c r="C82" s="28" t="s">
        <v>1136</v>
      </c>
      <c r="D82" s="28" t="s">
        <v>1137</v>
      </c>
      <c r="E82" s="28" t="s">
        <v>524</v>
      </c>
      <c r="F82" s="85">
        <v>142909</v>
      </c>
      <c r="G82" s="29">
        <v>3.77</v>
      </c>
      <c r="H82" s="29" t="s">
        <v>302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44951</v>
      </c>
      <c r="B83" s="29">
        <v>512115</v>
      </c>
      <c r="C83" s="28" t="s">
        <v>1046</v>
      </c>
      <c r="D83" s="28" t="s">
        <v>1138</v>
      </c>
      <c r="E83" s="28" t="s">
        <v>523</v>
      </c>
      <c r="F83" s="85">
        <v>7146</v>
      </c>
      <c r="G83" s="29">
        <v>36.520000000000003</v>
      </c>
      <c r="H83" s="29" t="s">
        <v>302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44951</v>
      </c>
      <c r="B84" s="29">
        <v>512115</v>
      </c>
      <c r="C84" s="28" t="s">
        <v>1046</v>
      </c>
      <c r="D84" s="28" t="s">
        <v>1139</v>
      </c>
      <c r="E84" s="28" t="s">
        <v>523</v>
      </c>
      <c r="F84" s="85">
        <v>6714</v>
      </c>
      <c r="G84" s="29">
        <v>36.479999999999997</v>
      </c>
      <c r="H84" s="29" t="s">
        <v>302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44951</v>
      </c>
      <c r="B85" s="29">
        <v>539584</v>
      </c>
      <c r="C85" s="28" t="s">
        <v>1140</v>
      </c>
      <c r="D85" s="28" t="s">
        <v>1141</v>
      </c>
      <c r="E85" s="28" t="s">
        <v>524</v>
      </c>
      <c r="F85" s="85">
        <v>686498</v>
      </c>
      <c r="G85" s="29">
        <v>1.18</v>
      </c>
      <c r="H85" s="29" t="s">
        <v>302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44951</v>
      </c>
      <c r="B86" s="29">
        <v>540914</v>
      </c>
      <c r="C86" s="28" t="s">
        <v>1142</v>
      </c>
      <c r="D86" s="28" t="s">
        <v>1143</v>
      </c>
      <c r="E86" s="28" t="s">
        <v>523</v>
      </c>
      <c r="F86" s="85">
        <v>55000</v>
      </c>
      <c r="G86" s="29">
        <v>17.100000000000001</v>
      </c>
      <c r="H86" s="29" t="s">
        <v>302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44951</v>
      </c>
      <c r="B87" s="29">
        <v>540914</v>
      </c>
      <c r="C87" s="28" t="s">
        <v>1142</v>
      </c>
      <c r="D87" s="28" t="s">
        <v>1144</v>
      </c>
      <c r="E87" s="28" t="s">
        <v>524</v>
      </c>
      <c r="F87" s="85">
        <v>50000</v>
      </c>
      <c r="G87" s="29">
        <v>17.100000000000001</v>
      </c>
      <c r="H87" s="29" t="s">
        <v>302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44951</v>
      </c>
      <c r="B88" s="29">
        <v>540914</v>
      </c>
      <c r="C88" s="28" t="s">
        <v>1142</v>
      </c>
      <c r="D88" s="28" t="s">
        <v>1145</v>
      </c>
      <c r="E88" s="28" t="s">
        <v>524</v>
      </c>
      <c r="F88" s="85">
        <v>50000</v>
      </c>
      <c r="G88" s="29">
        <v>17.100000000000001</v>
      </c>
      <c r="H88" s="29" t="s">
        <v>302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44951</v>
      </c>
      <c r="B89" s="29">
        <v>539278</v>
      </c>
      <c r="C89" s="28" t="s">
        <v>1003</v>
      </c>
      <c r="D89" s="28" t="s">
        <v>1076</v>
      </c>
      <c r="E89" s="28" t="s">
        <v>523</v>
      </c>
      <c r="F89" s="85">
        <v>140360</v>
      </c>
      <c r="G89" s="29">
        <v>7.12</v>
      </c>
      <c r="H89" s="29" t="s">
        <v>302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44951</v>
      </c>
      <c r="B90" s="29">
        <v>539278</v>
      </c>
      <c r="C90" s="28" t="s">
        <v>1003</v>
      </c>
      <c r="D90" s="28" t="s">
        <v>1076</v>
      </c>
      <c r="E90" s="28" t="s">
        <v>524</v>
      </c>
      <c r="F90" s="85">
        <v>185355</v>
      </c>
      <c r="G90" s="29">
        <v>6.99</v>
      </c>
      <c r="H90" s="29" t="s">
        <v>302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44951</v>
      </c>
      <c r="B91" s="29">
        <v>539278</v>
      </c>
      <c r="C91" s="28" t="s">
        <v>1003</v>
      </c>
      <c r="D91" s="28" t="s">
        <v>1005</v>
      </c>
      <c r="E91" s="28" t="s">
        <v>524</v>
      </c>
      <c r="F91" s="85">
        <v>54549</v>
      </c>
      <c r="G91" s="29">
        <v>7.12</v>
      </c>
      <c r="H91" s="29" t="s">
        <v>302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44951</v>
      </c>
      <c r="B92" s="29">
        <v>539278</v>
      </c>
      <c r="C92" s="28" t="s">
        <v>1003</v>
      </c>
      <c r="D92" s="28" t="s">
        <v>1005</v>
      </c>
      <c r="E92" s="28" t="s">
        <v>523</v>
      </c>
      <c r="F92" s="85">
        <v>302624</v>
      </c>
      <c r="G92" s="29">
        <v>6.9</v>
      </c>
      <c r="H92" s="29" t="s">
        <v>302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44951</v>
      </c>
      <c r="B93" s="29">
        <v>521005</v>
      </c>
      <c r="C93" s="28" t="s">
        <v>1146</v>
      </c>
      <c r="D93" s="28" t="s">
        <v>1147</v>
      </c>
      <c r="E93" s="28" t="s">
        <v>523</v>
      </c>
      <c r="F93" s="85">
        <v>15000</v>
      </c>
      <c r="G93" s="29">
        <v>34.53</v>
      </c>
      <c r="H93" s="29" t="s">
        <v>302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44951</v>
      </c>
      <c r="B94" s="29">
        <v>539040</v>
      </c>
      <c r="C94" s="28" t="s">
        <v>1148</v>
      </c>
      <c r="D94" s="28" t="s">
        <v>1042</v>
      </c>
      <c r="E94" s="28" t="s">
        <v>523</v>
      </c>
      <c r="F94" s="85">
        <v>30000</v>
      </c>
      <c r="G94" s="29">
        <v>25.95</v>
      </c>
      <c r="H94" s="29" t="s">
        <v>302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44951</v>
      </c>
      <c r="B95" s="29">
        <v>502893</v>
      </c>
      <c r="C95" s="28" t="s">
        <v>1149</v>
      </c>
      <c r="D95" s="28" t="s">
        <v>1150</v>
      </c>
      <c r="E95" s="28" t="s">
        <v>523</v>
      </c>
      <c r="F95" s="85">
        <v>15631</v>
      </c>
      <c r="G95" s="29">
        <v>61.8</v>
      </c>
      <c r="H95" s="29" t="s">
        <v>302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44951</v>
      </c>
      <c r="B96" s="29">
        <v>502893</v>
      </c>
      <c r="C96" s="28" t="s">
        <v>1149</v>
      </c>
      <c r="D96" s="28" t="s">
        <v>1151</v>
      </c>
      <c r="E96" s="28" t="s">
        <v>524</v>
      </c>
      <c r="F96" s="85">
        <v>14900</v>
      </c>
      <c r="G96" s="29">
        <v>61.8</v>
      </c>
      <c r="H96" s="29" t="s">
        <v>302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44951</v>
      </c>
      <c r="B97" s="29">
        <v>539402</v>
      </c>
      <c r="C97" s="28" t="s">
        <v>1152</v>
      </c>
      <c r="D97" s="28" t="s">
        <v>1153</v>
      </c>
      <c r="E97" s="28" t="s">
        <v>523</v>
      </c>
      <c r="F97" s="85">
        <v>90000</v>
      </c>
      <c r="G97" s="29">
        <v>24.54</v>
      </c>
      <c r="H97" s="29" t="s">
        <v>302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44951</v>
      </c>
      <c r="B98" s="29">
        <v>539402</v>
      </c>
      <c r="C98" s="28" t="s">
        <v>1152</v>
      </c>
      <c r="D98" s="28" t="s">
        <v>870</v>
      </c>
      <c r="E98" s="28" t="s">
        <v>524</v>
      </c>
      <c r="F98" s="85">
        <v>96681</v>
      </c>
      <c r="G98" s="29">
        <v>26.06</v>
      </c>
      <c r="H98" s="29" t="s">
        <v>302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44951</v>
      </c>
      <c r="B99" s="29">
        <v>539402</v>
      </c>
      <c r="C99" s="28" t="s">
        <v>1152</v>
      </c>
      <c r="D99" s="28" t="s">
        <v>870</v>
      </c>
      <c r="E99" s="28" t="s">
        <v>523</v>
      </c>
      <c r="F99" s="85">
        <v>67682</v>
      </c>
      <c r="G99" s="29">
        <v>25.87</v>
      </c>
      <c r="H99" s="29" t="s">
        <v>302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44951</v>
      </c>
      <c r="B100" s="29" t="s">
        <v>1154</v>
      </c>
      <c r="C100" s="28" t="s">
        <v>1155</v>
      </c>
      <c r="D100" s="28" t="s">
        <v>1156</v>
      </c>
      <c r="E100" s="28" t="s">
        <v>523</v>
      </c>
      <c r="F100" s="85">
        <v>52026</v>
      </c>
      <c r="G100" s="29">
        <v>18.399999999999999</v>
      </c>
      <c r="H100" s="29" t="s">
        <v>913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44951</v>
      </c>
      <c r="B101" s="29" t="s">
        <v>1154</v>
      </c>
      <c r="C101" s="28" t="s">
        <v>1155</v>
      </c>
      <c r="D101" s="28" t="s">
        <v>1157</v>
      </c>
      <c r="E101" s="28" t="s">
        <v>523</v>
      </c>
      <c r="F101" s="85">
        <v>200000</v>
      </c>
      <c r="G101" s="29">
        <v>18.059999999999999</v>
      </c>
      <c r="H101" s="29" t="s">
        <v>913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44951</v>
      </c>
      <c r="B102" s="29" t="s">
        <v>1158</v>
      </c>
      <c r="C102" s="28" t="s">
        <v>1159</v>
      </c>
      <c r="D102" s="28" t="s">
        <v>870</v>
      </c>
      <c r="E102" s="28" t="s">
        <v>523</v>
      </c>
      <c r="F102" s="85">
        <v>342000</v>
      </c>
      <c r="G102" s="29">
        <v>8.6999999999999993</v>
      </c>
      <c r="H102" s="29" t="s">
        <v>913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44951</v>
      </c>
      <c r="B103" s="29" t="s">
        <v>1160</v>
      </c>
      <c r="C103" s="28" t="s">
        <v>1161</v>
      </c>
      <c r="D103" s="28" t="s">
        <v>1162</v>
      </c>
      <c r="E103" s="28" t="s">
        <v>523</v>
      </c>
      <c r="F103" s="85">
        <v>159225</v>
      </c>
      <c r="G103" s="29">
        <v>36.53</v>
      </c>
      <c r="H103" s="29" t="s">
        <v>913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44951</v>
      </c>
      <c r="B104" s="29" t="s">
        <v>1163</v>
      </c>
      <c r="C104" s="28" t="s">
        <v>1164</v>
      </c>
      <c r="D104" s="28" t="s">
        <v>1165</v>
      </c>
      <c r="E104" s="28" t="s">
        <v>523</v>
      </c>
      <c r="F104" s="85">
        <v>191923</v>
      </c>
      <c r="G104" s="29">
        <v>177.48</v>
      </c>
      <c r="H104" s="29" t="s">
        <v>913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44951</v>
      </c>
      <c r="B105" s="29" t="s">
        <v>1163</v>
      </c>
      <c r="C105" s="28" t="s">
        <v>1164</v>
      </c>
      <c r="D105" s="28" t="s">
        <v>1166</v>
      </c>
      <c r="E105" s="28" t="s">
        <v>523</v>
      </c>
      <c r="F105" s="85">
        <v>1803</v>
      </c>
      <c r="G105" s="29">
        <v>182</v>
      </c>
      <c r="H105" s="29" t="s">
        <v>913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44951</v>
      </c>
      <c r="B106" s="29" t="s">
        <v>1163</v>
      </c>
      <c r="C106" s="28" t="s">
        <v>1164</v>
      </c>
      <c r="D106" s="28" t="s">
        <v>1167</v>
      </c>
      <c r="E106" s="28" t="s">
        <v>523</v>
      </c>
      <c r="F106" s="85">
        <v>100000</v>
      </c>
      <c r="G106" s="29">
        <v>176.08</v>
      </c>
      <c r="H106" s="29" t="s">
        <v>913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44951</v>
      </c>
      <c r="B107" s="29" t="s">
        <v>1163</v>
      </c>
      <c r="C107" s="28" t="s">
        <v>1164</v>
      </c>
      <c r="D107" s="28" t="s">
        <v>1168</v>
      </c>
      <c r="E107" s="28" t="s">
        <v>523</v>
      </c>
      <c r="F107" s="85">
        <v>494300</v>
      </c>
      <c r="G107" s="29">
        <v>164.56</v>
      </c>
      <c r="H107" s="29" t="s">
        <v>913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44951</v>
      </c>
      <c r="B108" s="29" t="s">
        <v>1033</v>
      </c>
      <c r="C108" s="28" t="s">
        <v>1034</v>
      </c>
      <c r="D108" s="28" t="s">
        <v>1048</v>
      </c>
      <c r="E108" s="28" t="s">
        <v>523</v>
      </c>
      <c r="F108" s="85">
        <v>64000</v>
      </c>
      <c r="G108" s="29">
        <v>99.12</v>
      </c>
      <c r="H108" s="29" t="s">
        <v>913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44951</v>
      </c>
      <c r="B109" s="29" t="s">
        <v>1169</v>
      </c>
      <c r="C109" s="28" t="s">
        <v>1170</v>
      </c>
      <c r="D109" s="28" t="s">
        <v>1171</v>
      </c>
      <c r="E109" s="28" t="s">
        <v>523</v>
      </c>
      <c r="F109" s="85">
        <v>16200</v>
      </c>
      <c r="G109" s="29">
        <v>438.26</v>
      </c>
      <c r="H109" s="29" t="s">
        <v>913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44951</v>
      </c>
      <c r="B110" s="29" t="s">
        <v>1049</v>
      </c>
      <c r="C110" s="28" t="s">
        <v>1006</v>
      </c>
      <c r="D110" s="28" t="s">
        <v>1172</v>
      </c>
      <c r="E110" s="28" t="s">
        <v>523</v>
      </c>
      <c r="F110" s="85">
        <v>248266</v>
      </c>
      <c r="G110" s="29">
        <v>18.34</v>
      </c>
      <c r="H110" s="29" t="s">
        <v>913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44951</v>
      </c>
      <c r="B111" s="29" t="s">
        <v>1007</v>
      </c>
      <c r="C111" s="28" t="s">
        <v>1008</v>
      </c>
      <c r="D111" s="28" t="s">
        <v>1050</v>
      </c>
      <c r="E111" s="28" t="s">
        <v>523</v>
      </c>
      <c r="F111" s="85">
        <v>366174</v>
      </c>
      <c r="G111" s="29">
        <v>80.09</v>
      </c>
      <c r="H111" s="29" t="s">
        <v>913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44951</v>
      </c>
      <c r="B112" s="29" t="s">
        <v>1007</v>
      </c>
      <c r="C112" s="28" t="s">
        <v>1008</v>
      </c>
      <c r="D112" s="28" t="s">
        <v>1173</v>
      </c>
      <c r="E112" s="28" t="s">
        <v>523</v>
      </c>
      <c r="F112" s="85">
        <v>200000</v>
      </c>
      <c r="G112" s="29">
        <v>82.68</v>
      </c>
      <c r="H112" s="29" t="s">
        <v>913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44951</v>
      </c>
      <c r="B113" s="29" t="s">
        <v>1007</v>
      </c>
      <c r="C113" s="28" t="s">
        <v>1008</v>
      </c>
      <c r="D113" s="28" t="s">
        <v>1174</v>
      </c>
      <c r="E113" s="28" t="s">
        <v>523</v>
      </c>
      <c r="F113" s="85">
        <v>200000</v>
      </c>
      <c r="G113" s="29">
        <v>81.96</v>
      </c>
      <c r="H113" s="29" t="s">
        <v>913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44951</v>
      </c>
      <c r="B114" s="29" t="s">
        <v>1007</v>
      </c>
      <c r="C114" s="28" t="s">
        <v>1008</v>
      </c>
      <c r="D114" s="28" t="s">
        <v>1004</v>
      </c>
      <c r="E114" s="28" t="s">
        <v>523</v>
      </c>
      <c r="F114" s="85">
        <v>300037</v>
      </c>
      <c r="G114" s="29">
        <v>81.63</v>
      </c>
      <c r="H114" s="29" t="s">
        <v>913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44951</v>
      </c>
      <c r="B115" s="29" t="s">
        <v>1052</v>
      </c>
      <c r="C115" s="28" t="s">
        <v>1053</v>
      </c>
      <c r="D115" s="28" t="s">
        <v>912</v>
      </c>
      <c r="E115" s="28" t="s">
        <v>523</v>
      </c>
      <c r="F115" s="85">
        <v>66614</v>
      </c>
      <c r="G115" s="29">
        <v>186.53</v>
      </c>
      <c r="H115" s="29" t="s">
        <v>913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44951</v>
      </c>
      <c r="B116" s="29" t="s">
        <v>1175</v>
      </c>
      <c r="C116" s="28" t="s">
        <v>1176</v>
      </c>
      <c r="D116" s="28" t="s">
        <v>1177</v>
      </c>
      <c r="E116" s="28" t="s">
        <v>523</v>
      </c>
      <c r="F116" s="85">
        <v>60000</v>
      </c>
      <c r="G116" s="29">
        <v>35.5</v>
      </c>
      <c r="H116" s="29" t="s">
        <v>913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44951</v>
      </c>
      <c r="B117" s="29" t="s">
        <v>1012</v>
      </c>
      <c r="C117" s="28" t="s">
        <v>1013</v>
      </c>
      <c r="D117" s="28" t="s">
        <v>911</v>
      </c>
      <c r="E117" s="28" t="s">
        <v>523</v>
      </c>
      <c r="F117" s="85">
        <v>87303</v>
      </c>
      <c r="G117" s="29">
        <v>457.48</v>
      </c>
      <c r="H117" s="29" t="s">
        <v>913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44951</v>
      </c>
      <c r="B118" s="29" t="s">
        <v>1012</v>
      </c>
      <c r="C118" s="28" t="s">
        <v>1013</v>
      </c>
      <c r="D118" s="28" t="s">
        <v>912</v>
      </c>
      <c r="E118" s="28" t="s">
        <v>523</v>
      </c>
      <c r="F118" s="85">
        <v>76366</v>
      </c>
      <c r="G118" s="29">
        <v>456.98</v>
      </c>
      <c r="H118" s="29" t="s">
        <v>913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44951</v>
      </c>
      <c r="B119" s="29" t="s">
        <v>1012</v>
      </c>
      <c r="C119" s="28" t="s">
        <v>1013</v>
      </c>
      <c r="D119" s="28" t="s">
        <v>1054</v>
      </c>
      <c r="E119" s="28" t="s">
        <v>523</v>
      </c>
      <c r="F119" s="85">
        <v>68681</v>
      </c>
      <c r="G119" s="29">
        <v>461.73</v>
      </c>
      <c r="H119" s="29" t="s">
        <v>913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44951</v>
      </c>
      <c r="B120" s="29" t="s">
        <v>1178</v>
      </c>
      <c r="C120" s="28" t="s">
        <v>1179</v>
      </c>
      <c r="D120" s="28" t="s">
        <v>870</v>
      </c>
      <c r="E120" s="28" t="s">
        <v>523</v>
      </c>
      <c r="F120" s="85">
        <v>223798</v>
      </c>
      <c r="G120" s="29">
        <v>61.74</v>
      </c>
      <c r="H120" s="29" t="s">
        <v>913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44951</v>
      </c>
      <c r="B121" s="29" t="s">
        <v>1055</v>
      </c>
      <c r="C121" s="28" t="s">
        <v>1056</v>
      </c>
      <c r="D121" s="28" t="s">
        <v>1057</v>
      </c>
      <c r="E121" s="28" t="s">
        <v>523</v>
      </c>
      <c r="F121" s="85">
        <v>16105938</v>
      </c>
      <c r="G121" s="29">
        <v>17.27</v>
      </c>
      <c r="H121" s="29" t="s">
        <v>913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44951</v>
      </c>
      <c r="B122" s="29" t="s">
        <v>1028</v>
      </c>
      <c r="C122" s="28" t="s">
        <v>1029</v>
      </c>
      <c r="D122" s="28" t="s">
        <v>1030</v>
      </c>
      <c r="E122" s="28" t="s">
        <v>523</v>
      </c>
      <c r="F122" s="85">
        <v>780956</v>
      </c>
      <c r="G122" s="29">
        <v>41.45</v>
      </c>
      <c r="H122" s="29" t="s">
        <v>913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44951</v>
      </c>
      <c r="B123" s="29" t="s">
        <v>1028</v>
      </c>
      <c r="C123" s="28" t="s">
        <v>1029</v>
      </c>
      <c r="D123" s="28" t="s">
        <v>1180</v>
      </c>
      <c r="E123" s="28" t="s">
        <v>523</v>
      </c>
      <c r="F123" s="85">
        <v>1011739</v>
      </c>
      <c r="G123" s="29">
        <v>38.549999999999997</v>
      </c>
      <c r="H123" s="29" t="s">
        <v>913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44951</v>
      </c>
      <c r="B124" s="29" t="s">
        <v>1028</v>
      </c>
      <c r="C124" s="28" t="s">
        <v>1029</v>
      </c>
      <c r="D124" s="28" t="s">
        <v>1014</v>
      </c>
      <c r="E124" s="28" t="s">
        <v>523</v>
      </c>
      <c r="F124" s="85">
        <v>1401390</v>
      </c>
      <c r="G124" s="29">
        <v>42.67</v>
      </c>
      <c r="H124" s="29" t="s">
        <v>913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44951</v>
      </c>
      <c r="B125" s="29" t="s">
        <v>1181</v>
      </c>
      <c r="C125" s="28" t="s">
        <v>1182</v>
      </c>
      <c r="D125" s="28" t="s">
        <v>1183</v>
      </c>
      <c r="E125" s="28" t="s">
        <v>523</v>
      </c>
      <c r="F125" s="85">
        <v>100000</v>
      </c>
      <c r="G125" s="29">
        <v>146.97</v>
      </c>
      <c r="H125" s="29" t="s">
        <v>913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44951</v>
      </c>
      <c r="B126" s="29" t="s">
        <v>1181</v>
      </c>
      <c r="C126" s="28" t="s">
        <v>1182</v>
      </c>
      <c r="D126" s="28" t="s">
        <v>1184</v>
      </c>
      <c r="E126" s="28" t="s">
        <v>523</v>
      </c>
      <c r="F126" s="85">
        <v>2400</v>
      </c>
      <c r="G126" s="29">
        <v>145.80000000000001</v>
      </c>
      <c r="H126" s="29" t="s">
        <v>913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44951</v>
      </c>
      <c r="B127" s="29" t="s">
        <v>1031</v>
      </c>
      <c r="C127" s="28" t="s">
        <v>1032</v>
      </c>
      <c r="D127" s="28" t="s">
        <v>1185</v>
      </c>
      <c r="E127" s="28" t="s">
        <v>523</v>
      </c>
      <c r="F127" s="85">
        <v>64000</v>
      </c>
      <c r="G127" s="29">
        <v>21.7</v>
      </c>
      <c r="H127" s="29" t="s">
        <v>913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44951</v>
      </c>
      <c r="B128" s="29" t="s">
        <v>1154</v>
      </c>
      <c r="C128" s="28" t="s">
        <v>1155</v>
      </c>
      <c r="D128" s="28" t="s">
        <v>1186</v>
      </c>
      <c r="E128" s="28" t="s">
        <v>524</v>
      </c>
      <c r="F128" s="85">
        <v>132633</v>
      </c>
      <c r="G128" s="29">
        <v>18.07</v>
      </c>
      <c r="H128" s="29" t="s">
        <v>913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44951</v>
      </c>
      <c r="B129" s="29" t="s">
        <v>1154</v>
      </c>
      <c r="C129" s="28" t="s">
        <v>1155</v>
      </c>
      <c r="D129" s="28" t="s">
        <v>1187</v>
      </c>
      <c r="E129" s="28" t="s">
        <v>524</v>
      </c>
      <c r="F129" s="85">
        <v>29411</v>
      </c>
      <c r="G129" s="29">
        <v>18</v>
      </c>
      <c r="H129" s="29" t="s">
        <v>913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44951</v>
      </c>
      <c r="B130" s="29" t="s">
        <v>1154</v>
      </c>
      <c r="C130" s="28" t="s">
        <v>1155</v>
      </c>
      <c r="D130" s="28" t="s">
        <v>1188</v>
      </c>
      <c r="E130" s="28" t="s">
        <v>524</v>
      </c>
      <c r="F130" s="85">
        <v>8130</v>
      </c>
      <c r="G130" s="29">
        <v>18</v>
      </c>
      <c r="H130" s="29" t="s">
        <v>913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44951</v>
      </c>
      <c r="B131" s="29" t="s">
        <v>1154</v>
      </c>
      <c r="C131" s="28" t="s">
        <v>1155</v>
      </c>
      <c r="D131" s="28" t="s">
        <v>1189</v>
      </c>
      <c r="E131" s="28" t="s">
        <v>524</v>
      </c>
      <c r="F131" s="85">
        <v>6470</v>
      </c>
      <c r="G131" s="29">
        <v>18</v>
      </c>
      <c r="H131" s="29" t="s">
        <v>913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44951</v>
      </c>
      <c r="B132" s="29" t="s">
        <v>1154</v>
      </c>
      <c r="C132" s="28" t="s">
        <v>1155</v>
      </c>
      <c r="D132" s="28" t="s">
        <v>1190</v>
      </c>
      <c r="E132" s="28" t="s">
        <v>524</v>
      </c>
      <c r="F132" s="85">
        <v>25280</v>
      </c>
      <c r="G132" s="29">
        <v>18.149999999999999</v>
      </c>
      <c r="H132" s="29" t="s">
        <v>913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44951</v>
      </c>
      <c r="B133" s="29" t="s">
        <v>1154</v>
      </c>
      <c r="C133" s="28" t="s">
        <v>1155</v>
      </c>
      <c r="D133" s="28" t="s">
        <v>1191</v>
      </c>
      <c r="E133" s="28" t="s">
        <v>524</v>
      </c>
      <c r="F133" s="85">
        <v>6469</v>
      </c>
      <c r="G133" s="29">
        <v>21</v>
      </c>
      <c r="H133" s="29" t="s">
        <v>913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44951</v>
      </c>
      <c r="B134" s="29" t="s">
        <v>1154</v>
      </c>
      <c r="C134" s="28" t="s">
        <v>1155</v>
      </c>
      <c r="D134" s="28" t="s">
        <v>1192</v>
      </c>
      <c r="E134" s="28" t="s">
        <v>524</v>
      </c>
      <c r="F134" s="85">
        <v>14244</v>
      </c>
      <c r="G134" s="29">
        <v>21.95</v>
      </c>
      <c r="H134" s="29" t="s">
        <v>913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44951</v>
      </c>
      <c r="B135" s="29" t="s">
        <v>1154</v>
      </c>
      <c r="C135" s="28" t="s">
        <v>1155</v>
      </c>
      <c r="D135" s="28" t="s">
        <v>1193</v>
      </c>
      <c r="E135" s="28" t="s">
        <v>524</v>
      </c>
      <c r="F135" s="85">
        <v>7917</v>
      </c>
      <c r="G135" s="29">
        <v>18.05</v>
      </c>
      <c r="H135" s="29" t="s">
        <v>913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44951</v>
      </c>
      <c r="B136" s="29" t="s">
        <v>1154</v>
      </c>
      <c r="C136" s="28" t="s">
        <v>1155</v>
      </c>
      <c r="D136" s="28" t="s">
        <v>1194</v>
      </c>
      <c r="E136" s="28" t="s">
        <v>524</v>
      </c>
      <c r="F136" s="85">
        <v>29323</v>
      </c>
      <c r="G136" s="29">
        <v>18.05</v>
      </c>
      <c r="H136" s="29" t="s">
        <v>913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44951</v>
      </c>
      <c r="B137" s="29" t="s">
        <v>1158</v>
      </c>
      <c r="C137" s="28" t="s">
        <v>1159</v>
      </c>
      <c r="D137" s="28" t="s">
        <v>1195</v>
      </c>
      <c r="E137" s="28" t="s">
        <v>524</v>
      </c>
      <c r="F137" s="85">
        <v>174000</v>
      </c>
      <c r="G137" s="29">
        <v>8.6999999999999993</v>
      </c>
      <c r="H137" s="29" t="s">
        <v>913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44951</v>
      </c>
      <c r="B138" s="29" t="s">
        <v>1160</v>
      </c>
      <c r="C138" s="28" t="s">
        <v>1161</v>
      </c>
      <c r="D138" s="28" t="s">
        <v>1196</v>
      </c>
      <c r="E138" s="28" t="s">
        <v>524</v>
      </c>
      <c r="F138" s="85">
        <v>350000</v>
      </c>
      <c r="G138" s="29">
        <v>36.65</v>
      </c>
      <c r="H138" s="29" t="s">
        <v>913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44951</v>
      </c>
      <c r="B139" s="29" t="s">
        <v>1026</v>
      </c>
      <c r="C139" s="28" t="s">
        <v>1027</v>
      </c>
      <c r="D139" s="28" t="s">
        <v>1197</v>
      </c>
      <c r="E139" s="28" t="s">
        <v>524</v>
      </c>
      <c r="F139" s="85">
        <v>1628808</v>
      </c>
      <c r="G139" s="29">
        <v>1.7</v>
      </c>
      <c r="H139" s="29" t="s">
        <v>913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44951</v>
      </c>
      <c r="B140" s="29" t="s">
        <v>1163</v>
      </c>
      <c r="C140" s="28" t="s">
        <v>1164</v>
      </c>
      <c r="D140" s="28" t="s">
        <v>1167</v>
      </c>
      <c r="E140" s="28" t="s">
        <v>524</v>
      </c>
      <c r="F140" s="85">
        <v>100000</v>
      </c>
      <c r="G140" s="29">
        <v>164.12</v>
      </c>
      <c r="H140" s="29" t="s">
        <v>913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44951</v>
      </c>
      <c r="B141" s="29" t="s">
        <v>1163</v>
      </c>
      <c r="C141" s="28" t="s">
        <v>1164</v>
      </c>
      <c r="D141" s="28" t="s">
        <v>1165</v>
      </c>
      <c r="E141" s="28" t="s">
        <v>524</v>
      </c>
      <c r="F141" s="85">
        <v>200000</v>
      </c>
      <c r="G141" s="29">
        <v>165.05</v>
      </c>
      <c r="H141" s="29" t="s">
        <v>913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44951</v>
      </c>
      <c r="B142" s="29" t="s">
        <v>1163</v>
      </c>
      <c r="C142" s="28" t="s">
        <v>1164</v>
      </c>
      <c r="D142" s="28" t="s">
        <v>1166</v>
      </c>
      <c r="E142" s="28" t="s">
        <v>524</v>
      </c>
      <c r="F142" s="85">
        <v>200000</v>
      </c>
      <c r="G142" s="29">
        <v>164.42</v>
      </c>
      <c r="H142" s="29" t="s">
        <v>913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44951</v>
      </c>
      <c r="B143" s="29" t="s">
        <v>1033</v>
      </c>
      <c r="C143" s="28" t="s">
        <v>1034</v>
      </c>
      <c r="D143" s="28" t="s">
        <v>1048</v>
      </c>
      <c r="E143" s="28" t="s">
        <v>524</v>
      </c>
      <c r="F143" s="85">
        <v>64000</v>
      </c>
      <c r="G143" s="29">
        <v>96.58</v>
      </c>
      <c r="H143" s="29" t="s">
        <v>913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44951</v>
      </c>
      <c r="B144" s="29" t="s">
        <v>1033</v>
      </c>
      <c r="C144" s="28" t="s">
        <v>1034</v>
      </c>
      <c r="D144" s="28" t="s">
        <v>1198</v>
      </c>
      <c r="E144" s="28" t="s">
        <v>524</v>
      </c>
      <c r="F144" s="85">
        <v>96000</v>
      </c>
      <c r="G144" s="29">
        <v>96.52</v>
      </c>
      <c r="H144" s="29" t="s">
        <v>913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44951</v>
      </c>
      <c r="B145" s="29" t="s">
        <v>1049</v>
      </c>
      <c r="C145" s="28" t="s">
        <v>1006</v>
      </c>
      <c r="D145" s="28" t="s">
        <v>1199</v>
      </c>
      <c r="E145" s="28" t="s">
        <v>524</v>
      </c>
      <c r="F145" s="85">
        <v>197384</v>
      </c>
      <c r="G145" s="29">
        <v>17.899999999999999</v>
      </c>
      <c r="H145" s="29" t="s">
        <v>913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44951</v>
      </c>
      <c r="B146" s="29" t="s">
        <v>1049</v>
      </c>
      <c r="C146" s="28" t="s">
        <v>1006</v>
      </c>
      <c r="D146" s="28" t="s">
        <v>1172</v>
      </c>
      <c r="E146" s="28" t="s">
        <v>524</v>
      </c>
      <c r="F146" s="85">
        <v>248266</v>
      </c>
      <c r="G146" s="29">
        <v>18.600000000000001</v>
      </c>
      <c r="H146" s="29" t="s">
        <v>913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>
        <v>44951</v>
      </c>
      <c r="B147" s="29" t="s">
        <v>1007</v>
      </c>
      <c r="C147" s="28" t="s">
        <v>1008</v>
      </c>
      <c r="D147" s="28" t="s">
        <v>1050</v>
      </c>
      <c r="E147" s="28" t="s">
        <v>524</v>
      </c>
      <c r="F147" s="85">
        <v>479813</v>
      </c>
      <c r="G147" s="29">
        <v>81.47</v>
      </c>
      <c r="H147" s="29" t="s">
        <v>913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>
        <v>44951</v>
      </c>
      <c r="B148" s="29" t="s">
        <v>1007</v>
      </c>
      <c r="C148" s="28" t="s">
        <v>1008</v>
      </c>
      <c r="D148" s="28" t="s">
        <v>1051</v>
      </c>
      <c r="E148" s="28" t="s">
        <v>524</v>
      </c>
      <c r="F148" s="85">
        <v>250000</v>
      </c>
      <c r="G148" s="29">
        <v>80.03</v>
      </c>
      <c r="H148" s="29" t="s">
        <v>913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>
        <v>44951</v>
      </c>
      <c r="B149" s="29" t="s">
        <v>1007</v>
      </c>
      <c r="C149" s="28" t="s">
        <v>1008</v>
      </c>
      <c r="D149" s="28" t="s">
        <v>1004</v>
      </c>
      <c r="E149" s="28" t="s">
        <v>524</v>
      </c>
      <c r="F149" s="85">
        <v>300037</v>
      </c>
      <c r="G149" s="29">
        <v>81.69</v>
      </c>
      <c r="H149" s="29" t="s">
        <v>913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>
        <v>44951</v>
      </c>
      <c r="B150" s="29" t="s">
        <v>1052</v>
      </c>
      <c r="C150" s="28" t="s">
        <v>1053</v>
      </c>
      <c r="D150" s="28" t="s">
        <v>912</v>
      </c>
      <c r="E150" s="28" t="s">
        <v>524</v>
      </c>
      <c r="F150" s="85">
        <v>63638</v>
      </c>
      <c r="G150" s="29">
        <v>185.38</v>
      </c>
      <c r="H150" s="29" t="s">
        <v>913</v>
      </c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>
        <v>44951</v>
      </c>
      <c r="B151" s="29" t="s">
        <v>1175</v>
      </c>
      <c r="C151" s="28" t="s">
        <v>1176</v>
      </c>
      <c r="D151" s="28" t="s">
        <v>1200</v>
      </c>
      <c r="E151" s="28" t="s">
        <v>524</v>
      </c>
      <c r="F151" s="85">
        <v>60000</v>
      </c>
      <c r="G151" s="29">
        <v>35.5</v>
      </c>
      <c r="H151" s="29" t="s">
        <v>913</v>
      </c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>
        <v>44951</v>
      </c>
      <c r="B152" s="29" t="s">
        <v>1012</v>
      </c>
      <c r="C152" s="28" t="s">
        <v>1013</v>
      </c>
      <c r="D152" s="28" t="s">
        <v>912</v>
      </c>
      <c r="E152" s="28" t="s">
        <v>524</v>
      </c>
      <c r="F152" s="85">
        <v>81946</v>
      </c>
      <c r="G152" s="29">
        <v>457.77</v>
      </c>
      <c r="H152" s="29" t="s">
        <v>913</v>
      </c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>
        <v>44951</v>
      </c>
      <c r="B153" s="29" t="s">
        <v>1012</v>
      </c>
      <c r="C153" s="28" t="s">
        <v>1013</v>
      </c>
      <c r="D153" s="28" t="s">
        <v>1054</v>
      </c>
      <c r="E153" s="28" t="s">
        <v>524</v>
      </c>
      <c r="F153" s="85">
        <v>58681</v>
      </c>
      <c r="G153" s="29">
        <v>463.66</v>
      </c>
      <c r="H153" s="29" t="s">
        <v>913</v>
      </c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>
        <v>44951</v>
      </c>
      <c r="B154" s="29" t="s">
        <v>1012</v>
      </c>
      <c r="C154" s="28" t="s">
        <v>1013</v>
      </c>
      <c r="D154" s="28" t="s">
        <v>911</v>
      </c>
      <c r="E154" s="28" t="s">
        <v>524</v>
      </c>
      <c r="F154" s="85">
        <v>87303</v>
      </c>
      <c r="G154" s="29">
        <v>457.51</v>
      </c>
      <c r="H154" s="29" t="s">
        <v>913</v>
      </c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>
        <v>44951</v>
      </c>
      <c r="B155" s="29" t="s">
        <v>1178</v>
      </c>
      <c r="C155" s="28" t="s">
        <v>1179</v>
      </c>
      <c r="D155" s="28" t="s">
        <v>870</v>
      </c>
      <c r="E155" s="28" t="s">
        <v>524</v>
      </c>
      <c r="F155" s="85">
        <v>327459</v>
      </c>
      <c r="G155" s="29">
        <v>62.35</v>
      </c>
      <c r="H155" s="29" t="s">
        <v>913</v>
      </c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>
        <v>44951</v>
      </c>
      <c r="B156" s="29" t="s">
        <v>1178</v>
      </c>
      <c r="C156" s="28" t="s">
        <v>1179</v>
      </c>
      <c r="D156" s="28" t="s">
        <v>1201</v>
      </c>
      <c r="E156" s="28" t="s">
        <v>524</v>
      </c>
      <c r="F156" s="85">
        <v>135000</v>
      </c>
      <c r="G156" s="29">
        <v>62.35</v>
      </c>
      <c r="H156" s="29" t="s">
        <v>913</v>
      </c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>
        <v>44951</v>
      </c>
      <c r="B157" s="29" t="s">
        <v>1055</v>
      </c>
      <c r="C157" s="28" t="s">
        <v>1056</v>
      </c>
      <c r="D157" s="28" t="s">
        <v>1057</v>
      </c>
      <c r="E157" s="28" t="s">
        <v>524</v>
      </c>
      <c r="F157" s="85">
        <v>16948790</v>
      </c>
      <c r="G157" s="29">
        <v>17.260000000000002</v>
      </c>
      <c r="H157" s="29" t="s">
        <v>913</v>
      </c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>
        <v>44951</v>
      </c>
      <c r="B158" s="29" t="s">
        <v>1028</v>
      </c>
      <c r="C158" s="28" t="s">
        <v>1029</v>
      </c>
      <c r="D158" s="28" t="s">
        <v>1180</v>
      </c>
      <c r="E158" s="28" t="s">
        <v>524</v>
      </c>
      <c r="F158" s="85">
        <v>10739</v>
      </c>
      <c r="G158" s="29">
        <v>40.39</v>
      </c>
      <c r="H158" s="29" t="s">
        <v>913</v>
      </c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>
        <v>44951</v>
      </c>
      <c r="B159" s="29" t="s">
        <v>1028</v>
      </c>
      <c r="C159" s="28" t="s">
        <v>1029</v>
      </c>
      <c r="D159" s="28" t="s">
        <v>1014</v>
      </c>
      <c r="E159" s="28" t="s">
        <v>524</v>
      </c>
      <c r="F159" s="85">
        <v>1066740</v>
      </c>
      <c r="G159" s="29">
        <v>38.56</v>
      </c>
      <c r="H159" s="29" t="s">
        <v>913</v>
      </c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>
        <v>44951</v>
      </c>
      <c r="B160" s="29" t="s">
        <v>1028</v>
      </c>
      <c r="C160" s="28" t="s">
        <v>1029</v>
      </c>
      <c r="D160" s="28" t="s">
        <v>1030</v>
      </c>
      <c r="E160" s="28" t="s">
        <v>524</v>
      </c>
      <c r="F160" s="85">
        <v>755936</v>
      </c>
      <c r="G160" s="29">
        <v>42.94</v>
      </c>
      <c r="H160" s="29" t="s">
        <v>913</v>
      </c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>
        <v>44951</v>
      </c>
      <c r="B161" s="29" t="s">
        <v>1181</v>
      </c>
      <c r="C161" s="28" t="s">
        <v>1182</v>
      </c>
      <c r="D161" s="28" t="s">
        <v>1184</v>
      </c>
      <c r="E161" s="28" t="s">
        <v>524</v>
      </c>
      <c r="F161" s="85">
        <v>53400</v>
      </c>
      <c r="G161" s="29">
        <v>147.41999999999999</v>
      </c>
      <c r="H161" s="29" t="s">
        <v>913</v>
      </c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>
        <v>44951</v>
      </c>
      <c r="B162" s="29" t="s">
        <v>1031</v>
      </c>
      <c r="C162" s="28" t="s">
        <v>1032</v>
      </c>
      <c r="D162" s="28" t="s">
        <v>1202</v>
      </c>
      <c r="E162" s="28" t="s">
        <v>524</v>
      </c>
      <c r="F162" s="85">
        <v>48000</v>
      </c>
      <c r="G162" s="29">
        <v>21.4</v>
      </c>
      <c r="H162" s="29" t="s">
        <v>913</v>
      </c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D484"/>
  <sheetViews>
    <sheetView zoomScale="85" zoomScaleNormal="85" workbookViewId="0">
      <selection activeCell="H28" sqref="H28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896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44953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525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515</v>
      </c>
      <c r="C9" s="94"/>
      <c r="D9" s="95" t="s">
        <v>526</v>
      </c>
      <c r="E9" s="94" t="s">
        <v>527</v>
      </c>
      <c r="F9" s="94" t="s">
        <v>528</v>
      </c>
      <c r="G9" s="94" t="s">
        <v>529</v>
      </c>
      <c r="H9" s="94" t="s">
        <v>530</v>
      </c>
      <c r="I9" s="94" t="s">
        <v>531</v>
      </c>
      <c r="J9" s="93" t="s">
        <v>532</v>
      </c>
      <c r="K9" s="94" t="s">
        <v>533</v>
      </c>
      <c r="L9" s="96" t="s">
        <v>534</v>
      </c>
      <c r="M9" s="96" t="s">
        <v>535</v>
      </c>
      <c r="N9" s="94" t="s">
        <v>536</v>
      </c>
      <c r="O9" s="95" t="s">
        <v>537</v>
      </c>
      <c r="P9" s="94" t="s">
        <v>766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298">
        <v>1</v>
      </c>
      <c r="B10" s="280">
        <v>44861</v>
      </c>
      <c r="C10" s="299"/>
      <c r="D10" s="300" t="s">
        <v>55</v>
      </c>
      <c r="E10" s="301" t="s">
        <v>540</v>
      </c>
      <c r="F10" s="302">
        <v>147</v>
      </c>
      <c r="G10" s="302">
        <v>137</v>
      </c>
      <c r="H10" s="302">
        <v>154</v>
      </c>
      <c r="I10" s="303" t="s">
        <v>868</v>
      </c>
      <c r="J10" s="275" t="s">
        <v>869</v>
      </c>
      <c r="K10" s="275">
        <f t="shared" ref="K10" si="0">H10-F10</f>
        <v>7</v>
      </c>
      <c r="L10" s="276">
        <f t="shared" ref="L10" si="1">(F10*-0.7)/100</f>
        <v>-1.0289999999999999</v>
      </c>
      <c r="M10" s="277">
        <f t="shared" ref="M10" si="2">(K10+L10)/F10</f>
        <v>4.0619047619047617E-2</v>
      </c>
      <c r="N10" s="275" t="s">
        <v>538</v>
      </c>
      <c r="O10" s="278">
        <v>44866</v>
      </c>
      <c r="P10" s="275"/>
      <c r="Q10" s="197"/>
      <c r="R10" s="197" t="s">
        <v>802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s="198" customFormat="1" ht="13.9" customHeight="1">
      <c r="A11" s="345">
        <v>2</v>
      </c>
      <c r="B11" s="346">
        <v>44876</v>
      </c>
      <c r="C11" s="347"/>
      <c r="D11" s="348" t="s">
        <v>205</v>
      </c>
      <c r="E11" s="349" t="s">
        <v>540</v>
      </c>
      <c r="F11" s="345">
        <v>6800</v>
      </c>
      <c r="G11" s="345">
        <v>6340</v>
      </c>
      <c r="H11" s="345">
        <v>7195</v>
      </c>
      <c r="I11" s="350" t="s">
        <v>871</v>
      </c>
      <c r="J11" s="311" t="s">
        <v>981</v>
      </c>
      <c r="K11" s="311">
        <f t="shared" ref="K11" si="3">H11-F11</f>
        <v>395</v>
      </c>
      <c r="L11" s="318">
        <f t="shared" ref="L11" si="4">(F11*-0.7)/100</f>
        <v>-47.6</v>
      </c>
      <c r="M11" s="319">
        <f t="shared" ref="M11" si="5">(K11+L11)/F11</f>
        <v>5.1088235294117643E-2</v>
      </c>
      <c r="N11" s="311" t="s">
        <v>538</v>
      </c>
      <c r="O11" s="320">
        <v>44939</v>
      </c>
      <c r="P11" s="311"/>
      <c r="Q11" s="197"/>
      <c r="R11" s="197" t="s">
        <v>539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s="198" customFormat="1" ht="13.9" customHeight="1">
      <c r="A12" s="302">
        <v>3</v>
      </c>
      <c r="B12" s="304">
        <v>44890</v>
      </c>
      <c r="C12" s="299"/>
      <c r="D12" s="300" t="s">
        <v>271</v>
      </c>
      <c r="E12" s="301" t="s">
        <v>540</v>
      </c>
      <c r="F12" s="302">
        <v>5670</v>
      </c>
      <c r="G12" s="302">
        <v>5250</v>
      </c>
      <c r="H12" s="302">
        <v>5905</v>
      </c>
      <c r="I12" s="303" t="s">
        <v>875</v>
      </c>
      <c r="J12" s="275" t="s">
        <v>885</v>
      </c>
      <c r="K12" s="275">
        <f t="shared" ref="K12" si="6">H12-F12</f>
        <v>235</v>
      </c>
      <c r="L12" s="276">
        <f t="shared" ref="L12" si="7">(F12*-0.7)/100</f>
        <v>-39.69</v>
      </c>
      <c r="M12" s="277">
        <f t="shared" ref="M12" si="8">(K12+L12)/F12</f>
        <v>3.4446208112874778E-2</v>
      </c>
      <c r="N12" s="275" t="s">
        <v>538</v>
      </c>
      <c r="O12" s="278">
        <v>44923</v>
      </c>
      <c r="P12" s="275"/>
      <c r="Q12" s="197"/>
      <c r="R12" s="197" t="s">
        <v>539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s="198" customFormat="1" ht="13.9" customHeight="1">
      <c r="A13" s="305">
        <v>4</v>
      </c>
      <c r="B13" s="306">
        <v>44896</v>
      </c>
      <c r="C13" s="307"/>
      <c r="D13" s="308" t="s">
        <v>197</v>
      </c>
      <c r="E13" s="309" t="s">
        <v>1025</v>
      </c>
      <c r="F13" s="201">
        <v>3380</v>
      </c>
      <c r="G13" s="201">
        <v>3140</v>
      </c>
      <c r="H13" s="201"/>
      <c r="I13" s="310" t="s">
        <v>872</v>
      </c>
      <c r="J13" s="246" t="s">
        <v>541</v>
      </c>
      <c r="K13" s="246"/>
      <c r="L13" s="247"/>
      <c r="M13" s="248"/>
      <c r="N13" s="246"/>
      <c r="O13" s="249"/>
      <c r="P13" s="246"/>
      <c r="Q13" s="197"/>
      <c r="R13" s="197" t="s">
        <v>539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345">
        <v>5</v>
      </c>
      <c r="B14" s="346">
        <v>44922</v>
      </c>
      <c r="C14" s="347"/>
      <c r="D14" s="348" t="s">
        <v>256</v>
      </c>
      <c r="E14" s="349" t="s">
        <v>540</v>
      </c>
      <c r="F14" s="345">
        <v>262.5</v>
      </c>
      <c r="G14" s="345">
        <v>246</v>
      </c>
      <c r="H14" s="345">
        <v>281.5</v>
      </c>
      <c r="I14" s="350" t="s">
        <v>876</v>
      </c>
      <c r="J14" s="311" t="s">
        <v>944</v>
      </c>
      <c r="K14" s="311">
        <f t="shared" ref="K14:K15" si="9">H14-F14</f>
        <v>19</v>
      </c>
      <c r="L14" s="318">
        <f t="shared" ref="L14:L15" si="10">(F14*-0.7)/100</f>
        <v>-1.8374999999999999</v>
      </c>
      <c r="M14" s="319">
        <f t="shared" ref="M14:M15" si="11">(K14+L14)/F14</f>
        <v>6.5380952380952387E-2</v>
      </c>
      <c r="N14" s="311" t="s">
        <v>538</v>
      </c>
      <c r="O14" s="320">
        <v>44935</v>
      </c>
      <c r="P14" s="311"/>
      <c r="Q14" s="197"/>
      <c r="R14" s="197" t="s">
        <v>802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s="198" customFormat="1" ht="13.9" customHeight="1">
      <c r="A15" s="302">
        <v>6</v>
      </c>
      <c r="B15" s="304">
        <v>44930</v>
      </c>
      <c r="C15" s="299"/>
      <c r="D15" s="300" t="s">
        <v>923</v>
      </c>
      <c r="E15" s="301" t="s">
        <v>540</v>
      </c>
      <c r="F15" s="302">
        <v>98</v>
      </c>
      <c r="G15" s="302">
        <v>89</v>
      </c>
      <c r="H15" s="302">
        <v>103.5</v>
      </c>
      <c r="I15" s="303" t="s">
        <v>924</v>
      </c>
      <c r="J15" s="275" t="s">
        <v>996</v>
      </c>
      <c r="K15" s="275">
        <f t="shared" si="9"/>
        <v>5.5</v>
      </c>
      <c r="L15" s="276">
        <f t="shared" si="10"/>
        <v>-0.68599999999999994</v>
      </c>
      <c r="M15" s="277">
        <f t="shared" si="11"/>
        <v>4.9122448979591837E-2</v>
      </c>
      <c r="N15" s="275" t="s">
        <v>538</v>
      </c>
      <c r="O15" s="278">
        <v>44944</v>
      </c>
      <c r="P15" s="275"/>
      <c r="Q15" s="197"/>
      <c r="R15" s="197" t="s">
        <v>539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45">
        <v>7</v>
      </c>
      <c r="B16" s="244">
        <v>44930</v>
      </c>
      <c r="C16" s="250"/>
      <c r="D16" s="251" t="s">
        <v>53</v>
      </c>
      <c r="E16" s="252" t="s">
        <v>540</v>
      </c>
      <c r="F16" s="245" t="s">
        <v>926</v>
      </c>
      <c r="G16" s="245">
        <v>4180</v>
      </c>
      <c r="H16" s="245"/>
      <c r="I16" s="253" t="s">
        <v>927</v>
      </c>
      <c r="J16" s="246" t="s">
        <v>541</v>
      </c>
      <c r="K16" s="246"/>
      <c r="L16" s="247"/>
      <c r="M16" s="248"/>
      <c r="N16" s="246"/>
      <c r="O16" s="249"/>
      <c r="P16" s="247"/>
      <c r="Q16" s="197"/>
      <c r="R16" s="197" t="s">
        <v>539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02">
        <v>8</v>
      </c>
      <c r="B17" s="304">
        <v>44931</v>
      </c>
      <c r="C17" s="299"/>
      <c r="D17" s="300" t="s">
        <v>152</v>
      </c>
      <c r="E17" s="301" t="s">
        <v>540</v>
      </c>
      <c r="F17" s="302">
        <v>8430</v>
      </c>
      <c r="G17" s="302">
        <v>7900</v>
      </c>
      <c r="H17" s="302">
        <v>8790</v>
      </c>
      <c r="I17" s="303" t="s">
        <v>936</v>
      </c>
      <c r="J17" s="275" t="s">
        <v>1059</v>
      </c>
      <c r="K17" s="275">
        <f t="shared" ref="K17" si="12">H17-F17</f>
        <v>360</v>
      </c>
      <c r="L17" s="276">
        <f t="shared" ref="L17" si="13">(F17*-0.7)/100</f>
        <v>-59.01</v>
      </c>
      <c r="M17" s="277">
        <f t="shared" ref="M17" si="14">(K17+L17)/F17</f>
        <v>3.5704626334519575E-2</v>
      </c>
      <c r="N17" s="275" t="s">
        <v>538</v>
      </c>
      <c r="O17" s="278">
        <v>44951</v>
      </c>
      <c r="P17" s="275"/>
      <c r="Q17" s="197"/>
      <c r="R17" s="197" t="s">
        <v>802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245">
        <v>9</v>
      </c>
      <c r="B18" s="244">
        <v>44935</v>
      </c>
      <c r="C18" s="250"/>
      <c r="D18" s="251" t="s">
        <v>124</v>
      </c>
      <c r="E18" s="252" t="s">
        <v>540</v>
      </c>
      <c r="F18" s="245" t="s">
        <v>946</v>
      </c>
      <c r="G18" s="245">
        <v>818</v>
      </c>
      <c r="H18" s="245"/>
      <c r="I18" s="253" t="s">
        <v>947</v>
      </c>
      <c r="J18" s="246" t="s">
        <v>541</v>
      </c>
      <c r="K18" s="246"/>
      <c r="L18" s="247"/>
      <c r="M18" s="248"/>
      <c r="N18" s="246"/>
      <c r="O18" s="249"/>
      <c r="P18" s="247"/>
      <c r="Q18" s="197"/>
      <c r="R18" s="197" t="s">
        <v>539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345">
        <v>10</v>
      </c>
      <c r="B19" s="346">
        <v>44935</v>
      </c>
      <c r="C19" s="347"/>
      <c r="D19" s="348" t="s">
        <v>177</v>
      </c>
      <c r="E19" s="349" t="s">
        <v>540</v>
      </c>
      <c r="F19" s="345">
        <v>210</v>
      </c>
      <c r="G19" s="345">
        <v>198</v>
      </c>
      <c r="H19" s="345">
        <v>223.5</v>
      </c>
      <c r="I19" s="350" t="s">
        <v>945</v>
      </c>
      <c r="J19" s="311" t="s">
        <v>1016</v>
      </c>
      <c r="K19" s="311">
        <f t="shared" ref="K19:K20" si="15">H19-F19</f>
        <v>13.5</v>
      </c>
      <c r="L19" s="318">
        <f t="shared" ref="L19:L20" si="16">(F19*-0.7)/100</f>
        <v>-1.47</v>
      </c>
      <c r="M19" s="319">
        <f t="shared" ref="M19:M20" si="17">(K19+L19)/F19</f>
        <v>5.728571428571428E-2</v>
      </c>
      <c r="N19" s="311" t="s">
        <v>538</v>
      </c>
      <c r="O19" s="320">
        <v>44946</v>
      </c>
      <c r="P19" s="311"/>
      <c r="Q19" s="197"/>
      <c r="R19" s="197" t="s">
        <v>802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321">
        <v>11</v>
      </c>
      <c r="B20" s="322">
        <v>44935</v>
      </c>
      <c r="C20" s="323"/>
      <c r="D20" s="324" t="s">
        <v>273</v>
      </c>
      <c r="E20" s="325" t="s">
        <v>540</v>
      </c>
      <c r="F20" s="321">
        <v>6225</v>
      </c>
      <c r="G20" s="321">
        <v>5690</v>
      </c>
      <c r="H20" s="321">
        <v>6595</v>
      </c>
      <c r="I20" s="326" t="s">
        <v>948</v>
      </c>
      <c r="J20" s="311" t="s">
        <v>1018</v>
      </c>
      <c r="K20" s="311">
        <f t="shared" si="15"/>
        <v>370</v>
      </c>
      <c r="L20" s="318">
        <f t="shared" si="16"/>
        <v>-43.575000000000003</v>
      </c>
      <c r="M20" s="319">
        <f t="shared" si="17"/>
        <v>5.2437751004016063E-2</v>
      </c>
      <c r="N20" s="311" t="s">
        <v>538</v>
      </c>
      <c r="O20" s="320">
        <v>44949</v>
      </c>
      <c r="P20" s="311"/>
      <c r="Q20" s="197"/>
      <c r="R20" s="197" t="s">
        <v>539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5">
        <v>12</v>
      </c>
      <c r="B21" s="244">
        <v>44936</v>
      </c>
      <c r="C21" s="250"/>
      <c r="D21" s="251" t="s">
        <v>75</v>
      </c>
      <c r="E21" s="252" t="s">
        <v>540</v>
      </c>
      <c r="F21" s="245" t="s">
        <v>961</v>
      </c>
      <c r="G21" s="245">
        <v>735</v>
      </c>
      <c r="H21" s="245"/>
      <c r="I21" s="253" t="s">
        <v>962</v>
      </c>
      <c r="J21" s="246" t="s">
        <v>541</v>
      </c>
      <c r="K21" s="246"/>
      <c r="L21" s="247"/>
      <c r="M21" s="248"/>
      <c r="N21" s="246"/>
      <c r="O21" s="249"/>
      <c r="P21" s="247"/>
      <c r="Q21" s="197"/>
      <c r="R21" s="197" t="s">
        <v>539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345">
        <v>13</v>
      </c>
      <c r="B22" s="346">
        <v>44936</v>
      </c>
      <c r="C22" s="347"/>
      <c r="D22" s="348" t="s">
        <v>455</v>
      </c>
      <c r="E22" s="349" t="s">
        <v>540</v>
      </c>
      <c r="F22" s="345">
        <v>178.5</v>
      </c>
      <c r="G22" s="345">
        <v>167</v>
      </c>
      <c r="H22" s="345">
        <v>190.5</v>
      </c>
      <c r="I22" s="350" t="s">
        <v>968</v>
      </c>
      <c r="J22" s="311" t="s">
        <v>997</v>
      </c>
      <c r="K22" s="311">
        <f t="shared" ref="K22" si="18">H22-F22</f>
        <v>12</v>
      </c>
      <c r="L22" s="318">
        <f t="shared" ref="L22" si="19">(F22*-0.7)/100</f>
        <v>-1.2494999999999998</v>
      </c>
      <c r="M22" s="319">
        <f t="shared" ref="M22" si="20">(K22+L22)/F22</f>
        <v>6.0226890756302526E-2</v>
      </c>
      <c r="N22" s="311" t="s">
        <v>538</v>
      </c>
      <c r="O22" s="320">
        <v>44944</v>
      </c>
      <c r="P22" s="311"/>
      <c r="Q22" s="197"/>
      <c r="R22" s="197" t="s">
        <v>539</v>
      </c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245">
        <v>14</v>
      </c>
      <c r="B23" s="244">
        <v>44942</v>
      </c>
      <c r="C23" s="250"/>
      <c r="D23" s="251" t="s">
        <v>163</v>
      </c>
      <c r="E23" s="252" t="s">
        <v>540</v>
      </c>
      <c r="F23" s="245" t="s">
        <v>986</v>
      </c>
      <c r="G23" s="245">
        <v>3770</v>
      </c>
      <c r="H23" s="245"/>
      <c r="I23" s="253" t="s">
        <v>987</v>
      </c>
      <c r="J23" s="246" t="s">
        <v>541</v>
      </c>
      <c r="K23" s="246"/>
      <c r="L23" s="247"/>
      <c r="M23" s="248"/>
      <c r="N23" s="246"/>
      <c r="O23" s="249"/>
      <c r="P23" s="247"/>
      <c r="Q23" s="197"/>
      <c r="R23" s="197" t="s">
        <v>802</v>
      </c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3.9" customHeight="1">
      <c r="A24" s="245">
        <v>15</v>
      </c>
      <c r="B24" s="244">
        <v>44945</v>
      </c>
      <c r="C24" s="250"/>
      <c r="D24" s="251" t="s">
        <v>189</v>
      </c>
      <c r="E24" s="252" t="s">
        <v>540</v>
      </c>
      <c r="F24" s="245" t="s">
        <v>1009</v>
      </c>
      <c r="G24" s="245">
        <v>2000</v>
      </c>
      <c r="H24" s="245"/>
      <c r="I24" s="253" t="s">
        <v>1010</v>
      </c>
      <c r="J24" s="246" t="s">
        <v>541</v>
      </c>
      <c r="K24" s="246"/>
      <c r="L24" s="247"/>
      <c r="M24" s="248"/>
      <c r="N24" s="246"/>
      <c r="O24" s="249"/>
      <c r="P24" s="247"/>
      <c r="Q24" s="197"/>
      <c r="R24" s="197" t="s">
        <v>802</v>
      </c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3.9" customHeight="1">
      <c r="A25" s="245">
        <v>16</v>
      </c>
      <c r="B25" s="244">
        <v>44950</v>
      </c>
      <c r="C25" s="250"/>
      <c r="D25" s="251" t="s">
        <v>175</v>
      </c>
      <c r="E25" s="252" t="s">
        <v>568</v>
      </c>
      <c r="F25" s="245" t="s">
        <v>1036</v>
      </c>
      <c r="G25" s="245">
        <v>2890</v>
      </c>
      <c r="H25" s="245"/>
      <c r="I25" s="253" t="s">
        <v>1037</v>
      </c>
      <c r="J25" s="246" t="s">
        <v>541</v>
      </c>
      <c r="K25" s="246"/>
      <c r="L25" s="247"/>
      <c r="M25" s="248"/>
      <c r="N25" s="246"/>
      <c r="O25" s="249"/>
      <c r="P25" s="24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ht="13.9" customHeight="1">
      <c r="A26" s="245">
        <v>17</v>
      </c>
      <c r="B26" s="244">
        <v>44950</v>
      </c>
      <c r="C26" s="250"/>
      <c r="D26" s="251" t="s">
        <v>765</v>
      </c>
      <c r="E26" s="252" t="s">
        <v>540</v>
      </c>
      <c r="F26" s="245" t="s">
        <v>1038</v>
      </c>
      <c r="G26" s="245">
        <v>1340</v>
      </c>
      <c r="H26" s="245"/>
      <c r="I26" s="253" t="s">
        <v>1039</v>
      </c>
      <c r="J26" s="246" t="s">
        <v>541</v>
      </c>
      <c r="K26" s="246"/>
      <c r="L26" s="247"/>
      <c r="M26" s="248"/>
      <c r="N26" s="246"/>
      <c r="O26" s="249"/>
      <c r="P26" s="24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</row>
    <row r="27" spans="1:56" ht="13.9" customHeight="1">
      <c r="A27" s="245">
        <v>18</v>
      </c>
      <c r="B27" s="244">
        <v>44951</v>
      </c>
      <c r="C27" s="250"/>
      <c r="D27" s="251" t="s">
        <v>455</v>
      </c>
      <c r="E27" s="252" t="s">
        <v>568</v>
      </c>
      <c r="F27" s="245" t="s">
        <v>1058</v>
      </c>
      <c r="G27" s="245">
        <v>167</v>
      </c>
      <c r="H27" s="245"/>
      <c r="I27" s="253" t="s">
        <v>968</v>
      </c>
      <c r="J27" s="246" t="s">
        <v>541</v>
      </c>
      <c r="K27" s="246"/>
      <c r="L27" s="247"/>
      <c r="M27" s="248"/>
      <c r="N27" s="246"/>
      <c r="O27" s="249"/>
      <c r="P27" s="24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</row>
    <row r="28" spans="1:56" ht="13.9" customHeight="1">
      <c r="A28" s="245"/>
      <c r="B28" s="244"/>
      <c r="C28" s="250"/>
      <c r="D28" s="251"/>
      <c r="E28" s="252"/>
      <c r="F28" s="245"/>
      <c r="G28" s="245"/>
      <c r="H28" s="245"/>
      <c r="I28" s="253"/>
      <c r="J28" s="246"/>
      <c r="K28" s="246"/>
      <c r="L28" s="247"/>
      <c r="M28" s="248"/>
      <c r="N28" s="246"/>
      <c r="O28" s="249"/>
      <c r="P28" s="24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97"/>
      <c r="BB28" s="197"/>
      <c r="BC28" s="197"/>
      <c r="BD28" s="197"/>
    </row>
    <row r="29" spans="1:56" ht="13.9" customHeight="1">
      <c r="A29" s="245"/>
      <c r="B29" s="244"/>
      <c r="C29" s="250"/>
      <c r="D29" s="251"/>
      <c r="E29" s="252"/>
      <c r="F29" s="245"/>
      <c r="G29" s="245"/>
      <c r="H29" s="245"/>
      <c r="I29" s="253"/>
      <c r="J29" s="246"/>
      <c r="K29" s="246"/>
      <c r="L29" s="247"/>
      <c r="M29" s="248"/>
      <c r="N29" s="246"/>
      <c r="O29" s="249"/>
      <c r="P29" s="24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7"/>
    </row>
    <row r="30" spans="1:56" ht="13.9" customHeight="1">
      <c r="A30" s="245"/>
      <c r="B30" s="244"/>
      <c r="C30" s="250"/>
      <c r="D30" s="251"/>
      <c r="E30" s="252"/>
      <c r="F30" s="245"/>
      <c r="G30" s="245"/>
      <c r="H30" s="245"/>
      <c r="I30" s="253"/>
      <c r="J30" s="246"/>
      <c r="K30" s="246"/>
      <c r="L30" s="247"/>
      <c r="M30" s="248"/>
      <c r="N30" s="246"/>
      <c r="O30" s="249"/>
      <c r="P30" s="24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7"/>
      <c r="AO30" s="197"/>
      <c r="AP30" s="197"/>
      <c r="AQ30" s="197"/>
      <c r="AR30" s="197"/>
      <c r="AS30" s="197"/>
      <c r="AT30" s="197"/>
      <c r="AU30" s="197"/>
      <c r="AV30" s="197"/>
      <c r="AW30" s="197"/>
      <c r="AX30" s="197"/>
      <c r="AY30" s="197"/>
      <c r="AZ30" s="197"/>
      <c r="BA30" s="197"/>
      <c r="BB30" s="197"/>
      <c r="BC30" s="197"/>
      <c r="BD30" s="197"/>
    </row>
    <row r="31" spans="1:56" ht="13.9" customHeight="1">
      <c r="A31" s="245"/>
      <c r="B31" s="244"/>
      <c r="C31" s="250"/>
      <c r="D31" s="251"/>
      <c r="E31" s="252"/>
      <c r="F31" s="245"/>
      <c r="G31" s="245"/>
      <c r="H31" s="245"/>
      <c r="I31" s="253"/>
      <c r="J31" s="246"/>
      <c r="K31" s="246"/>
      <c r="L31" s="247"/>
      <c r="M31" s="248"/>
      <c r="N31" s="246"/>
      <c r="O31" s="249"/>
      <c r="P31" s="24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97"/>
      <c r="BB31" s="197"/>
      <c r="BC31" s="197"/>
      <c r="BD31" s="197"/>
    </row>
    <row r="32" spans="1:56" ht="14.25" customHeight="1">
      <c r="A32" s="97"/>
      <c r="B32" s="98"/>
      <c r="C32" s="99"/>
      <c r="D32" s="100"/>
      <c r="E32" s="101"/>
      <c r="F32" s="101"/>
      <c r="H32" s="101"/>
      <c r="I32" s="102"/>
      <c r="J32" s="103"/>
      <c r="K32" s="103"/>
      <c r="L32" s="104"/>
      <c r="M32" s="105"/>
      <c r="N32" s="106"/>
      <c r="O32" s="107"/>
      <c r="P32" s="108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197"/>
      <c r="BD32" s="197"/>
    </row>
    <row r="33" spans="1:38" ht="14.25" customHeight="1">
      <c r="A33" s="97"/>
      <c r="B33" s="98"/>
      <c r="C33" s="99"/>
      <c r="D33" s="100"/>
      <c r="E33" s="101"/>
      <c r="F33" s="101"/>
      <c r="G33" s="97"/>
      <c r="H33" s="101"/>
      <c r="I33" s="102"/>
      <c r="J33" s="103"/>
      <c r="K33" s="103"/>
      <c r="L33" s="104"/>
      <c r="M33" s="105"/>
      <c r="N33" s="106"/>
      <c r="O33" s="107"/>
      <c r="P33" s="108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09" t="s">
        <v>542</v>
      </c>
      <c r="B34" s="110"/>
      <c r="C34" s="111"/>
      <c r="E34" s="112"/>
      <c r="F34" s="112"/>
      <c r="G34" s="112"/>
      <c r="H34" s="112"/>
      <c r="I34" s="112"/>
      <c r="J34" s="113"/>
      <c r="K34" s="112"/>
      <c r="L34" s="114"/>
      <c r="M34" s="54"/>
      <c r="N34" s="113"/>
      <c r="O34" s="11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" customHeight="1">
      <c r="A35" s="115" t="s">
        <v>543</v>
      </c>
      <c r="B35" s="109"/>
      <c r="C35" s="109"/>
      <c r="D35" s="109"/>
      <c r="E35" s="41"/>
      <c r="F35" s="116" t="s">
        <v>544</v>
      </c>
      <c r="G35" s="6"/>
      <c r="H35" s="6"/>
      <c r="I35" s="6"/>
      <c r="J35" s="117"/>
      <c r="K35" s="118"/>
      <c r="L35" s="118"/>
      <c r="M35" s="119"/>
      <c r="N35" s="1"/>
      <c r="O35" s="120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" customHeight="1">
      <c r="A36" s="109" t="s">
        <v>545</v>
      </c>
      <c r="B36" s="109"/>
      <c r="C36" s="109"/>
      <c r="D36" s="109" t="s">
        <v>792</v>
      </c>
      <c r="E36" s="6"/>
      <c r="F36" s="116" t="s">
        <v>546</v>
      </c>
      <c r="G36" s="6"/>
      <c r="H36" s="6"/>
      <c r="I36" s="6"/>
      <c r="J36" s="117"/>
      <c r="K36" s="118"/>
      <c r="L36" s="118"/>
      <c r="M36" s="119"/>
      <c r="N36" s="1"/>
      <c r="O36" s="120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2" customHeight="1">
      <c r="A37" s="109"/>
      <c r="B37" s="109"/>
      <c r="C37" s="109"/>
      <c r="D37" s="109"/>
      <c r="E37" s="6"/>
      <c r="F37" s="6"/>
      <c r="G37" s="6"/>
      <c r="H37" s="6"/>
      <c r="I37" s="6"/>
      <c r="J37" s="121"/>
      <c r="K37" s="118"/>
      <c r="L37" s="118"/>
      <c r="M37" s="6"/>
      <c r="N37" s="122"/>
      <c r="O37" s="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2.75" customHeight="1">
      <c r="A38" s="1"/>
      <c r="B38" s="123" t="s">
        <v>547</v>
      </c>
      <c r="C38" s="123"/>
      <c r="D38" s="123"/>
      <c r="E38" s="123"/>
      <c r="F38" s="124"/>
      <c r="G38" s="6"/>
      <c r="H38" s="6"/>
      <c r="I38" s="125"/>
      <c r="J38" s="126"/>
      <c r="K38" s="127"/>
      <c r="L38" s="126"/>
      <c r="M38" s="6"/>
      <c r="N38" s="1"/>
      <c r="O38" s="1"/>
      <c r="P38" s="1"/>
      <c r="R38" s="54"/>
      <c r="S38" s="1"/>
      <c r="T38" s="1"/>
      <c r="U38" s="1"/>
      <c r="V38" s="1"/>
      <c r="W38" s="1"/>
      <c r="X38" s="1"/>
      <c r="Y38" s="1"/>
      <c r="Z38" s="1"/>
    </row>
    <row r="39" spans="1:38" ht="38.25" customHeight="1">
      <c r="A39" s="266" t="s">
        <v>16</v>
      </c>
      <c r="B39" s="266" t="s">
        <v>515</v>
      </c>
      <c r="C39" s="266"/>
      <c r="D39" s="228" t="s">
        <v>526</v>
      </c>
      <c r="E39" s="266" t="s">
        <v>527</v>
      </c>
      <c r="F39" s="266" t="s">
        <v>528</v>
      </c>
      <c r="G39" s="266" t="s">
        <v>548</v>
      </c>
      <c r="H39" s="266" t="s">
        <v>530</v>
      </c>
      <c r="I39" s="266" t="s">
        <v>531</v>
      </c>
      <c r="J39" s="96" t="s">
        <v>532</v>
      </c>
      <c r="K39" s="94" t="s">
        <v>549</v>
      </c>
      <c r="L39" s="129" t="s">
        <v>534</v>
      </c>
      <c r="M39" s="96" t="s">
        <v>535</v>
      </c>
      <c r="N39" s="93" t="s">
        <v>536</v>
      </c>
      <c r="O39" s="228" t="s">
        <v>537</v>
      </c>
      <c r="P39" s="41"/>
      <c r="Q39" s="1"/>
      <c r="R39" s="54"/>
      <c r="S39" s="54"/>
      <c r="T39" s="54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s="285" customFormat="1" ht="13.5" customHeight="1">
      <c r="A40" s="321">
        <v>1</v>
      </c>
      <c r="B40" s="322">
        <v>44921</v>
      </c>
      <c r="C40" s="323"/>
      <c r="D40" s="324" t="s">
        <v>148</v>
      </c>
      <c r="E40" s="325" t="s">
        <v>540</v>
      </c>
      <c r="F40" s="321">
        <v>1239.5</v>
      </c>
      <c r="G40" s="321">
        <v>1200</v>
      </c>
      <c r="H40" s="321">
        <v>1273.5</v>
      </c>
      <c r="I40" s="326" t="s">
        <v>881</v>
      </c>
      <c r="J40" s="311" t="s">
        <v>700</v>
      </c>
      <c r="K40" s="311">
        <f t="shared" ref="K40" si="21">H40-F40</f>
        <v>34</v>
      </c>
      <c r="L40" s="318">
        <f t="shared" ref="L40" si="22">(F40*-0.7)/100</f>
        <v>-8.676499999999999</v>
      </c>
      <c r="M40" s="319">
        <f t="shared" ref="M40" si="23">(K40+L40)/F40</f>
        <v>2.0430415490116986E-2</v>
      </c>
      <c r="N40" s="311" t="s">
        <v>538</v>
      </c>
      <c r="O40" s="320">
        <v>44932</v>
      </c>
      <c r="P40" s="279"/>
      <c r="Q40" s="198"/>
      <c r="R40" s="227" t="s">
        <v>802</v>
      </c>
      <c r="S40" s="197"/>
      <c r="T40" s="282"/>
      <c r="U40" s="282"/>
      <c r="V40" s="282"/>
      <c r="W40" s="282"/>
      <c r="X40" s="282"/>
      <c r="Y40" s="282"/>
      <c r="Z40" s="282"/>
      <c r="AA40" s="282"/>
      <c r="AB40" s="282"/>
      <c r="AC40" s="282"/>
      <c r="AD40" s="282"/>
      <c r="AE40" s="282"/>
      <c r="AF40" s="282"/>
      <c r="AG40" s="282"/>
      <c r="AH40" s="282"/>
      <c r="AI40" s="283"/>
      <c r="AJ40" s="284"/>
      <c r="AK40" s="284"/>
      <c r="AL40" s="284"/>
    </row>
    <row r="41" spans="1:38" s="285" customFormat="1" ht="13.5" customHeight="1">
      <c r="A41" s="329">
        <v>2</v>
      </c>
      <c r="B41" s="281">
        <v>44923</v>
      </c>
      <c r="C41" s="330"/>
      <c r="D41" s="331" t="s">
        <v>739</v>
      </c>
      <c r="E41" s="332" t="s">
        <v>540</v>
      </c>
      <c r="F41" s="329">
        <v>304.5</v>
      </c>
      <c r="G41" s="329">
        <v>295</v>
      </c>
      <c r="H41" s="329">
        <v>295</v>
      </c>
      <c r="I41" s="333" t="s">
        <v>884</v>
      </c>
      <c r="J41" s="268" t="s">
        <v>928</v>
      </c>
      <c r="K41" s="268">
        <f t="shared" ref="K41" si="24">H41-F41</f>
        <v>-9.5</v>
      </c>
      <c r="L41" s="334">
        <f t="shared" ref="L41" si="25">(F41*-0.7)/100</f>
        <v>-2.1315</v>
      </c>
      <c r="M41" s="335">
        <f t="shared" ref="M41" si="26">(K41+L41)/F41</f>
        <v>-3.819868637110016E-2</v>
      </c>
      <c r="N41" s="268" t="s">
        <v>550</v>
      </c>
      <c r="O41" s="336">
        <v>44931</v>
      </c>
      <c r="P41" s="279"/>
      <c r="Q41" s="198"/>
      <c r="R41" s="227" t="s">
        <v>802</v>
      </c>
      <c r="S41" s="197"/>
      <c r="T41" s="282"/>
      <c r="U41" s="282"/>
      <c r="V41" s="282"/>
      <c r="W41" s="282"/>
      <c r="X41" s="282"/>
      <c r="Y41" s="282"/>
      <c r="Z41" s="282"/>
      <c r="AA41" s="282"/>
      <c r="AB41" s="282"/>
      <c r="AC41" s="282"/>
      <c r="AD41" s="282"/>
      <c r="AE41" s="282"/>
      <c r="AF41" s="282"/>
      <c r="AG41" s="282"/>
      <c r="AH41" s="282"/>
      <c r="AI41" s="283"/>
      <c r="AJ41" s="284"/>
      <c r="AK41" s="284"/>
      <c r="AL41" s="284"/>
    </row>
    <row r="42" spans="1:38" s="285" customFormat="1" ht="13.5" customHeight="1">
      <c r="A42" s="329">
        <v>3</v>
      </c>
      <c r="B42" s="281">
        <v>45262</v>
      </c>
      <c r="C42" s="330"/>
      <c r="D42" s="331" t="s">
        <v>46</v>
      </c>
      <c r="E42" s="332" t="s">
        <v>540</v>
      </c>
      <c r="F42" s="329">
        <v>819</v>
      </c>
      <c r="G42" s="329">
        <v>795</v>
      </c>
      <c r="H42" s="329">
        <v>795</v>
      </c>
      <c r="I42" s="333" t="s">
        <v>895</v>
      </c>
      <c r="J42" s="268" t="s">
        <v>984</v>
      </c>
      <c r="K42" s="268">
        <f t="shared" ref="K42" si="27">H42-F42</f>
        <v>-24</v>
      </c>
      <c r="L42" s="334">
        <f t="shared" ref="L42" si="28">(F42*-0.7)/100</f>
        <v>-5.7329999999999997</v>
      </c>
      <c r="M42" s="335">
        <f t="shared" ref="M42" si="29">(K42+L42)/F42</f>
        <v>-3.6304029304029303E-2</v>
      </c>
      <c r="N42" s="268" t="s">
        <v>550</v>
      </c>
      <c r="O42" s="336">
        <v>44942</v>
      </c>
      <c r="P42" s="279"/>
      <c r="Q42" s="198"/>
      <c r="R42" s="227" t="s">
        <v>539</v>
      </c>
      <c r="S42" s="197"/>
      <c r="T42" s="282"/>
      <c r="U42" s="282"/>
      <c r="V42" s="282"/>
      <c r="W42" s="282"/>
      <c r="X42" s="282"/>
      <c r="Y42" s="282"/>
      <c r="Z42" s="282"/>
      <c r="AA42" s="282"/>
      <c r="AB42" s="282"/>
      <c r="AC42" s="282"/>
      <c r="AD42" s="282"/>
      <c r="AE42" s="282"/>
      <c r="AF42" s="282"/>
      <c r="AG42" s="282"/>
      <c r="AH42" s="282"/>
      <c r="AI42" s="283"/>
      <c r="AJ42" s="284"/>
      <c r="AK42" s="284"/>
      <c r="AL42" s="284"/>
    </row>
    <row r="43" spans="1:38" s="285" customFormat="1" ht="13.5" customHeight="1">
      <c r="A43" s="321">
        <v>4</v>
      </c>
      <c r="B43" s="322">
        <v>45262</v>
      </c>
      <c r="C43" s="323"/>
      <c r="D43" s="324" t="s">
        <v>87</v>
      </c>
      <c r="E43" s="325" t="s">
        <v>540</v>
      </c>
      <c r="F43" s="321">
        <v>3915</v>
      </c>
      <c r="G43" s="321">
        <v>3780</v>
      </c>
      <c r="H43" s="321">
        <v>4025</v>
      </c>
      <c r="I43" s="326" t="s">
        <v>879</v>
      </c>
      <c r="J43" s="311" t="s">
        <v>906</v>
      </c>
      <c r="K43" s="311">
        <f t="shared" ref="K43:K44" si="30">H43-F43</f>
        <v>110</v>
      </c>
      <c r="L43" s="318">
        <f t="shared" ref="L43:L44" si="31">(F43*-0.7)/100</f>
        <v>-27.405000000000001</v>
      </c>
      <c r="M43" s="319">
        <f t="shared" ref="M43:M44" si="32">(K43+L43)/F43</f>
        <v>2.1097062579821201E-2</v>
      </c>
      <c r="N43" s="311" t="s">
        <v>538</v>
      </c>
      <c r="O43" s="320">
        <v>44929</v>
      </c>
      <c r="P43" s="279"/>
      <c r="Q43" s="198"/>
      <c r="R43" s="227" t="s">
        <v>539</v>
      </c>
      <c r="S43" s="197"/>
      <c r="T43" s="282"/>
      <c r="U43" s="282"/>
      <c r="V43" s="282"/>
      <c r="W43" s="282"/>
      <c r="X43" s="282"/>
      <c r="Y43" s="282"/>
      <c r="Z43" s="282"/>
      <c r="AA43" s="282"/>
      <c r="AB43" s="282"/>
      <c r="AC43" s="282"/>
      <c r="AD43" s="282"/>
      <c r="AE43" s="282"/>
      <c r="AF43" s="282"/>
      <c r="AG43" s="282"/>
      <c r="AH43" s="282"/>
      <c r="AI43" s="283"/>
      <c r="AJ43" s="284"/>
      <c r="AK43" s="284"/>
      <c r="AL43" s="284"/>
    </row>
    <row r="44" spans="1:38" s="285" customFormat="1" ht="13.5" customHeight="1">
      <c r="A44" s="329">
        <v>5</v>
      </c>
      <c r="B44" s="281">
        <v>44930</v>
      </c>
      <c r="C44" s="330"/>
      <c r="D44" s="331" t="s">
        <v>193</v>
      </c>
      <c r="E44" s="332" t="s">
        <v>540</v>
      </c>
      <c r="F44" s="329">
        <v>763</v>
      </c>
      <c r="G44" s="329">
        <v>744</v>
      </c>
      <c r="H44" s="329">
        <v>743</v>
      </c>
      <c r="I44" s="333" t="s">
        <v>648</v>
      </c>
      <c r="J44" s="268" t="s">
        <v>1017</v>
      </c>
      <c r="K44" s="268">
        <f t="shared" si="30"/>
        <v>-20</v>
      </c>
      <c r="L44" s="334">
        <f t="shared" si="31"/>
        <v>-5.3410000000000002</v>
      </c>
      <c r="M44" s="335">
        <f t="shared" si="32"/>
        <v>-3.3212319790301446E-2</v>
      </c>
      <c r="N44" s="268" t="s">
        <v>550</v>
      </c>
      <c r="O44" s="336">
        <v>44946</v>
      </c>
      <c r="P44" s="279"/>
      <c r="Q44" s="198"/>
      <c r="R44" s="227" t="s">
        <v>539</v>
      </c>
      <c r="S44" s="197"/>
      <c r="T44" s="282"/>
      <c r="U44" s="282"/>
      <c r="V44" s="282"/>
      <c r="W44" s="282"/>
      <c r="X44" s="282"/>
      <c r="Y44" s="282"/>
      <c r="Z44" s="282"/>
      <c r="AA44" s="282"/>
      <c r="AB44" s="282"/>
      <c r="AC44" s="282"/>
      <c r="AD44" s="282"/>
      <c r="AE44" s="282"/>
      <c r="AF44" s="282"/>
      <c r="AG44" s="282"/>
      <c r="AH44" s="282"/>
      <c r="AI44" s="283"/>
      <c r="AJ44" s="284"/>
      <c r="AK44" s="284"/>
      <c r="AL44" s="284"/>
    </row>
    <row r="45" spans="1:38" s="285" customFormat="1" ht="13.5" customHeight="1">
      <c r="A45" s="329">
        <v>6</v>
      </c>
      <c r="B45" s="281">
        <v>44930</v>
      </c>
      <c r="C45" s="330"/>
      <c r="D45" s="331" t="s">
        <v>195</v>
      </c>
      <c r="E45" s="332" t="s">
        <v>540</v>
      </c>
      <c r="F45" s="329">
        <v>208.5</v>
      </c>
      <c r="G45" s="329">
        <v>202</v>
      </c>
      <c r="H45" s="329">
        <v>201.5</v>
      </c>
      <c r="I45" s="333" t="s">
        <v>925</v>
      </c>
      <c r="J45" s="268" t="s">
        <v>1073</v>
      </c>
      <c r="K45" s="268">
        <f t="shared" ref="K45" si="33">H45-F45</f>
        <v>-7</v>
      </c>
      <c r="L45" s="334">
        <f t="shared" ref="L45" si="34">(F45*-0.7)/100</f>
        <v>-1.4594999999999998</v>
      </c>
      <c r="M45" s="335">
        <f t="shared" ref="M45" si="35">(K45+L45)/F45</f>
        <v>-4.057314148681055E-2</v>
      </c>
      <c r="N45" s="268" t="s">
        <v>550</v>
      </c>
      <c r="O45" s="336">
        <v>44951</v>
      </c>
      <c r="P45" s="279"/>
      <c r="Q45" s="198"/>
      <c r="R45" s="227" t="s">
        <v>802</v>
      </c>
      <c r="S45" s="197"/>
      <c r="T45" s="282"/>
      <c r="U45" s="282"/>
      <c r="V45" s="282"/>
      <c r="W45" s="282"/>
      <c r="X45" s="282"/>
      <c r="Y45" s="282"/>
      <c r="Z45" s="282"/>
      <c r="AA45" s="282"/>
      <c r="AB45" s="282"/>
      <c r="AC45" s="282"/>
      <c r="AD45" s="282"/>
      <c r="AE45" s="282"/>
      <c r="AF45" s="282"/>
      <c r="AG45" s="282"/>
      <c r="AH45" s="282"/>
      <c r="AI45" s="283"/>
      <c r="AJ45" s="284"/>
      <c r="AK45" s="284"/>
      <c r="AL45" s="284"/>
    </row>
    <row r="46" spans="1:38" s="285" customFormat="1" ht="13.5" customHeight="1">
      <c r="A46" s="321">
        <v>7</v>
      </c>
      <c r="B46" s="322">
        <v>44931</v>
      </c>
      <c r="C46" s="323"/>
      <c r="D46" s="324" t="s">
        <v>87</v>
      </c>
      <c r="E46" s="325" t="s">
        <v>540</v>
      </c>
      <c r="F46" s="321">
        <v>3915</v>
      </c>
      <c r="G46" s="321">
        <v>3780</v>
      </c>
      <c r="H46" s="321">
        <v>4022</v>
      </c>
      <c r="I46" s="326" t="s">
        <v>879</v>
      </c>
      <c r="J46" s="311" t="s">
        <v>942</v>
      </c>
      <c r="K46" s="311">
        <f t="shared" ref="K46" si="36">H46-F46</f>
        <v>107</v>
      </c>
      <c r="L46" s="318">
        <f t="shared" ref="L46" si="37">(F46*-0.7)/100</f>
        <v>-27.405000000000001</v>
      </c>
      <c r="M46" s="319">
        <f t="shared" ref="M46" si="38">(K46+L46)/F46</f>
        <v>2.0330779054916984E-2</v>
      </c>
      <c r="N46" s="311" t="s">
        <v>538</v>
      </c>
      <c r="O46" s="320">
        <v>44935</v>
      </c>
      <c r="P46" s="279"/>
      <c r="Q46" s="198"/>
      <c r="R46" s="227" t="s">
        <v>539</v>
      </c>
      <c r="S46" s="197"/>
      <c r="T46" s="282"/>
      <c r="U46" s="282"/>
      <c r="V46" s="282"/>
      <c r="W46" s="282"/>
      <c r="X46" s="282"/>
      <c r="Y46" s="282"/>
      <c r="Z46" s="282"/>
      <c r="AA46" s="282"/>
      <c r="AB46" s="282"/>
      <c r="AC46" s="282"/>
      <c r="AD46" s="282"/>
      <c r="AE46" s="282"/>
      <c r="AF46" s="282"/>
      <c r="AG46" s="282"/>
      <c r="AH46" s="282"/>
      <c r="AI46" s="283"/>
      <c r="AJ46" s="284"/>
      <c r="AK46" s="284"/>
      <c r="AL46" s="284"/>
    </row>
    <row r="47" spans="1:38" s="285" customFormat="1" ht="13.5" customHeight="1">
      <c r="A47" s="321">
        <v>8</v>
      </c>
      <c r="B47" s="322">
        <v>44935</v>
      </c>
      <c r="C47" s="323"/>
      <c r="D47" s="324" t="s">
        <v>113</v>
      </c>
      <c r="E47" s="325" t="s">
        <v>540</v>
      </c>
      <c r="F47" s="321">
        <v>1065</v>
      </c>
      <c r="G47" s="321">
        <v>1035</v>
      </c>
      <c r="H47" s="321">
        <v>1098</v>
      </c>
      <c r="I47" s="326" t="s">
        <v>949</v>
      </c>
      <c r="J47" s="311" t="s">
        <v>985</v>
      </c>
      <c r="K47" s="311">
        <f t="shared" ref="K47" si="39">H47-F47</f>
        <v>33</v>
      </c>
      <c r="L47" s="318">
        <f t="shared" ref="L47" si="40">(F47*-0.7)/100</f>
        <v>-7.4550000000000001</v>
      </c>
      <c r="M47" s="319">
        <f t="shared" ref="M47" si="41">(K47+L47)/F47</f>
        <v>2.3985915492957748E-2</v>
      </c>
      <c r="N47" s="311" t="s">
        <v>538</v>
      </c>
      <c r="O47" s="320">
        <v>44942</v>
      </c>
      <c r="P47" s="279"/>
      <c r="Q47" s="198"/>
      <c r="R47" s="227" t="s">
        <v>539</v>
      </c>
      <c r="S47" s="197"/>
      <c r="T47" s="282"/>
      <c r="U47" s="282"/>
      <c r="V47" s="282"/>
      <c r="W47" s="282"/>
      <c r="X47" s="282"/>
      <c r="Y47" s="282"/>
      <c r="Z47" s="282"/>
      <c r="AA47" s="282"/>
      <c r="AB47" s="282"/>
      <c r="AC47" s="282"/>
      <c r="AD47" s="282"/>
      <c r="AE47" s="282"/>
      <c r="AF47" s="282"/>
      <c r="AG47" s="282"/>
      <c r="AH47" s="282"/>
      <c r="AI47" s="283"/>
      <c r="AJ47" s="284"/>
      <c r="AK47" s="284"/>
      <c r="AL47" s="284"/>
    </row>
    <row r="48" spans="1:38" s="357" customFormat="1" ht="13.5" customHeight="1">
      <c r="A48" s="339">
        <v>9</v>
      </c>
      <c r="B48" s="340">
        <v>44938</v>
      </c>
      <c r="C48" s="341"/>
      <c r="D48" s="342" t="s">
        <v>978</v>
      </c>
      <c r="E48" s="343" t="s">
        <v>540</v>
      </c>
      <c r="F48" s="339" t="s">
        <v>979</v>
      </c>
      <c r="G48" s="339">
        <v>5780</v>
      </c>
      <c r="H48" s="339"/>
      <c r="I48" s="344" t="s">
        <v>980</v>
      </c>
      <c r="J48" s="351" t="s">
        <v>541</v>
      </c>
      <c r="K48" s="351"/>
      <c r="L48" s="352"/>
      <c r="M48" s="353"/>
      <c r="N48" s="351"/>
      <c r="O48" s="354"/>
      <c r="P48" s="41"/>
      <c r="Q48"/>
      <c r="R48" s="227" t="s">
        <v>539</v>
      </c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355"/>
      <c r="AJ48" s="356"/>
      <c r="AK48" s="356"/>
      <c r="AL48" s="356"/>
    </row>
    <row r="49" spans="1:38" s="285" customFormat="1" ht="13.5" customHeight="1">
      <c r="A49" s="329">
        <v>10</v>
      </c>
      <c r="B49" s="281">
        <v>44942</v>
      </c>
      <c r="C49" s="330"/>
      <c r="D49" s="331" t="s">
        <v>174</v>
      </c>
      <c r="E49" s="332" t="s">
        <v>540</v>
      </c>
      <c r="F49" s="329">
        <v>2505</v>
      </c>
      <c r="G49" s="329">
        <v>2430</v>
      </c>
      <c r="H49" s="329">
        <v>2430</v>
      </c>
      <c r="I49" s="333" t="s">
        <v>983</v>
      </c>
      <c r="J49" s="268" t="s">
        <v>992</v>
      </c>
      <c r="K49" s="268">
        <f t="shared" ref="K49" si="42">H49-F49</f>
        <v>-75</v>
      </c>
      <c r="L49" s="334">
        <f t="shared" ref="L49" si="43">(F49*-0.7)/100</f>
        <v>-17.535</v>
      </c>
      <c r="M49" s="335">
        <f t="shared" ref="M49" si="44">(K49+L49)/F49</f>
        <v>-3.6940119760479041E-2</v>
      </c>
      <c r="N49" s="268" t="s">
        <v>550</v>
      </c>
      <c r="O49" s="336">
        <v>44943</v>
      </c>
      <c r="P49" s="279"/>
      <c r="Q49" s="198"/>
      <c r="R49" s="227" t="s">
        <v>802</v>
      </c>
      <c r="S49" s="197"/>
      <c r="T49" s="282"/>
      <c r="U49" s="282"/>
      <c r="V49" s="282"/>
      <c r="W49" s="282"/>
      <c r="X49" s="282"/>
      <c r="Y49" s="282"/>
      <c r="Z49" s="282"/>
      <c r="AA49" s="282"/>
      <c r="AB49" s="282"/>
      <c r="AC49" s="282"/>
      <c r="AD49" s="282"/>
      <c r="AE49" s="282"/>
      <c r="AF49" s="282"/>
      <c r="AG49" s="282"/>
      <c r="AH49" s="282"/>
      <c r="AI49" s="283"/>
      <c r="AJ49" s="284"/>
      <c r="AK49" s="284"/>
      <c r="AL49" s="284"/>
    </row>
    <row r="50" spans="1:38" s="287" customFormat="1" ht="13.5" customHeight="1">
      <c r="A50" s="201">
        <v>11</v>
      </c>
      <c r="B50" s="199">
        <v>44949</v>
      </c>
      <c r="C50" s="307"/>
      <c r="D50" s="308" t="s">
        <v>469</v>
      </c>
      <c r="E50" s="309" t="s">
        <v>540</v>
      </c>
      <c r="F50" s="201" t="s">
        <v>1019</v>
      </c>
      <c r="G50" s="201">
        <v>259</v>
      </c>
      <c r="H50" s="201"/>
      <c r="I50" s="310" t="s">
        <v>1020</v>
      </c>
      <c r="J50" s="226" t="s">
        <v>541</v>
      </c>
      <c r="K50" s="226"/>
      <c r="L50" s="363"/>
      <c r="M50" s="364"/>
      <c r="N50" s="226"/>
      <c r="O50" s="365"/>
      <c r="P50" s="279"/>
      <c r="Q50" s="198"/>
      <c r="R50" s="227"/>
      <c r="S50" s="197"/>
      <c r="T50" s="282"/>
      <c r="U50" s="282"/>
      <c r="V50" s="282"/>
      <c r="W50" s="282"/>
      <c r="X50" s="282"/>
      <c r="Y50" s="282"/>
      <c r="Z50" s="282"/>
      <c r="AA50" s="282"/>
      <c r="AB50" s="282"/>
      <c r="AC50" s="282"/>
      <c r="AD50" s="282"/>
      <c r="AE50" s="282"/>
      <c r="AF50" s="282"/>
      <c r="AG50" s="282"/>
      <c r="AH50" s="282"/>
      <c r="AI50" s="282"/>
      <c r="AJ50" s="282"/>
      <c r="AK50" s="282"/>
      <c r="AL50" s="282"/>
    </row>
    <row r="51" spans="1:38" s="287" customFormat="1" ht="13.5" customHeight="1">
      <c r="A51" s="201">
        <v>12</v>
      </c>
      <c r="B51" s="199">
        <v>44951</v>
      </c>
      <c r="C51" s="307"/>
      <c r="D51" s="308" t="s">
        <v>205</v>
      </c>
      <c r="E51" s="309" t="s">
        <v>540</v>
      </c>
      <c r="F51" s="201" t="s">
        <v>1060</v>
      </c>
      <c r="G51" s="201">
        <v>6470</v>
      </c>
      <c r="H51" s="201"/>
      <c r="I51" s="310" t="s">
        <v>1061</v>
      </c>
      <c r="J51" s="226" t="s">
        <v>541</v>
      </c>
      <c r="K51" s="226"/>
      <c r="L51" s="363"/>
      <c r="M51" s="364"/>
      <c r="N51" s="226"/>
      <c r="O51" s="365"/>
      <c r="P51" s="279"/>
      <c r="Q51" s="198"/>
      <c r="R51" s="227"/>
      <c r="S51" s="197"/>
      <c r="T51" s="282"/>
      <c r="U51" s="282"/>
      <c r="V51" s="282"/>
      <c r="W51" s="282"/>
      <c r="X51" s="282"/>
      <c r="Y51" s="282"/>
      <c r="Z51" s="282"/>
      <c r="AA51" s="282"/>
      <c r="AB51" s="282"/>
      <c r="AC51" s="282"/>
      <c r="AD51" s="282"/>
      <c r="AE51" s="282"/>
      <c r="AF51" s="282"/>
      <c r="AG51" s="282"/>
      <c r="AH51" s="282"/>
      <c r="AI51" s="282"/>
      <c r="AJ51" s="282"/>
      <c r="AK51" s="282"/>
      <c r="AL51" s="282"/>
    </row>
    <row r="52" spans="1:38" s="287" customFormat="1" ht="13.5" customHeight="1">
      <c r="A52" s="201"/>
      <c r="B52" s="199"/>
      <c r="C52" s="307"/>
      <c r="D52" s="308"/>
      <c r="E52" s="309"/>
      <c r="F52" s="201"/>
      <c r="G52" s="201"/>
      <c r="H52" s="201"/>
      <c r="I52" s="310"/>
      <c r="J52" s="226"/>
      <c r="K52" s="226"/>
      <c r="L52" s="363"/>
      <c r="M52" s="364"/>
      <c r="N52" s="226"/>
      <c r="O52" s="365"/>
      <c r="P52" s="279"/>
      <c r="Q52" s="198"/>
      <c r="R52" s="227"/>
      <c r="S52" s="197"/>
      <c r="T52" s="282"/>
      <c r="U52" s="282"/>
      <c r="V52" s="282"/>
      <c r="W52" s="282"/>
      <c r="X52" s="282"/>
      <c r="Y52" s="282"/>
      <c r="Z52" s="282"/>
      <c r="AA52" s="282"/>
      <c r="AB52" s="282"/>
      <c r="AC52" s="282"/>
      <c r="AD52" s="282"/>
      <c r="AE52" s="282"/>
      <c r="AF52" s="282"/>
      <c r="AG52" s="282"/>
      <c r="AH52" s="282"/>
      <c r="AI52" s="282"/>
      <c r="AJ52" s="282"/>
      <c r="AK52" s="282"/>
      <c r="AL52" s="282"/>
    </row>
    <row r="53" spans="1:38" s="287" customFormat="1" ht="13.5" customHeight="1">
      <c r="A53" s="230"/>
      <c r="B53" s="229"/>
      <c r="C53" s="288"/>
      <c r="D53" s="289"/>
      <c r="E53" s="290"/>
      <c r="F53" s="230"/>
      <c r="G53" s="230"/>
      <c r="H53" s="230"/>
      <c r="I53" s="291"/>
      <c r="J53" s="292"/>
      <c r="K53" s="292"/>
      <c r="L53" s="293"/>
      <c r="M53" s="294"/>
      <c r="N53" s="292"/>
      <c r="O53" s="295"/>
      <c r="P53" s="279"/>
      <c r="Q53" s="198"/>
      <c r="R53" s="227"/>
      <c r="S53" s="197"/>
      <c r="T53" s="282"/>
      <c r="U53" s="282"/>
      <c r="V53" s="282"/>
      <c r="W53" s="282"/>
      <c r="X53" s="282"/>
      <c r="Y53" s="282"/>
      <c r="Z53" s="282"/>
      <c r="AA53" s="282"/>
      <c r="AB53" s="282"/>
      <c r="AC53" s="282"/>
      <c r="AD53" s="282"/>
      <c r="AE53" s="282"/>
      <c r="AF53" s="282"/>
      <c r="AG53" s="282"/>
      <c r="AH53" s="282"/>
      <c r="AI53" s="282"/>
      <c r="AJ53" s="282"/>
      <c r="AK53" s="282"/>
      <c r="AL53" s="282"/>
    </row>
    <row r="54" spans="1:38" s="287" customFormat="1" ht="13.5" customHeight="1">
      <c r="A54" s="230"/>
      <c r="B54" s="229"/>
      <c r="C54" s="288"/>
      <c r="D54" s="289"/>
      <c r="E54" s="290"/>
      <c r="F54" s="230"/>
      <c r="G54" s="230"/>
      <c r="H54" s="230"/>
      <c r="I54" s="291"/>
      <c r="J54" s="292"/>
      <c r="K54" s="292"/>
      <c r="L54" s="293"/>
      <c r="M54" s="294"/>
      <c r="N54" s="292"/>
      <c r="O54" s="295"/>
      <c r="P54" s="279"/>
      <c r="Q54" s="198"/>
      <c r="R54" s="227"/>
      <c r="S54" s="197"/>
      <c r="T54" s="282"/>
      <c r="U54" s="282"/>
      <c r="V54" s="282"/>
      <c r="W54" s="282"/>
      <c r="X54" s="282"/>
      <c r="Y54" s="282"/>
      <c r="Z54" s="282"/>
      <c r="AA54" s="282"/>
      <c r="AB54" s="282"/>
      <c r="AC54" s="282"/>
      <c r="AD54" s="282"/>
      <c r="AE54" s="282"/>
      <c r="AF54" s="282"/>
      <c r="AG54" s="282"/>
      <c r="AH54" s="282"/>
      <c r="AI54" s="282"/>
      <c r="AJ54" s="282"/>
      <c r="AK54" s="282"/>
      <c r="AL54" s="282"/>
    </row>
    <row r="55" spans="1:38" ht="44.25" customHeight="1">
      <c r="A55" s="109" t="s">
        <v>542</v>
      </c>
      <c r="B55" s="130"/>
      <c r="C55" s="130"/>
      <c r="D55" s="1"/>
      <c r="E55" s="6"/>
      <c r="F55" s="6"/>
      <c r="G55" s="6"/>
      <c r="H55" s="6" t="s">
        <v>554</v>
      </c>
      <c r="I55" s="6"/>
      <c r="J55" s="6"/>
      <c r="K55" s="105"/>
      <c r="L55" s="131"/>
      <c r="M55" s="105"/>
      <c r="N55" s="106"/>
      <c r="O55" s="105"/>
      <c r="P55" s="1"/>
      <c r="Q55" s="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38" ht="12.75" customHeight="1">
      <c r="A56" s="115" t="s">
        <v>543</v>
      </c>
      <c r="B56" s="109"/>
      <c r="C56" s="109"/>
      <c r="D56" s="109"/>
      <c r="E56" s="41"/>
      <c r="F56" s="116" t="s">
        <v>544</v>
      </c>
      <c r="G56" s="54"/>
      <c r="H56" s="41"/>
      <c r="I56" s="54"/>
      <c r="J56" s="6"/>
      <c r="K56" s="132"/>
      <c r="L56" s="133"/>
      <c r="M56" s="6"/>
      <c r="N56" s="99"/>
      <c r="O56" s="134"/>
      <c r="P56" s="41"/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14.25" customHeight="1">
      <c r="A57" s="115"/>
      <c r="B57" s="109"/>
      <c r="C57" s="109"/>
      <c r="D57" s="109"/>
      <c r="E57" s="6"/>
      <c r="F57" s="116" t="s">
        <v>546</v>
      </c>
      <c r="G57" s="54"/>
      <c r="H57" s="41"/>
      <c r="I57" s="54"/>
      <c r="J57" s="6"/>
      <c r="K57" s="132"/>
      <c r="L57" s="133"/>
      <c r="M57" s="6"/>
      <c r="N57" s="99"/>
      <c r="O57" s="134"/>
      <c r="P57" s="41"/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14.25" customHeight="1">
      <c r="A58" s="109"/>
      <c r="B58" s="109"/>
      <c r="C58" s="109"/>
      <c r="D58" s="109"/>
      <c r="E58" s="6"/>
      <c r="F58" s="6"/>
      <c r="G58" s="6"/>
      <c r="H58" s="6"/>
      <c r="I58" s="6"/>
      <c r="J58" s="121"/>
      <c r="K58" s="118"/>
      <c r="L58" s="119"/>
      <c r="M58" s="6"/>
      <c r="N58" s="122"/>
      <c r="O58" s="1"/>
      <c r="P58" s="41"/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12.75" customHeight="1">
      <c r="A59" s="135" t="s">
        <v>555</v>
      </c>
      <c r="B59" s="135"/>
      <c r="C59" s="135"/>
      <c r="D59" s="135"/>
      <c r="E59" s="6"/>
      <c r="F59" s="6"/>
      <c r="G59" s="6"/>
      <c r="H59" s="6"/>
      <c r="I59" s="6"/>
      <c r="J59" s="6"/>
      <c r="K59" s="6"/>
      <c r="L59" s="6"/>
      <c r="M59" s="6"/>
      <c r="N59" s="6"/>
      <c r="O59" s="21"/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ht="38.25" customHeight="1">
      <c r="A60" s="94" t="s">
        <v>16</v>
      </c>
      <c r="B60" s="94" t="s">
        <v>515</v>
      </c>
      <c r="C60" s="94"/>
      <c r="D60" s="95" t="s">
        <v>526</v>
      </c>
      <c r="E60" s="94" t="s">
        <v>527</v>
      </c>
      <c r="F60" s="94" t="s">
        <v>528</v>
      </c>
      <c r="G60" s="94" t="s">
        <v>548</v>
      </c>
      <c r="H60" s="94" t="s">
        <v>530</v>
      </c>
      <c r="I60" s="94" t="s">
        <v>531</v>
      </c>
      <c r="J60" s="93" t="s">
        <v>532</v>
      </c>
      <c r="K60" s="136" t="s">
        <v>556</v>
      </c>
      <c r="L60" s="96" t="s">
        <v>534</v>
      </c>
      <c r="M60" s="136" t="s">
        <v>557</v>
      </c>
      <c r="N60" s="94" t="s">
        <v>558</v>
      </c>
      <c r="O60" s="93" t="s">
        <v>536</v>
      </c>
      <c r="P60" s="95" t="s">
        <v>537</v>
      </c>
      <c r="Q60" s="41"/>
      <c r="R60" s="6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s="198" customFormat="1" ht="12.75" customHeight="1">
      <c r="A61" s="274">
        <v>1</v>
      </c>
      <c r="B61" s="272">
        <v>44922</v>
      </c>
      <c r="C61" s="273"/>
      <c r="D61" s="273" t="s">
        <v>882</v>
      </c>
      <c r="E61" s="274" t="s">
        <v>540</v>
      </c>
      <c r="F61" s="274">
        <v>819</v>
      </c>
      <c r="G61" s="274">
        <v>805</v>
      </c>
      <c r="H61" s="269">
        <v>805</v>
      </c>
      <c r="I61" s="269" t="s">
        <v>883</v>
      </c>
      <c r="J61" s="268" t="s">
        <v>941</v>
      </c>
      <c r="K61" s="269">
        <f t="shared" ref="K61" si="45">H61-F61</f>
        <v>-14</v>
      </c>
      <c r="L61" s="270">
        <f t="shared" ref="L61" si="46">(H61*N61)*0.07%</f>
        <v>535.32500000000005</v>
      </c>
      <c r="M61" s="271">
        <f t="shared" ref="M61" si="47">(K61*N61)-L61</f>
        <v>-13835.325000000001</v>
      </c>
      <c r="N61" s="269">
        <v>950</v>
      </c>
      <c r="O61" s="268" t="s">
        <v>550</v>
      </c>
      <c r="P61" s="272">
        <v>44566</v>
      </c>
      <c r="Q61" s="200"/>
      <c r="R61" s="203" t="s">
        <v>802</v>
      </c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230"/>
      <c r="AG61" s="229"/>
      <c r="AH61" s="200"/>
      <c r="AI61" s="200"/>
      <c r="AJ61" s="230"/>
      <c r="AK61" s="230"/>
      <c r="AL61" s="230"/>
    </row>
    <row r="62" spans="1:38" s="198" customFormat="1" ht="12.75" customHeight="1">
      <c r="A62" s="274">
        <v>2</v>
      </c>
      <c r="B62" s="272">
        <v>45290</v>
      </c>
      <c r="C62" s="273"/>
      <c r="D62" s="273" t="s">
        <v>889</v>
      </c>
      <c r="E62" s="274" t="s">
        <v>540</v>
      </c>
      <c r="F62" s="274">
        <v>908</v>
      </c>
      <c r="G62" s="274">
        <v>890</v>
      </c>
      <c r="H62" s="269">
        <v>890</v>
      </c>
      <c r="I62" s="269" t="s">
        <v>890</v>
      </c>
      <c r="J62" s="268" t="s">
        <v>910</v>
      </c>
      <c r="K62" s="269">
        <f t="shared" ref="K62:K63" si="48">H62-F62</f>
        <v>-18</v>
      </c>
      <c r="L62" s="270">
        <f t="shared" ref="L62:L63" si="49">(H62*N62)*0.07%</f>
        <v>436.10000000000008</v>
      </c>
      <c r="M62" s="271">
        <f t="shared" ref="M62:M63" si="50">(K62*N62)-L62</f>
        <v>-13036.1</v>
      </c>
      <c r="N62" s="269">
        <v>700</v>
      </c>
      <c r="O62" s="268" t="s">
        <v>550</v>
      </c>
      <c r="P62" s="272">
        <v>44566</v>
      </c>
      <c r="Q62" s="200"/>
      <c r="R62" s="203" t="s">
        <v>802</v>
      </c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230"/>
      <c r="AG62" s="229"/>
      <c r="AH62" s="200"/>
      <c r="AI62" s="200"/>
      <c r="AJ62" s="230"/>
      <c r="AK62" s="230"/>
      <c r="AL62" s="230"/>
    </row>
    <row r="63" spans="1:38" s="198" customFormat="1" ht="12.75" customHeight="1">
      <c r="A63" s="316">
        <v>3</v>
      </c>
      <c r="B63" s="322">
        <v>44928</v>
      </c>
      <c r="C63" s="317"/>
      <c r="D63" s="317" t="s">
        <v>893</v>
      </c>
      <c r="E63" s="316" t="s">
        <v>540</v>
      </c>
      <c r="F63" s="316">
        <v>2852.5</v>
      </c>
      <c r="G63" s="316">
        <v>2805</v>
      </c>
      <c r="H63" s="312">
        <v>2885</v>
      </c>
      <c r="I63" s="312" t="s">
        <v>894</v>
      </c>
      <c r="J63" s="311" t="s">
        <v>703</v>
      </c>
      <c r="K63" s="312">
        <f t="shared" si="48"/>
        <v>32.5</v>
      </c>
      <c r="L63" s="313">
        <f t="shared" si="49"/>
        <v>555.36250000000007</v>
      </c>
      <c r="M63" s="314">
        <f t="shared" si="50"/>
        <v>8382.1375000000007</v>
      </c>
      <c r="N63" s="312">
        <v>275</v>
      </c>
      <c r="O63" s="311" t="s">
        <v>538</v>
      </c>
      <c r="P63" s="315">
        <v>44566</v>
      </c>
      <c r="Q63" s="200"/>
      <c r="R63" s="203" t="s">
        <v>802</v>
      </c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230"/>
      <c r="AG63" s="229"/>
      <c r="AH63" s="200"/>
      <c r="AI63" s="200"/>
      <c r="AJ63" s="230"/>
      <c r="AK63" s="230"/>
      <c r="AL63" s="230"/>
    </row>
    <row r="64" spans="1:38" s="198" customFormat="1" ht="12.75" customHeight="1">
      <c r="A64" s="316">
        <v>4</v>
      </c>
      <c r="B64" s="315">
        <v>44929</v>
      </c>
      <c r="C64" s="317"/>
      <c r="D64" s="317" t="s">
        <v>897</v>
      </c>
      <c r="E64" s="316" t="s">
        <v>540</v>
      </c>
      <c r="F64" s="316">
        <v>4460</v>
      </c>
      <c r="G64" s="316">
        <v>4360</v>
      </c>
      <c r="H64" s="312">
        <v>4525</v>
      </c>
      <c r="I64" s="312" t="s">
        <v>898</v>
      </c>
      <c r="J64" s="311" t="s">
        <v>899</v>
      </c>
      <c r="K64" s="312">
        <f t="shared" ref="K64:K65" si="51">H64-F64</f>
        <v>65</v>
      </c>
      <c r="L64" s="313">
        <f t="shared" ref="L64:L65" si="52">(H64*N64)*0.07%</f>
        <v>395.93750000000006</v>
      </c>
      <c r="M64" s="314">
        <f t="shared" ref="M64:M65" si="53">(K64*N64)-L64</f>
        <v>7729.0625</v>
      </c>
      <c r="N64" s="312">
        <v>125</v>
      </c>
      <c r="O64" s="311" t="s">
        <v>538</v>
      </c>
      <c r="P64" s="315">
        <v>44564</v>
      </c>
      <c r="Q64" s="200"/>
      <c r="R64" s="203" t="s">
        <v>539</v>
      </c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230"/>
      <c r="AG64" s="229"/>
      <c r="AH64" s="200"/>
      <c r="AI64" s="200"/>
      <c r="AJ64" s="230"/>
      <c r="AK64" s="230"/>
      <c r="AL64" s="230"/>
    </row>
    <row r="65" spans="1:38" s="198" customFormat="1" ht="12.75" customHeight="1">
      <c r="A65" s="274">
        <v>5</v>
      </c>
      <c r="B65" s="272">
        <v>44929</v>
      </c>
      <c r="C65" s="273"/>
      <c r="D65" s="273" t="s">
        <v>900</v>
      </c>
      <c r="E65" s="274" t="s">
        <v>540</v>
      </c>
      <c r="F65" s="274">
        <v>3055</v>
      </c>
      <c r="G65" s="274">
        <v>2990</v>
      </c>
      <c r="H65" s="269">
        <v>2990</v>
      </c>
      <c r="I65" s="269" t="s">
        <v>901</v>
      </c>
      <c r="J65" s="268" t="s">
        <v>940</v>
      </c>
      <c r="K65" s="269">
        <f t="shared" si="51"/>
        <v>-65</v>
      </c>
      <c r="L65" s="270">
        <f t="shared" si="52"/>
        <v>418.60000000000008</v>
      </c>
      <c r="M65" s="271">
        <f t="shared" si="53"/>
        <v>-13418.6</v>
      </c>
      <c r="N65" s="269">
        <v>200</v>
      </c>
      <c r="O65" s="268" t="s">
        <v>550</v>
      </c>
      <c r="P65" s="272">
        <v>44567</v>
      </c>
      <c r="Q65" s="200"/>
      <c r="R65" s="203" t="s">
        <v>539</v>
      </c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  <c r="AF65" s="230"/>
      <c r="AG65" s="229"/>
      <c r="AH65" s="200"/>
      <c r="AI65" s="200"/>
      <c r="AJ65" s="230"/>
      <c r="AK65" s="230"/>
      <c r="AL65" s="230"/>
    </row>
    <row r="66" spans="1:38" s="198" customFormat="1" ht="12.75" customHeight="1">
      <c r="A66" s="274">
        <v>6</v>
      </c>
      <c r="B66" s="281">
        <v>44930</v>
      </c>
      <c r="C66" s="273"/>
      <c r="D66" s="273" t="s">
        <v>916</v>
      </c>
      <c r="E66" s="274" t="s">
        <v>540</v>
      </c>
      <c r="F66" s="274">
        <v>4475</v>
      </c>
      <c r="G66" s="274">
        <v>4370</v>
      </c>
      <c r="H66" s="269">
        <v>4370</v>
      </c>
      <c r="I66" s="269" t="s">
        <v>898</v>
      </c>
      <c r="J66" s="268" t="s">
        <v>970</v>
      </c>
      <c r="K66" s="269">
        <f t="shared" ref="K66" si="54">H66-F66</f>
        <v>-105</v>
      </c>
      <c r="L66" s="270">
        <f t="shared" ref="L66" si="55">(H66*N66)*0.07%</f>
        <v>382.37500000000006</v>
      </c>
      <c r="M66" s="271">
        <f t="shared" ref="M66" si="56">(K66*N66)-L66</f>
        <v>-13507.375</v>
      </c>
      <c r="N66" s="269">
        <v>125</v>
      </c>
      <c r="O66" s="268" t="s">
        <v>550</v>
      </c>
      <c r="P66" s="272">
        <v>44572</v>
      </c>
      <c r="Q66" s="200"/>
      <c r="R66" s="203" t="s">
        <v>539</v>
      </c>
      <c r="S66" s="197"/>
      <c r="T66" s="197"/>
      <c r="U66" s="197"/>
      <c r="V66" s="197"/>
      <c r="W66" s="197"/>
      <c r="X66" s="197"/>
      <c r="Y66" s="197"/>
      <c r="Z66" s="197"/>
      <c r="AA66" s="197"/>
      <c r="AB66" s="197"/>
      <c r="AC66" s="197"/>
      <c r="AD66" s="197"/>
      <c r="AE66" s="197"/>
      <c r="AF66" s="230"/>
      <c r="AG66" s="229"/>
      <c r="AH66" s="200"/>
      <c r="AI66" s="200"/>
      <c r="AJ66" s="230"/>
      <c r="AK66" s="230"/>
      <c r="AL66" s="230"/>
    </row>
    <row r="67" spans="1:38" s="198" customFormat="1" ht="12.75" customHeight="1">
      <c r="A67" s="316">
        <v>7</v>
      </c>
      <c r="B67" s="322">
        <v>44930</v>
      </c>
      <c r="C67" s="317"/>
      <c r="D67" s="317" t="s">
        <v>917</v>
      </c>
      <c r="E67" s="316" t="s">
        <v>540</v>
      </c>
      <c r="F67" s="316">
        <v>717</v>
      </c>
      <c r="G67" s="316">
        <v>707</v>
      </c>
      <c r="H67" s="312">
        <v>724.5</v>
      </c>
      <c r="I67" s="312" t="s">
        <v>918</v>
      </c>
      <c r="J67" s="311" t="s">
        <v>933</v>
      </c>
      <c r="K67" s="312">
        <f t="shared" ref="K67" si="57">H67-F67</f>
        <v>7.5</v>
      </c>
      <c r="L67" s="313">
        <f t="shared" ref="L67" si="58">(H67*N67)*0.07%</f>
        <v>659.29500000000007</v>
      </c>
      <c r="M67" s="314">
        <f t="shared" ref="M67" si="59">(K67*N67)-L67</f>
        <v>9090.7049999999999</v>
      </c>
      <c r="N67" s="312">
        <v>1300</v>
      </c>
      <c r="O67" s="311" t="s">
        <v>538</v>
      </c>
      <c r="P67" s="315">
        <v>44566</v>
      </c>
      <c r="Q67" s="200"/>
      <c r="R67" s="203" t="s">
        <v>539</v>
      </c>
      <c r="S67" s="197"/>
      <c r="T67" s="197"/>
      <c r="U67" s="197"/>
      <c r="V67" s="197"/>
      <c r="W67" s="197"/>
      <c r="X67" s="197"/>
      <c r="Y67" s="197"/>
      <c r="Z67" s="197"/>
      <c r="AA67" s="197"/>
      <c r="AB67" s="197"/>
      <c r="AC67" s="197"/>
      <c r="AD67" s="197"/>
      <c r="AE67" s="197"/>
      <c r="AF67" s="230"/>
      <c r="AG67" s="229"/>
      <c r="AH67" s="200"/>
      <c r="AI67" s="200"/>
      <c r="AJ67" s="230"/>
      <c r="AK67" s="230"/>
      <c r="AL67" s="230"/>
    </row>
    <row r="68" spans="1:38" s="198" customFormat="1" ht="12.75" customHeight="1">
      <c r="A68" s="316">
        <v>8</v>
      </c>
      <c r="B68" s="322">
        <v>44931</v>
      </c>
      <c r="C68" s="317"/>
      <c r="D68" s="317" t="s">
        <v>934</v>
      </c>
      <c r="E68" s="316" t="s">
        <v>540</v>
      </c>
      <c r="F68" s="316">
        <v>1251</v>
      </c>
      <c r="G68" s="316">
        <v>1233</v>
      </c>
      <c r="H68" s="312">
        <v>1263.5</v>
      </c>
      <c r="I68" s="312" t="s">
        <v>935</v>
      </c>
      <c r="J68" s="311" t="s">
        <v>952</v>
      </c>
      <c r="K68" s="312">
        <f t="shared" ref="K68:K69" si="60">H68-F68</f>
        <v>12.5</v>
      </c>
      <c r="L68" s="313">
        <f t="shared" ref="L68:L69" si="61">(H68*N68)*0.07%</f>
        <v>619.11500000000012</v>
      </c>
      <c r="M68" s="314">
        <f t="shared" ref="M68:M69" si="62">(K68*N68)-L68</f>
        <v>8130.8850000000002</v>
      </c>
      <c r="N68" s="312">
        <v>700</v>
      </c>
      <c r="O68" s="311" t="s">
        <v>538</v>
      </c>
      <c r="P68" s="315">
        <v>44567</v>
      </c>
      <c r="Q68" s="200"/>
      <c r="R68" s="203" t="s">
        <v>539</v>
      </c>
      <c r="S68" s="197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  <c r="AE68" s="197"/>
      <c r="AF68" s="230"/>
      <c r="AG68" s="229"/>
      <c r="AH68" s="200"/>
      <c r="AI68" s="200"/>
      <c r="AJ68" s="230"/>
      <c r="AK68" s="230"/>
      <c r="AL68" s="230"/>
    </row>
    <row r="69" spans="1:38" s="198" customFormat="1" ht="12.75" customHeight="1">
      <c r="A69" s="274">
        <v>9</v>
      </c>
      <c r="B69" s="281">
        <v>44935</v>
      </c>
      <c r="C69" s="273"/>
      <c r="D69" s="273" t="s">
        <v>917</v>
      </c>
      <c r="E69" s="274" t="s">
        <v>540</v>
      </c>
      <c r="F69" s="274">
        <v>736</v>
      </c>
      <c r="G69" s="274">
        <v>725</v>
      </c>
      <c r="H69" s="269">
        <v>725</v>
      </c>
      <c r="I69" s="269" t="s">
        <v>950</v>
      </c>
      <c r="J69" s="268" t="s">
        <v>960</v>
      </c>
      <c r="K69" s="269">
        <f t="shared" si="60"/>
        <v>-11</v>
      </c>
      <c r="L69" s="270">
        <f t="shared" si="61"/>
        <v>659.75000000000011</v>
      </c>
      <c r="M69" s="271">
        <f t="shared" si="62"/>
        <v>-14959.75</v>
      </c>
      <c r="N69" s="269">
        <v>1300</v>
      </c>
      <c r="O69" s="268" t="s">
        <v>550</v>
      </c>
      <c r="P69" s="272">
        <v>44571</v>
      </c>
      <c r="Q69" s="200"/>
      <c r="R69" s="203" t="s">
        <v>539</v>
      </c>
      <c r="S69" s="197"/>
      <c r="T69" s="197"/>
      <c r="U69" s="197"/>
      <c r="V69" s="197"/>
      <c r="W69" s="197"/>
      <c r="X69" s="197"/>
      <c r="Y69" s="197"/>
      <c r="Z69" s="197"/>
      <c r="AA69" s="197"/>
      <c r="AB69" s="197"/>
      <c r="AC69" s="197"/>
      <c r="AD69" s="197"/>
      <c r="AE69" s="197"/>
      <c r="AF69" s="230"/>
      <c r="AG69" s="229"/>
      <c r="AH69" s="200"/>
      <c r="AI69" s="200"/>
      <c r="AJ69" s="230"/>
      <c r="AK69" s="230"/>
      <c r="AL69" s="230"/>
    </row>
    <row r="70" spans="1:38" s="198" customFormat="1" ht="12.75" customHeight="1">
      <c r="A70" s="316">
        <v>10</v>
      </c>
      <c r="B70" s="322">
        <v>44936</v>
      </c>
      <c r="C70" s="317"/>
      <c r="D70" s="317" t="s">
        <v>958</v>
      </c>
      <c r="E70" s="316" t="s">
        <v>540</v>
      </c>
      <c r="F70" s="316">
        <v>3955</v>
      </c>
      <c r="G70" s="316">
        <v>3865</v>
      </c>
      <c r="H70" s="312">
        <v>4015</v>
      </c>
      <c r="I70" s="312" t="s">
        <v>959</v>
      </c>
      <c r="J70" s="311" t="s">
        <v>746</v>
      </c>
      <c r="K70" s="312">
        <f t="shared" ref="K70" si="63">H70-F70</f>
        <v>60</v>
      </c>
      <c r="L70" s="313">
        <f t="shared" ref="L70" si="64">(H70*N70)*0.07%</f>
        <v>421.57500000000005</v>
      </c>
      <c r="M70" s="314">
        <f t="shared" ref="M70" si="65">(K70*N70)-L70</f>
        <v>8578.4249999999993</v>
      </c>
      <c r="N70" s="312">
        <v>150</v>
      </c>
      <c r="O70" s="311" t="s">
        <v>538</v>
      </c>
      <c r="P70" s="315">
        <v>44571</v>
      </c>
      <c r="Q70" s="200"/>
      <c r="R70" s="203" t="s">
        <v>539</v>
      </c>
      <c r="S70" s="197"/>
      <c r="T70" s="197"/>
      <c r="U70" s="197"/>
      <c r="V70" s="197"/>
      <c r="W70" s="197"/>
      <c r="X70" s="197"/>
      <c r="Y70" s="197"/>
      <c r="Z70" s="197"/>
      <c r="AA70" s="197"/>
      <c r="AB70" s="197"/>
      <c r="AC70" s="197"/>
      <c r="AD70" s="197"/>
      <c r="AE70" s="197"/>
      <c r="AF70" s="230"/>
      <c r="AG70" s="229"/>
      <c r="AH70" s="200"/>
      <c r="AI70" s="200"/>
      <c r="AJ70" s="230"/>
      <c r="AK70" s="230"/>
      <c r="AL70" s="230"/>
    </row>
    <row r="71" spans="1:38" s="198" customFormat="1" ht="12.75" customHeight="1">
      <c r="A71" s="316">
        <v>11</v>
      </c>
      <c r="B71" s="322">
        <v>44936</v>
      </c>
      <c r="C71" s="317"/>
      <c r="D71" s="317" t="s">
        <v>966</v>
      </c>
      <c r="E71" s="316" t="s">
        <v>540</v>
      </c>
      <c r="F71" s="316">
        <v>17965</v>
      </c>
      <c r="G71" s="316">
        <v>17795</v>
      </c>
      <c r="H71" s="312">
        <v>18045</v>
      </c>
      <c r="I71" s="312" t="s">
        <v>967</v>
      </c>
      <c r="J71" s="311" t="s">
        <v>974</v>
      </c>
      <c r="K71" s="312">
        <f t="shared" ref="K71:K72" si="66">H71-F71</f>
        <v>80</v>
      </c>
      <c r="L71" s="313">
        <f t="shared" ref="L71:L72" si="67">(H71*N71)*0.07%</f>
        <v>631.57500000000005</v>
      </c>
      <c r="M71" s="314">
        <f t="shared" ref="M71:M72" si="68">(K71*N71)-L71</f>
        <v>3368.4250000000002</v>
      </c>
      <c r="N71" s="312">
        <v>50</v>
      </c>
      <c r="O71" s="311" t="s">
        <v>538</v>
      </c>
      <c r="P71" s="315">
        <v>44572</v>
      </c>
      <c r="Q71" s="200"/>
      <c r="R71" s="203" t="s">
        <v>539</v>
      </c>
      <c r="S71" s="197"/>
      <c r="T71" s="197"/>
      <c r="U71" s="197"/>
      <c r="V71" s="197"/>
      <c r="W71" s="197"/>
      <c r="X71" s="197"/>
      <c r="Y71" s="197"/>
      <c r="Z71" s="197"/>
      <c r="AA71" s="197"/>
      <c r="AB71" s="197"/>
      <c r="AC71" s="197"/>
      <c r="AD71" s="197"/>
      <c r="AE71" s="197"/>
      <c r="AF71" s="230"/>
      <c r="AG71" s="229"/>
      <c r="AH71" s="200"/>
      <c r="AI71" s="200"/>
      <c r="AJ71" s="230"/>
      <c r="AK71" s="230"/>
      <c r="AL71" s="230"/>
    </row>
    <row r="72" spans="1:38" s="198" customFormat="1" ht="12.75" customHeight="1">
      <c r="A72" s="316">
        <v>12</v>
      </c>
      <c r="B72" s="322">
        <v>44937</v>
      </c>
      <c r="C72" s="317"/>
      <c r="D72" s="317" t="s">
        <v>917</v>
      </c>
      <c r="E72" s="316" t="s">
        <v>540</v>
      </c>
      <c r="F72" s="316">
        <v>718</v>
      </c>
      <c r="G72" s="316">
        <v>708</v>
      </c>
      <c r="H72" s="312">
        <v>724.5</v>
      </c>
      <c r="I72" s="312" t="s">
        <v>973</v>
      </c>
      <c r="J72" s="311" t="s">
        <v>982</v>
      </c>
      <c r="K72" s="312">
        <f t="shared" si="66"/>
        <v>6.5</v>
      </c>
      <c r="L72" s="313">
        <f t="shared" si="67"/>
        <v>659.29500000000007</v>
      </c>
      <c r="M72" s="314">
        <f t="shared" si="68"/>
        <v>7790.7049999999999</v>
      </c>
      <c r="N72" s="312">
        <v>1300</v>
      </c>
      <c r="O72" s="311" t="s">
        <v>538</v>
      </c>
      <c r="P72" s="315">
        <v>44939</v>
      </c>
      <c r="Q72" s="200"/>
      <c r="R72" s="203" t="s">
        <v>539</v>
      </c>
      <c r="S72" s="197"/>
      <c r="T72" s="197"/>
      <c r="U72" s="197"/>
      <c r="V72" s="197"/>
      <c r="W72" s="197"/>
      <c r="X72" s="197"/>
      <c r="Y72" s="197"/>
      <c r="Z72" s="197"/>
      <c r="AA72" s="197"/>
      <c r="AB72" s="197"/>
      <c r="AC72" s="197"/>
      <c r="AD72" s="197"/>
      <c r="AE72" s="197"/>
      <c r="AF72" s="230"/>
      <c r="AG72" s="229"/>
      <c r="AH72" s="200"/>
      <c r="AI72" s="200"/>
      <c r="AJ72" s="230"/>
      <c r="AK72" s="230"/>
      <c r="AL72" s="230"/>
    </row>
    <row r="73" spans="1:38" s="198" customFormat="1" ht="12.75" customHeight="1">
      <c r="A73" s="274">
        <v>13</v>
      </c>
      <c r="B73" s="281">
        <v>44937</v>
      </c>
      <c r="C73" s="273"/>
      <c r="D73" s="273" t="s">
        <v>958</v>
      </c>
      <c r="E73" s="274" t="s">
        <v>540</v>
      </c>
      <c r="F73" s="274">
        <v>3940</v>
      </c>
      <c r="G73" s="274">
        <v>3850</v>
      </c>
      <c r="H73" s="269">
        <v>3860</v>
      </c>
      <c r="I73" s="269" t="s">
        <v>959</v>
      </c>
      <c r="J73" s="268" t="s">
        <v>975</v>
      </c>
      <c r="K73" s="269">
        <f t="shared" ref="K73" si="69">H73-F73</f>
        <v>-80</v>
      </c>
      <c r="L73" s="270">
        <f t="shared" ref="L73" si="70">(H73*N73)*0.07%</f>
        <v>405.30000000000007</v>
      </c>
      <c r="M73" s="271">
        <f t="shared" ref="M73" si="71">(K73*N73)-L73</f>
        <v>-12405.3</v>
      </c>
      <c r="N73" s="269">
        <v>150</v>
      </c>
      <c r="O73" s="268" t="s">
        <v>550</v>
      </c>
      <c r="P73" s="272">
        <v>44573</v>
      </c>
      <c r="Q73" s="200"/>
      <c r="R73" s="203" t="s">
        <v>539</v>
      </c>
      <c r="S73" s="197"/>
      <c r="T73" s="197"/>
      <c r="U73" s="197"/>
      <c r="V73" s="197"/>
      <c r="W73" s="197"/>
      <c r="X73" s="197"/>
      <c r="Y73" s="197"/>
      <c r="Z73" s="197"/>
      <c r="AA73" s="197"/>
      <c r="AB73" s="197"/>
      <c r="AC73" s="197"/>
      <c r="AD73" s="197"/>
      <c r="AE73" s="197"/>
      <c r="AF73" s="230"/>
      <c r="AG73" s="229"/>
      <c r="AH73" s="200"/>
      <c r="AI73" s="200"/>
      <c r="AJ73" s="230"/>
      <c r="AK73" s="230"/>
      <c r="AL73" s="230"/>
    </row>
    <row r="74" spans="1:38" s="198" customFormat="1" ht="12.75" customHeight="1">
      <c r="A74" s="201"/>
      <c r="B74" s="199"/>
      <c r="C74" s="235"/>
      <c r="D74" s="235"/>
      <c r="E74" s="201"/>
      <c r="F74" s="201"/>
      <c r="G74" s="201"/>
      <c r="H74" s="202"/>
      <c r="I74" s="202"/>
      <c r="J74" s="226"/>
      <c r="K74" s="235"/>
      <c r="L74" s="201"/>
      <c r="M74" s="201"/>
      <c r="N74" s="201"/>
      <c r="O74" s="202"/>
      <c r="P74" s="202"/>
      <c r="Q74" s="200"/>
      <c r="R74" s="203"/>
      <c r="S74" s="197"/>
      <c r="T74" s="197"/>
      <c r="U74" s="197"/>
      <c r="V74" s="197"/>
      <c r="W74" s="197"/>
      <c r="X74" s="197"/>
      <c r="Y74" s="197"/>
      <c r="Z74" s="197"/>
      <c r="AA74" s="197"/>
      <c r="AB74" s="197"/>
      <c r="AC74" s="197"/>
      <c r="AD74" s="197"/>
      <c r="AE74" s="197"/>
      <c r="AF74" s="230"/>
      <c r="AG74" s="229"/>
      <c r="AH74" s="200"/>
      <c r="AI74" s="200"/>
      <c r="AJ74" s="230"/>
      <c r="AK74" s="230"/>
      <c r="AL74" s="230"/>
    </row>
    <row r="75" spans="1:38" s="198" customFormat="1" ht="12.75" customHeight="1">
      <c r="A75" s="201"/>
      <c r="B75" s="199"/>
      <c r="C75" s="235"/>
      <c r="D75" s="235"/>
      <c r="E75" s="201"/>
      <c r="F75" s="201"/>
      <c r="G75" s="201"/>
      <c r="H75" s="202"/>
      <c r="I75" s="202"/>
      <c r="J75" s="226"/>
      <c r="K75" s="235"/>
      <c r="L75" s="201"/>
      <c r="M75" s="201"/>
      <c r="N75" s="201"/>
      <c r="O75" s="202"/>
      <c r="P75" s="202"/>
      <c r="Q75" s="200"/>
      <c r="R75" s="203"/>
      <c r="S75" s="197"/>
      <c r="T75" s="197"/>
      <c r="U75" s="197"/>
      <c r="V75" s="197"/>
      <c r="W75" s="197"/>
      <c r="X75" s="197"/>
      <c r="Y75" s="197"/>
      <c r="Z75" s="197"/>
      <c r="AA75" s="197"/>
      <c r="AB75" s="197"/>
      <c r="AC75" s="197"/>
      <c r="AD75" s="197"/>
      <c r="AE75" s="197"/>
      <c r="AF75" s="230"/>
      <c r="AG75" s="229"/>
      <c r="AH75" s="200"/>
      <c r="AI75" s="200"/>
      <c r="AJ75" s="230"/>
      <c r="AK75" s="230"/>
      <c r="AL75" s="230"/>
    </row>
    <row r="76" spans="1:38" ht="38.25" customHeight="1">
      <c r="A76" s="137" t="s">
        <v>560</v>
      </c>
      <c r="B76" s="137"/>
      <c r="C76" s="137"/>
      <c r="D76" s="137"/>
      <c r="E76" s="138"/>
      <c r="F76" s="102"/>
      <c r="G76" s="102"/>
      <c r="H76" s="102"/>
      <c r="I76" s="102"/>
      <c r="J76" s="1"/>
      <c r="K76" s="6"/>
      <c r="L76" s="6"/>
      <c r="M76" s="6"/>
      <c r="N76" s="1"/>
      <c r="O76" s="1"/>
      <c r="P76" s="41"/>
      <c r="Q76" s="41"/>
      <c r="R76" s="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41"/>
      <c r="AG76" s="41"/>
      <c r="AH76" s="41"/>
      <c r="AI76" s="41"/>
      <c r="AJ76" s="41"/>
      <c r="AK76" s="41"/>
      <c r="AL76" s="41"/>
    </row>
    <row r="77" spans="1:38" ht="38.25">
      <c r="A77" s="94" t="s">
        <v>16</v>
      </c>
      <c r="B77" s="94" t="s">
        <v>515</v>
      </c>
      <c r="C77" s="94"/>
      <c r="D77" s="95" t="s">
        <v>526</v>
      </c>
      <c r="E77" s="94" t="s">
        <v>527</v>
      </c>
      <c r="F77" s="94" t="s">
        <v>528</v>
      </c>
      <c r="G77" s="94" t="s">
        <v>548</v>
      </c>
      <c r="H77" s="94" t="s">
        <v>530</v>
      </c>
      <c r="I77" s="94" t="s">
        <v>531</v>
      </c>
      <c r="J77" s="93" t="s">
        <v>532</v>
      </c>
      <c r="K77" s="93" t="s">
        <v>561</v>
      </c>
      <c r="L77" s="96" t="s">
        <v>534</v>
      </c>
      <c r="M77" s="136" t="s">
        <v>557</v>
      </c>
      <c r="N77" s="94" t="s">
        <v>558</v>
      </c>
      <c r="O77" s="94" t="s">
        <v>536</v>
      </c>
      <c r="P77" s="95" t="s">
        <v>537</v>
      </c>
      <c r="Q77" s="41"/>
      <c r="R77" s="6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41"/>
      <c r="AG77" s="41"/>
      <c r="AH77" s="41"/>
      <c r="AI77" s="41"/>
      <c r="AJ77" s="41"/>
      <c r="AK77" s="41"/>
      <c r="AL77" s="41"/>
    </row>
    <row r="78" spans="1:38" s="198" customFormat="1" ht="15.6" customHeight="1">
      <c r="A78" s="267">
        <v>1</v>
      </c>
      <c r="B78" s="272">
        <v>44924</v>
      </c>
      <c r="C78" s="273"/>
      <c r="D78" s="273" t="s">
        <v>887</v>
      </c>
      <c r="E78" s="274" t="s">
        <v>540</v>
      </c>
      <c r="F78" s="274">
        <v>54</v>
      </c>
      <c r="G78" s="274">
        <v>36</v>
      </c>
      <c r="H78" s="269">
        <v>36</v>
      </c>
      <c r="I78" s="286" t="s">
        <v>888</v>
      </c>
      <c r="J78" s="268" t="s">
        <v>910</v>
      </c>
      <c r="K78" s="269">
        <f t="shared" ref="K78" si="72">H78-F78</f>
        <v>-18</v>
      </c>
      <c r="L78" s="270">
        <v>100</v>
      </c>
      <c r="M78" s="271">
        <f t="shared" ref="M78" si="73">(K78*N78)-L78</f>
        <v>-5500</v>
      </c>
      <c r="N78" s="269">
        <v>300</v>
      </c>
      <c r="O78" s="268" t="s">
        <v>550</v>
      </c>
      <c r="P78" s="272">
        <v>44929</v>
      </c>
      <c r="Q78" s="197"/>
      <c r="R78" s="203" t="s">
        <v>802</v>
      </c>
      <c r="S78" s="197"/>
      <c r="T78" s="197"/>
      <c r="U78" s="197"/>
      <c r="V78" s="197"/>
      <c r="W78" s="197"/>
      <c r="X78" s="203"/>
      <c r="Y78" s="197"/>
      <c r="Z78" s="197"/>
      <c r="AA78" s="197"/>
      <c r="AB78" s="197"/>
      <c r="AC78" s="197"/>
      <c r="AD78" s="203"/>
      <c r="AE78" s="197"/>
      <c r="AF78" s="197"/>
      <c r="AG78" s="197"/>
      <c r="AH78" s="197"/>
      <c r="AI78" s="197"/>
      <c r="AJ78" s="203"/>
      <c r="AK78" s="197"/>
      <c r="AL78" s="197"/>
    </row>
    <row r="79" spans="1:38" s="198" customFormat="1" ht="15.6" customHeight="1">
      <c r="A79" s="267">
        <v>2</v>
      </c>
      <c r="B79" s="281">
        <v>45290</v>
      </c>
      <c r="C79" s="273"/>
      <c r="D79" s="273" t="s">
        <v>891</v>
      </c>
      <c r="E79" s="274" t="s">
        <v>540</v>
      </c>
      <c r="F79" s="274">
        <v>42</v>
      </c>
      <c r="G79" s="274">
        <v>25</v>
      </c>
      <c r="H79" s="269">
        <v>27</v>
      </c>
      <c r="I79" s="286" t="s">
        <v>886</v>
      </c>
      <c r="J79" s="268" t="s">
        <v>909</v>
      </c>
      <c r="K79" s="269">
        <f t="shared" ref="K79" si="74">H79-F79</f>
        <v>-15</v>
      </c>
      <c r="L79" s="270">
        <v>100</v>
      </c>
      <c r="M79" s="271">
        <f t="shared" ref="M79" si="75">(K79*N79)-L79</f>
        <v>-4600</v>
      </c>
      <c r="N79" s="269">
        <v>300</v>
      </c>
      <c r="O79" s="268" t="s">
        <v>550</v>
      </c>
      <c r="P79" s="272">
        <v>44928</v>
      </c>
      <c r="Q79" s="197"/>
      <c r="R79" s="203" t="s">
        <v>802</v>
      </c>
      <c r="S79" s="197"/>
      <c r="T79" s="197"/>
      <c r="U79" s="197"/>
      <c r="V79" s="197"/>
      <c r="W79" s="197"/>
      <c r="X79" s="203"/>
      <c r="Y79" s="197"/>
      <c r="Z79" s="197"/>
      <c r="AA79" s="197"/>
      <c r="AB79" s="197"/>
      <c r="AC79" s="197"/>
      <c r="AD79" s="203"/>
      <c r="AE79" s="197"/>
      <c r="AF79" s="197"/>
      <c r="AG79" s="197"/>
      <c r="AH79" s="197"/>
      <c r="AI79" s="197"/>
      <c r="AJ79" s="203"/>
      <c r="AK79" s="197"/>
      <c r="AL79" s="197"/>
    </row>
    <row r="80" spans="1:38" s="198" customFormat="1" ht="15.6" customHeight="1">
      <c r="A80" s="267">
        <v>3</v>
      </c>
      <c r="B80" s="281">
        <v>44928</v>
      </c>
      <c r="C80" s="273"/>
      <c r="D80" s="273" t="s">
        <v>892</v>
      </c>
      <c r="E80" s="274" t="s">
        <v>540</v>
      </c>
      <c r="F80" s="274">
        <v>56</v>
      </c>
      <c r="G80" s="274">
        <v>35</v>
      </c>
      <c r="H80" s="269">
        <v>35</v>
      </c>
      <c r="I80" s="286" t="s">
        <v>877</v>
      </c>
      <c r="J80" s="268" t="s">
        <v>919</v>
      </c>
      <c r="K80" s="269">
        <f t="shared" ref="K80" si="76">H80-F80</f>
        <v>-21</v>
      </c>
      <c r="L80" s="270">
        <v>100</v>
      </c>
      <c r="M80" s="271">
        <f t="shared" ref="M80" si="77">(K80*N80)-L80</f>
        <v>-5350</v>
      </c>
      <c r="N80" s="269">
        <v>250</v>
      </c>
      <c r="O80" s="268" t="s">
        <v>550</v>
      </c>
      <c r="P80" s="272">
        <v>44930</v>
      </c>
      <c r="Q80" s="197"/>
      <c r="R80" s="203" t="s">
        <v>539</v>
      </c>
      <c r="S80" s="197"/>
      <c r="T80" s="197"/>
      <c r="U80" s="197"/>
      <c r="V80" s="197"/>
      <c r="W80" s="197"/>
      <c r="X80" s="203"/>
      <c r="Y80" s="197"/>
      <c r="Z80" s="197"/>
      <c r="AA80" s="197"/>
      <c r="AB80" s="197"/>
      <c r="AC80" s="197"/>
      <c r="AD80" s="203"/>
      <c r="AE80" s="197"/>
      <c r="AF80" s="197"/>
      <c r="AG80" s="197"/>
      <c r="AH80" s="197"/>
      <c r="AI80" s="197"/>
      <c r="AJ80" s="203"/>
      <c r="AK80" s="197"/>
      <c r="AL80" s="197"/>
    </row>
    <row r="81" spans="1:38" s="198" customFormat="1" ht="15.6" customHeight="1">
      <c r="A81" s="267">
        <v>4</v>
      </c>
      <c r="B81" s="281">
        <v>44929</v>
      </c>
      <c r="C81" s="273"/>
      <c r="D81" s="273" t="s">
        <v>902</v>
      </c>
      <c r="E81" s="274" t="s">
        <v>540</v>
      </c>
      <c r="F81" s="274">
        <v>32</v>
      </c>
      <c r="G81" s="274">
        <v>19.5</v>
      </c>
      <c r="H81" s="269">
        <v>19.5</v>
      </c>
      <c r="I81" s="286" t="s">
        <v>903</v>
      </c>
      <c r="J81" s="268" t="s">
        <v>929</v>
      </c>
      <c r="K81" s="269">
        <f t="shared" ref="K81" si="78">H81-F81</f>
        <v>-12.5</v>
      </c>
      <c r="L81" s="270">
        <v>100</v>
      </c>
      <c r="M81" s="271">
        <f t="shared" ref="M81" si="79">(K81*N81)-L81</f>
        <v>-5100</v>
      </c>
      <c r="N81" s="269">
        <v>400</v>
      </c>
      <c r="O81" s="268" t="s">
        <v>550</v>
      </c>
      <c r="P81" s="272">
        <v>44931</v>
      </c>
      <c r="Q81" s="197"/>
      <c r="R81" s="203" t="s">
        <v>539</v>
      </c>
      <c r="S81" s="197"/>
      <c r="T81" s="197"/>
      <c r="U81" s="197"/>
      <c r="V81" s="197"/>
      <c r="W81" s="197"/>
      <c r="X81" s="203"/>
      <c r="Y81" s="197"/>
      <c r="Z81" s="197"/>
      <c r="AA81" s="197"/>
      <c r="AB81" s="197"/>
      <c r="AC81" s="197"/>
      <c r="AD81" s="203"/>
      <c r="AE81" s="197"/>
      <c r="AF81" s="197"/>
      <c r="AG81" s="197"/>
      <c r="AH81" s="197"/>
      <c r="AI81" s="197"/>
      <c r="AJ81" s="203"/>
      <c r="AK81" s="197"/>
      <c r="AL81" s="197"/>
    </row>
    <row r="82" spans="1:38" s="198" customFormat="1" ht="15.6" customHeight="1">
      <c r="A82" s="327">
        <v>5</v>
      </c>
      <c r="B82" s="322">
        <v>44929</v>
      </c>
      <c r="C82" s="317"/>
      <c r="D82" s="317" t="s">
        <v>904</v>
      </c>
      <c r="E82" s="316" t="s">
        <v>540</v>
      </c>
      <c r="F82" s="316">
        <v>25.5</v>
      </c>
      <c r="G82" s="316">
        <v>18</v>
      </c>
      <c r="H82" s="312">
        <v>29.5</v>
      </c>
      <c r="I82" s="328" t="s">
        <v>905</v>
      </c>
      <c r="J82" s="311" t="s">
        <v>930</v>
      </c>
      <c r="K82" s="312">
        <f t="shared" ref="K82" si="80">H82-F82</f>
        <v>4</v>
      </c>
      <c r="L82" s="313">
        <v>100</v>
      </c>
      <c r="M82" s="314">
        <f t="shared" ref="M82" si="81">(K82*N82)-L82</f>
        <v>2500</v>
      </c>
      <c r="N82" s="312">
        <v>650</v>
      </c>
      <c r="O82" s="311" t="s">
        <v>538</v>
      </c>
      <c r="P82" s="315">
        <v>44931</v>
      </c>
      <c r="Q82" s="197"/>
      <c r="R82" s="203" t="s">
        <v>539</v>
      </c>
      <c r="S82" s="197"/>
      <c r="T82" s="197"/>
      <c r="U82" s="197"/>
      <c r="V82" s="197"/>
      <c r="W82" s="197"/>
      <c r="X82" s="203"/>
      <c r="Y82" s="197"/>
      <c r="Z82" s="197"/>
      <c r="AA82" s="197"/>
      <c r="AB82" s="197"/>
      <c r="AC82" s="197"/>
      <c r="AD82" s="203"/>
      <c r="AE82" s="197"/>
      <c r="AF82" s="197"/>
      <c r="AG82" s="197"/>
      <c r="AH82" s="197"/>
      <c r="AI82" s="197"/>
      <c r="AJ82" s="203"/>
      <c r="AK82" s="197"/>
      <c r="AL82" s="197"/>
    </row>
    <row r="83" spans="1:38" s="198" customFormat="1" ht="15.6" customHeight="1">
      <c r="A83" s="327">
        <v>6</v>
      </c>
      <c r="B83" s="322">
        <v>44929</v>
      </c>
      <c r="C83" s="317"/>
      <c r="D83" s="317" t="s">
        <v>907</v>
      </c>
      <c r="E83" s="316" t="s">
        <v>540</v>
      </c>
      <c r="F83" s="316">
        <v>9.5</v>
      </c>
      <c r="G83" s="316">
        <v>4.5</v>
      </c>
      <c r="H83" s="312">
        <v>11.5</v>
      </c>
      <c r="I83" s="328" t="s">
        <v>908</v>
      </c>
      <c r="J83" s="311" t="s">
        <v>931</v>
      </c>
      <c r="K83" s="312">
        <f t="shared" ref="K83" si="82">H83-F83</f>
        <v>2</v>
      </c>
      <c r="L83" s="313">
        <v>100</v>
      </c>
      <c r="M83" s="314">
        <f t="shared" ref="M83" si="83">(K83*N83)-L83</f>
        <v>1700</v>
      </c>
      <c r="N83" s="312">
        <v>900</v>
      </c>
      <c r="O83" s="311" t="s">
        <v>538</v>
      </c>
      <c r="P83" s="315">
        <v>44931</v>
      </c>
      <c r="Q83" s="197"/>
      <c r="R83" s="203" t="s">
        <v>539</v>
      </c>
      <c r="S83" s="197"/>
      <c r="T83" s="197"/>
      <c r="U83" s="197"/>
      <c r="V83" s="197"/>
      <c r="W83" s="197"/>
      <c r="X83" s="203"/>
      <c r="Y83" s="197"/>
      <c r="Z83" s="197"/>
      <c r="AA83" s="197"/>
      <c r="AB83" s="197"/>
      <c r="AC83" s="197"/>
      <c r="AD83" s="203"/>
      <c r="AE83" s="197"/>
      <c r="AF83" s="197"/>
      <c r="AG83" s="197"/>
      <c r="AH83" s="197"/>
      <c r="AI83" s="197"/>
      <c r="AJ83" s="203"/>
      <c r="AK83" s="197"/>
      <c r="AL83" s="197"/>
    </row>
    <row r="84" spans="1:38" s="198" customFormat="1" ht="15.6" customHeight="1">
      <c r="A84" s="327">
        <v>7</v>
      </c>
      <c r="B84" s="322">
        <v>44930</v>
      </c>
      <c r="C84" s="317"/>
      <c r="D84" s="317" t="s">
        <v>914</v>
      </c>
      <c r="E84" s="316" t="s">
        <v>540</v>
      </c>
      <c r="F84" s="316">
        <v>48</v>
      </c>
      <c r="G84" s="316">
        <v>19</v>
      </c>
      <c r="H84" s="312">
        <v>58</v>
      </c>
      <c r="I84" s="328" t="s">
        <v>915</v>
      </c>
      <c r="J84" s="311" t="s">
        <v>932</v>
      </c>
      <c r="K84" s="312">
        <f t="shared" ref="K84" si="84">H84-F84</f>
        <v>10</v>
      </c>
      <c r="L84" s="313">
        <v>100</v>
      </c>
      <c r="M84" s="314">
        <f t="shared" ref="M84" si="85">(K84*N84)-L84</f>
        <v>1650</v>
      </c>
      <c r="N84" s="312">
        <v>175</v>
      </c>
      <c r="O84" s="311" t="s">
        <v>538</v>
      </c>
      <c r="P84" s="315">
        <v>44931</v>
      </c>
      <c r="Q84" s="197"/>
      <c r="R84" s="203" t="s">
        <v>539</v>
      </c>
      <c r="S84" s="197"/>
      <c r="T84" s="197"/>
      <c r="U84" s="197"/>
      <c r="V84" s="197"/>
      <c r="W84" s="197"/>
      <c r="X84" s="203"/>
      <c r="Y84" s="197"/>
      <c r="Z84" s="197"/>
      <c r="AA84" s="197"/>
      <c r="AB84" s="197"/>
      <c r="AC84" s="197"/>
      <c r="AD84" s="203"/>
      <c r="AE84" s="197"/>
      <c r="AF84" s="197"/>
      <c r="AG84" s="197"/>
      <c r="AH84" s="197"/>
      <c r="AI84" s="197"/>
      <c r="AJ84" s="203"/>
      <c r="AK84" s="197"/>
      <c r="AL84" s="197"/>
    </row>
    <row r="85" spans="1:38" s="198" customFormat="1" ht="15.6" customHeight="1">
      <c r="A85" s="327">
        <v>8</v>
      </c>
      <c r="B85" s="322">
        <v>44930</v>
      </c>
      <c r="C85" s="317"/>
      <c r="D85" s="317" t="s">
        <v>920</v>
      </c>
      <c r="E85" s="316" t="s">
        <v>540</v>
      </c>
      <c r="F85" s="316">
        <v>51.5</v>
      </c>
      <c r="G85" s="316">
        <v>19</v>
      </c>
      <c r="H85" s="312">
        <v>71.5</v>
      </c>
      <c r="I85" s="328" t="s">
        <v>921</v>
      </c>
      <c r="J85" s="311" t="s">
        <v>922</v>
      </c>
      <c r="K85" s="312">
        <f t="shared" ref="K85:K86" si="86">H85-F85</f>
        <v>20</v>
      </c>
      <c r="L85" s="313">
        <v>100</v>
      </c>
      <c r="M85" s="314">
        <f t="shared" ref="M85:M86" si="87">(K85*N85)-L85</f>
        <v>900</v>
      </c>
      <c r="N85" s="312">
        <v>50</v>
      </c>
      <c r="O85" s="311" t="s">
        <v>538</v>
      </c>
      <c r="P85" s="315">
        <v>44930</v>
      </c>
      <c r="Q85" s="197"/>
      <c r="R85" s="203" t="s">
        <v>539</v>
      </c>
      <c r="S85" s="197"/>
      <c r="T85" s="197"/>
      <c r="U85" s="197"/>
      <c r="V85" s="197"/>
      <c r="W85" s="197"/>
      <c r="X85" s="203"/>
      <c r="Y85" s="197"/>
      <c r="Z85" s="197"/>
      <c r="AA85" s="197"/>
      <c r="AB85" s="197"/>
      <c r="AC85" s="197"/>
      <c r="AD85" s="203"/>
      <c r="AE85" s="197"/>
      <c r="AF85" s="197"/>
      <c r="AG85" s="197"/>
      <c r="AH85" s="197"/>
      <c r="AI85" s="197"/>
      <c r="AJ85" s="203"/>
      <c r="AK85" s="197"/>
      <c r="AL85" s="197"/>
    </row>
    <row r="86" spans="1:38" s="198" customFormat="1" ht="15.6" customHeight="1">
      <c r="A86" s="267">
        <v>9</v>
      </c>
      <c r="B86" s="281">
        <v>44931</v>
      </c>
      <c r="C86" s="273"/>
      <c r="D86" s="273" t="s">
        <v>907</v>
      </c>
      <c r="E86" s="274" t="s">
        <v>540</v>
      </c>
      <c r="F86" s="274">
        <v>9.25</v>
      </c>
      <c r="G86" s="274">
        <v>4.5</v>
      </c>
      <c r="H86" s="269">
        <v>4.5</v>
      </c>
      <c r="I86" s="286" t="s">
        <v>937</v>
      </c>
      <c r="J86" s="268" t="s">
        <v>977</v>
      </c>
      <c r="K86" s="269">
        <f t="shared" si="86"/>
        <v>-4.75</v>
      </c>
      <c r="L86" s="270">
        <v>100</v>
      </c>
      <c r="M86" s="271">
        <f t="shared" si="87"/>
        <v>-4375</v>
      </c>
      <c r="N86" s="269">
        <v>900</v>
      </c>
      <c r="O86" s="268" t="s">
        <v>550</v>
      </c>
      <c r="P86" s="272">
        <v>44938</v>
      </c>
      <c r="Q86" s="197"/>
      <c r="R86" s="203" t="s">
        <v>539</v>
      </c>
      <c r="S86" s="197"/>
      <c r="T86" s="197"/>
      <c r="U86" s="197"/>
      <c r="V86" s="197"/>
      <c r="W86" s="197"/>
      <c r="X86" s="203"/>
      <c r="Y86" s="197"/>
      <c r="Z86" s="197"/>
      <c r="AA86" s="197"/>
      <c r="AB86" s="197"/>
      <c r="AC86" s="197"/>
      <c r="AD86" s="203"/>
      <c r="AE86" s="197"/>
      <c r="AF86" s="197"/>
      <c r="AG86" s="197"/>
      <c r="AH86" s="197"/>
      <c r="AI86" s="197"/>
      <c r="AJ86" s="203"/>
      <c r="AK86" s="197"/>
      <c r="AL86" s="197"/>
    </row>
    <row r="87" spans="1:38" s="198" customFormat="1" ht="15.6" customHeight="1">
      <c r="A87" s="327">
        <v>10</v>
      </c>
      <c r="B87" s="322">
        <v>44932</v>
      </c>
      <c r="C87" s="317"/>
      <c r="D87" s="317" t="s">
        <v>938</v>
      </c>
      <c r="E87" s="316" t="s">
        <v>540</v>
      </c>
      <c r="F87" s="316">
        <v>42</v>
      </c>
      <c r="G87" s="316">
        <v>27</v>
      </c>
      <c r="H87" s="312">
        <v>49</v>
      </c>
      <c r="I87" s="328" t="s">
        <v>939</v>
      </c>
      <c r="J87" s="311" t="s">
        <v>943</v>
      </c>
      <c r="K87" s="312">
        <f t="shared" ref="K87:K88" si="88">H87-F87</f>
        <v>7</v>
      </c>
      <c r="L87" s="313">
        <v>100</v>
      </c>
      <c r="M87" s="314">
        <f t="shared" ref="M87:M88" si="89">(K87*N87)-L87</f>
        <v>2000</v>
      </c>
      <c r="N87" s="312">
        <v>300</v>
      </c>
      <c r="O87" s="311" t="s">
        <v>538</v>
      </c>
      <c r="P87" s="315">
        <v>44935</v>
      </c>
      <c r="Q87" s="197"/>
      <c r="R87" s="203" t="s">
        <v>802</v>
      </c>
      <c r="S87" s="197"/>
      <c r="T87" s="197"/>
      <c r="U87" s="197"/>
      <c r="V87" s="197"/>
      <c r="W87" s="197"/>
      <c r="X87" s="203"/>
      <c r="Y87" s="197"/>
      <c r="Z87" s="197"/>
      <c r="AA87" s="197"/>
      <c r="AB87" s="197"/>
      <c r="AC87" s="197"/>
      <c r="AD87" s="203"/>
      <c r="AE87" s="197"/>
      <c r="AF87" s="197"/>
      <c r="AG87" s="197"/>
      <c r="AH87" s="197"/>
      <c r="AI87" s="197"/>
      <c r="AJ87" s="203"/>
      <c r="AK87" s="197"/>
      <c r="AL87" s="197"/>
    </row>
    <row r="88" spans="1:38" s="198" customFormat="1" ht="15.6" customHeight="1">
      <c r="A88" s="267">
        <v>11</v>
      </c>
      <c r="B88" s="281">
        <v>44935</v>
      </c>
      <c r="C88" s="273"/>
      <c r="D88" s="273" t="s">
        <v>951</v>
      </c>
      <c r="E88" s="274" t="s">
        <v>540</v>
      </c>
      <c r="F88" s="274">
        <v>45</v>
      </c>
      <c r="G88" s="274">
        <v>28</v>
      </c>
      <c r="H88" s="269">
        <v>28</v>
      </c>
      <c r="I88" s="286" t="s">
        <v>939</v>
      </c>
      <c r="J88" s="268" t="s">
        <v>956</v>
      </c>
      <c r="K88" s="269">
        <f t="shared" si="88"/>
        <v>-17</v>
      </c>
      <c r="L88" s="270">
        <v>100</v>
      </c>
      <c r="M88" s="271">
        <f t="shared" si="89"/>
        <v>-5200</v>
      </c>
      <c r="N88" s="269">
        <v>300</v>
      </c>
      <c r="O88" s="268" t="s">
        <v>550</v>
      </c>
      <c r="P88" s="272">
        <v>44936</v>
      </c>
      <c r="Q88" s="197"/>
      <c r="R88" s="203" t="s">
        <v>802</v>
      </c>
      <c r="S88" s="197"/>
      <c r="T88" s="197"/>
      <c r="U88" s="197"/>
      <c r="V88" s="197"/>
      <c r="W88" s="197"/>
      <c r="X88" s="203"/>
      <c r="Y88" s="197"/>
      <c r="Z88" s="197"/>
      <c r="AA88" s="197"/>
      <c r="AB88" s="197"/>
      <c r="AC88" s="197"/>
      <c r="AD88" s="203"/>
      <c r="AE88" s="197"/>
      <c r="AF88" s="197"/>
      <c r="AG88" s="197"/>
      <c r="AH88" s="197"/>
      <c r="AI88" s="197"/>
      <c r="AJ88" s="203"/>
      <c r="AK88" s="197"/>
      <c r="AL88" s="197"/>
    </row>
    <row r="89" spans="1:38" s="198" customFormat="1" ht="15.6" customHeight="1">
      <c r="A89" s="267">
        <v>12</v>
      </c>
      <c r="B89" s="281">
        <v>44936</v>
      </c>
      <c r="C89" s="273"/>
      <c r="D89" s="273" t="s">
        <v>954</v>
      </c>
      <c r="E89" s="274" t="s">
        <v>540</v>
      </c>
      <c r="F89" s="274">
        <v>9</v>
      </c>
      <c r="G89" s="274">
        <v>5</v>
      </c>
      <c r="H89" s="269">
        <v>5</v>
      </c>
      <c r="I89" s="286" t="s">
        <v>955</v>
      </c>
      <c r="J89" s="268" t="s">
        <v>976</v>
      </c>
      <c r="K89" s="269">
        <f t="shared" ref="K89" si="90">H89-F89</f>
        <v>-4</v>
      </c>
      <c r="L89" s="270">
        <v>100</v>
      </c>
      <c r="M89" s="271">
        <f t="shared" ref="M89" si="91">(K89*N89)-L89</f>
        <v>-5300</v>
      </c>
      <c r="N89" s="269">
        <v>1300</v>
      </c>
      <c r="O89" s="268" t="s">
        <v>550</v>
      </c>
      <c r="P89" s="272">
        <v>44938</v>
      </c>
      <c r="Q89" s="197"/>
      <c r="R89" s="203" t="s">
        <v>539</v>
      </c>
      <c r="S89" s="197"/>
      <c r="T89" s="197"/>
      <c r="U89" s="197"/>
      <c r="V89" s="197"/>
      <c r="W89" s="197"/>
      <c r="X89" s="203"/>
      <c r="Y89" s="197"/>
      <c r="Z89" s="197"/>
      <c r="AA89" s="197"/>
      <c r="AB89" s="197"/>
      <c r="AC89" s="197"/>
      <c r="AD89" s="203"/>
      <c r="AE89" s="197"/>
      <c r="AF89" s="197"/>
      <c r="AG89" s="197"/>
      <c r="AH89" s="197"/>
      <c r="AI89" s="197"/>
      <c r="AJ89" s="203"/>
      <c r="AK89" s="197"/>
      <c r="AL89" s="197"/>
    </row>
    <row r="90" spans="1:38" s="198" customFormat="1" ht="15.6" customHeight="1">
      <c r="A90" s="267">
        <v>13</v>
      </c>
      <c r="B90" s="281">
        <v>44936</v>
      </c>
      <c r="C90" s="273"/>
      <c r="D90" s="273" t="s">
        <v>957</v>
      </c>
      <c r="E90" s="274" t="s">
        <v>540</v>
      </c>
      <c r="F90" s="274">
        <v>61.5</v>
      </c>
      <c r="G90" s="274">
        <v>30</v>
      </c>
      <c r="H90" s="269">
        <v>30</v>
      </c>
      <c r="I90" s="286" t="s">
        <v>921</v>
      </c>
      <c r="J90" s="268" t="s">
        <v>969</v>
      </c>
      <c r="K90" s="269">
        <f t="shared" ref="K90:K91" si="92">H90-F90</f>
        <v>-31.5</v>
      </c>
      <c r="L90" s="270">
        <v>100</v>
      </c>
      <c r="M90" s="271">
        <f t="shared" ref="M90:M91" si="93">(K90*N90)-L90</f>
        <v>-1675</v>
      </c>
      <c r="N90" s="269">
        <v>50</v>
      </c>
      <c r="O90" s="268" t="s">
        <v>550</v>
      </c>
      <c r="P90" s="272">
        <v>44936</v>
      </c>
      <c r="Q90" s="197"/>
      <c r="R90" s="203" t="s">
        <v>802</v>
      </c>
      <c r="S90" s="197"/>
      <c r="T90" s="197"/>
      <c r="U90" s="197"/>
      <c r="V90" s="197"/>
      <c r="W90" s="197"/>
      <c r="X90" s="203"/>
      <c r="Y90" s="197"/>
      <c r="Z90" s="197"/>
      <c r="AA90" s="197"/>
      <c r="AB90" s="197"/>
      <c r="AC90" s="197"/>
      <c r="AD90" s="203"/>
      <c r="AE90" s="197"/>
      <c r="AF90" s="197"/>
      <c r="AG90" s="197"/>
      <c r="AH90" s="197"/>
      <c r="AI90" s="197"/>
      <c r="AJ90" s="203"/>
      <c r="AK90" s="197"/>
      <c r="AL90" s="197"/>
    </row>
    <row r="91" spans="1:38" s="198" customFormat="1" ht="15.6" customHeight="1">
      <c r="A91" s="327">
        <v>14</v>
      </c>
      <c r="B91" s="322">
        <v>44936</v>
      </c>
      <c r="C91" s="317"/>
      <c r="D91" s="317" t="s">
        <v>963</v>
      </c>
      <c r="E91" s="316" t="s">
        <v>540</v>
      </c>
      <c r="F91" s="316">
        <v>39</v>
      </c>
      <c r="G91" s="316">
        <v>14</v>
      </c>
      <c r="H91" s="312">
        <v>50.5</v>
      </c>
      <c r="I91" s="328" t="s">
        <v>964</v>
      </c>
      <c r="J91" s="311" t="s">
        <v>965</v>
      </c>
      <c r="K91" s="312">
        <f t="shared" si="92"/>
        <v>11.5</v>
      </c>
      <c r="L91" s="313">
        <v>100</v>
      </c>
      <c r="M91" s="314">
        <f t="shared" si="93"/>
        <v>1625</v>
      </c>
      <c r="N91" s="312">
        <v>150</v>
      </c>
      <c r="O91" s="311" t="s">
        <v>538</v>
      </c>
      <c r="P91" s="315">
        <v>44936</v>
      </c>
      <c r="Q91" s="197"/>
      <c r="R91" s="203" t="s">
        <v>539</v>
      </c>
      <c r="S91" s="197"/>
      <c r="T91" s="197"/>
      <c r="U91" s="197"/>
      <c r="V91" s="197"/>
      <c r="W91" s="197"/>
      <c r="X91" s="203"/>
      <c r="Y91" s="197"/>
      <c r="Z91" s="197"/>
      <c r="AA91" s="197"/>
      <c r="AB91" s="197"/>
      <c r="AC91" s="197"/>
      <c r="AD91" s="203"/>
      <c r="AE91" s="197"/>
      <c r="AF91" s="197"/>
      <c r="AG91" s="197"/>
      <c r="AH91" s="197"/>
      <c r="AI91" s="197"/>
      <c r="AJ91" s="203"/>
      <c r="AK91" s="197"/>
      <c r="AL91" s="197"/>
    </row>
    <row r="92" spans="1:38" s="198" customFormat="1" ht="15.6" customHeight="1">
      <c r="A92" s="327">
        <v>15</v>
      </c>
      <c r="B92" s="322">
        <v>44936</v>
      </c>
      <c r="C92" s="317"/>
      <c r="D92" s="317" t="s">
        <v>938</v>
      </c>
      <c r="E92" s="316" t="s">
        <v>540</v>
      </c>
      <c r="F92" s="316">
        <v>38</v>
      </c>
      <c r="G92" s="316">
        <v>23</v>
      </c>
      <c r="H92" s="312">
        <v>47</v>
      </c>
      <c r="I92" s="328" t="s">
        <v>939</v>
      </c>
      <c r="J92" s="311" t="s">
        <v>745</v>
      </c>
      <c r="K92" s="312">
        <f t="shared" ref="K92" si="94">H92-F92</f>
        <v>9</v>
      </c>
      <c r="L92" s="313">
        <v>100</v>
      </c>
      <c r="M92" s="314">
        <f t="shared" ref="M92" si="95">(K92*N92)-L92</f>
        <v>2600</v>
      </c>
      <c r="N92" s="312">
        <v>300</v>
      </c>
      <c r="O92" s="311" t="s">
        <v>538</v>
      </c>
      <c r="P92" s="315">
        <v>44937</v>
      </c>
      <c r="Q92" s="197"/>
      <c r="R92" s="203" t="s">
        <v>802</v>
      </c>
      <c r="S92" s="197"/>
      <c r="T92" s="197"/>
      <c r="U92" s="197"/>
      <c r="V92" s="197"/>
      <c r="W92" s="197"/>
      <c r="X92" s="203"/>
      <c r="Y92" s="197"/>
      <c r="Z92" s="197"/>
      <c r="AA92" s="197"/>
      <c r="AB92" s="197"/>
      <c r="AC92" s="197"/>
      <c r="AD92" s="203"/>
      <c r="AE92" s="197"/>
      <c r="AF92" s="197"/>
      <c r="AG92" s="197"/>
      <c r="AH92" s="197"/>
      <c r="AI92" s="197"/>
      <c r="AJ92" s="203"/>
      <c r="AK92" s="197"/>
      <c r="AL92" s="197"/>
    </row>
    <row r="93" spans="1:38" s="198" customFormat="1" ht="15.6" customHeight="1">
      <c r="A93" s="327">
        <v>16</v>
      </c>
      <c r="B93" s="322">
        <v>44937</v>
      </c>
      <c r="C93" s="317"/>
      <c r="D93" s="317" t="s">
        <v>971</v>
      </c>
      <c r="E93" s="316" t="s">
        <v>540</v>
      </c>
      <c r="F93" s="316">
        <v>47.5</v>
      </c>
      <c r="G93" s="316">
        <v>17</v>
      </c>
      <c r="H93" s="312">
        <v>70</v>
      </c>
      <c r="I93" s="328" t="s">
        <v>915</v>
      </c>
      <c r="J93" s="311" t="s">
        <v>972</v>
      </c>
      <c r="K93" s="312">
        <f t="shared" ref="K93:K95" si="96">H93-F93</f>
        <v>22.5</v>
      </c>
      <c r="L93" s="313">
        <v>100</v>
      </c>
      <c r="M93" s="314">
        <f t="shared" ref="M93:M96" si="97">(K93*N93)-L93</f>
        <v>1025</v>
      </c>
      <c r="N93" s="312">
        <v>50</v>
      </c>
      <c r="O93" s="311" t="s">
        <v>538</v>
      </c>
      <c r="P93" s="315">
        <v>44937</v>
      </c>
      <c r="Q93" s="197"/>
      <c r="R93" s="203" t="s">
        <v>539</v>
      </c>
      <c r="S93" s="197"/>
      <c r="T93" s="197"/>
      <c r="U93" s="197"/>
      <c r="V93" s="197"/>
      <c r="W93" s="197"/>
      <c r="X93" s="203"/>
      <c r="Y93" s="197"/>
      <c r="Z93" s="197"/>
      <c r="AA93" s="197"/>
      <c r="AB93" s="197"/>
      <c r="AC93" s="197"/>
      <c r="AD93" s="203"/>
      <c r="AE93" s="197"/>
      <c r="AF93" s="197"/>
      <c r="AG93" s="197"/>
      <c r="AH93" s="197"/>
      <c r="AI93" s="197"/>
      <c r="AJ93" s="203"/>
      <c r="AK93" s="197"/>
      <c r="AL93" s="197"/>
    </row>
    <row r="94" spans="1:38" s="198" customFormat="1" ht="15.6" customHeight="1">
      <c r="A94" s="327">
        <v>17</v>
      </c>
      <c r="B94" s="322">
        <v>44942</v>
      </c>
      <c r="C94" s="317"/>
      <c r="D94" s="317" t="s">
        <v>988</v>
      </c>
      <c r="E94" s="316" t="s">
        <v>540</v>
      </c>
      <c r="F94" s="316">
        <v>21</v>
      </c>
      <c r="G94" s="316">
        <v>7</v>
      </c>
      <c r="H94" s="312">
        <v>29</v>
      </c>
      <c r="I94" s="328" t="s">
        <v>989</v>
      </c>
      <c r="J94" s="311" t="s">
        <v>991</v>
      </c>
      <c r="K94" s="312">
        <f t="shared" si="96"/>
        <v>8</v>
      </c>
      <c r="L94" s="313">
        <v>100</v>
      </c>
      <c r="M94" s="314">
        <f t="shared" si="97"/>
        <v>2300</v>
      </c>
      <c r="N94" s="312">
        <v>300</v>
      </c>
      <c r="O94" s="311" t="s">
        <v>538</v>
      </c>
      <c r="P94" s="315">
        <v>44943</v>
      </c>
      <c r="Q94" s="197"/>
      <c r="R94" s="203" t="s">
        <v>802</v>
      </c>
      <c r="S94" s="197"/>
      <c r="T94" s="197"/>
      <c r="U94" s="197"/>
      <c r="V94" s="197"/>
      <c r="W94" s="197"/>
      <c r="X94" s="203"/>
      <c r="Y94" s="197"/>
      <c r="Z94" s="197"/>
      <c r="AA94" s="197"/>
      <c r="AB94" s="197"/>
      <c r="AC94" s="197"/>
      <c r="AD94" s="203"/>
      <c r="AE94" s="197"/>
      <c r="AF94" s="197"/>
      <c r="AG94" s="197"/>
      <c r="AH94" s="197"/>
      <c r="AI94" s="197"/>
      <c r="AJ94" s="203"/>
      <c r="AK94" s="197"/>
      <c r="AL94" s="197"/>
    </row>
    <row r="95" spans="1:38" s="198" customFormat="1" ht="15.6" customHeight="1">
      <c r="A95" s="398">
        <v>18</v>
      </c>
      <c r="B95" s="400">
        <v>44943</v>
      </c>
      <c r="C95" s="317"/>
      <c r="D95" s="317" t="s">
        <v>993</v>
      </c>
      <c r="E95" s="316" t="s">
        <v>540</v>
      </c>
      <c r="F95" s="316">
        <v>49</v>
      </c>
      <c r="G95" s="316"/>
      <c r="H95" s="312">
        <v>66</v>
      </c>
      <c r="I95" s="328"/>
      <c r="J95" s="398" t="s">
        <v>1000</v>
      </c>
      <c r="K95" s="312">
        <f t="shared" si="96"/>
        <v>17</v>
      </c>
      <c r="L95" s="313">
        <v>100</v>
      </c>
      <c r="M95" s="314">
        <f t="shared" si="97"/>
        <v>4575</v>
      </c>
      <c r="N95" s="312">
        <v>275</v>
      </c>
      <c r="O95" s="398" t="s">
        <v>538</v>
      </c>
      <c r="P95" s="400">
        <v>44944</v>
      </c>
      <c r="Q95" s="197"/>
      <c r="R95" s="203" t="s">
        <v>802</v>
      </c>
      <c r="S95" s="197"/>
      <c r="T95" s="197"/>
      <c r="U95" s="197"/>
      <c r="V95" s="197"/>
      <c r="W95" s="197"/>
      <c r="X95" s="203"/>
      <c r="Y95" s="197"/>
      <c r="Z95" s="197"/>
      <c r="AA95" s="197"/>
      <c r="AB95" s="197"/>
      <c r="AC95" s="197"/>
      <c r="AD95" s="203"/>
      <c r="AE95" s="197"/>
      <c r="AF95" s="197"/>
      <c r="AG95" s="197"/>
      <c r="AH95" s="197"/>
      <c r="AI95" s="197"/>
      <c r="AJ95" s="203"/>
      <c r="AK95" s="197"/>
      <c r="AL95" s="197"/>
    </row>
    <row r="96" spans="1:38" s="198" customFormat="1" ht="15.6" customHeight="1">
      <c r="A96" s="399"/>
      <c r="B96" s="399"/>
      <c r="C96" s="317"/>
      <c r="D96" s="317" t="s">
        <v>994</v>
      </c>
      <c r="E96" s="316" t="s">
        <v>995</v>
      </c>
      <c r="F96" s="316">
        <v>29</v>
      </c>
      <c r="G96" s="316"/>
      <c r="H96" s="312">
        <v>35</v>
      </c>
      <c r="I96" s="328"/>
      <c r="J96" s="399"/>
      <c r="K96" s="312">
        <f>F96-H96</f>
        <v>-6</v>
      </c>
      <c r="L96" s="313">
        <v>100</v>
      </c>
      <c r="M96" s="314">
        <f t="shared" si="97"/>
        <v>-1750</v>
      </c>
      <c r="N96" s="312">
        <v>275</v>
      </c>
      <c r="O96" s="399"/>
      <c r="P96" s="399"/>
      <c r="Q96" s="197"/>
      <c r="R96" s="203"/>
      <c r="S96" s="197"/>
      <c r="T96" s="197"/>
      <c r="U96" s="197"/>
      <c r="V96" s="197"/>
      <c r="W96" s="197"/>
      <c r="X96" s="203"/>
      <c r="Y96" s="197"/>
      <c r="Z96" s="197"/>
      <c r="AA96" s="197"/>
      <c r="AB96" s="197"/>
      <c r="AC96" s="197"/>
      <c r="AD96" s="203"/>
      <c r="AE96" s="197"/>
      <c r="AF96" s="197"/>
      <c r="AG96" s="197"/>
      <c r="AH96" s="197"/>
      <c r="AI96" s="197"/>
      <c r="AJ96" s="203"/>
      <c r="AK96" s="197"/>
      <c r="AL96" s="197"/>
    </row>
    <row r="97" spans="1:38" s="198" customFormat="1" ht="15.6" customHeight="1">
      <c r="A97" s="327">
        <v>19</v>
      </c>
      <c r="B97" s="322">
        <v>44944</v>
      </c>
      <c r="C97" s="317"/>
      <c r="D97" s="317" t="s">
        <v>998</v>
      </c>
      <c r="E97" s="316" t="s">
        <v>540</v>
      </c>
      <c r="F97" s="316">
        <v>102</v>
      </c>
      <c r="G97" s="316">
        <v>60</v>
      </c>
      <c r="H97" s="312">
        <v>128</v>
      </c>
      <c r="I97" s="328" t="s">
        <v>999</v>
      </c>
      <c r="J97" s="311" t="s">
        <v>991</v>
      </c>
      <c r="K97" s="312">
        <f t="shared" ref="K97:K98" si="98">H97-F97</f>
        <v>26</v>
      </c>
      <c r="L97" s="313">
        <v>100</v>
      </c>
      <c r="M97" s="314">
        <f t="shared" ref="M97:M98" si="99">(K97*N97)-L97</f>
        <v>2500</v>
      </c>
      <c r="N97" s="312">
        <v>100</v>
      </c>
      <c r="O97" s="311" t="s">
        <v>538</v>
      </c>
      <c r="P97" s="315">
        <v>44945</v>
      </c>
      <c r="Q97" s="197"/>
      <c r="R97" s="203" t="s">
        <v>802</v>
      </c>
      <c r="S97" s="197"/>
      <c r="T97" s="197"/>
      <c r="U97" s="197"/>
      <c r="V97" s="197"/>
      <c r="W97" s="197"/>
      <c r="X97" s="203"/>
      <c r="Y97" s="197"/>
      <c r="Z97" s="197"/>
      <c r="AA97" s="197"/>
      <c r="AB97" s="197"/>
      <c r="AC97" s="197"/>
      <c r="AD97" s="203"/>
      <c r="AE97" s="197"/>
      <c r="AF97" s="197"/>
      <c r="AG97" s="197"/>
      <c r="AH97" s="197"/>
      <c r="AI97" s="197"/>
      <c r="AJ97" s="203"/>
      <c r="AK97" s="197"/>
      <c r="AL97" s="197"/>
    </row>
    <row r="98" spans="1:38" s="198" customFormat="1" ht="15.6" customHeight="1">
      <c r="A98" s="267">
        <v>20</v>
      </c>
      <c r="B98" s="281">
        <v>44944</v>
      </c>
      <c r="C98" s="273"/>
      <c r="D98" s="273" t="s">
        <v>1001</v>
      </c>
      <c r="E98" s="274" t="s">
        <v>540</v>
      </c>
      <c r="F98" s="274">
        <v>6.25</v>
      </c>
      <c r="G98" s="274">
        <v>2</v>
      </c>
      <c r="H98" s="269">
        <v>2</v>
      </c>
      <c r="I98" s="286" t="s">
        <v>1002</v>
      </c>
      <c r="J98" s="268" t="s">
        <v>1015</v>
      </c>
      <c r="K98" s="269">
        <f t="shared" si="98"/>
        <v>-4.25</v>
      </c>
      <c r="L98" s="270">
        <v>100</v>
      </c>
      <c r="M98" s="271">
        <f t="shared" si="99"/>
        <v>-4137.5</v>
      </c>
      <c r="N98" s="269">
        <v>950</v>
      </c>
      <c r="O98" s="268" t="s">
        <v>550</v>
      </c>
      <c r="P98" s="272">
        <v>44946</v>
      </c>
      <c r="Q98" s="197"/>
      <c r="R98" s="203" t="s">
        <v>802</v>
      </c>
      <c r="S98" s="197"/>
      <c r="T98" s="197"/>
      <c r="U98" s="197"/>
      <c r="V98" s="197"/>
      <c r="W98" s="197"/>
      <c r="X98" s="203"/>
      <c r="Y98" s="197"/>
      <c r="Z98" s="197"/>
      <c r="AA98" s="197"/>
      <c r="AB98" s="197"/>
      <c r="AC98" s="197"/>
      <c r="AD98" s="203"/>
      <c r="AE98" s="197"/>
      <c r="AF98" s="197"/>
      <c r="AG98" s="197"/>
      <c r="AH98" s="197"/>
      <c r="AI98" s="197"/>
      <c r="AJ98" s="203"/>
      <c r="AK98" s="197"/>
      <c r="AL98" s="197"/>
    </row>
    <row r="99" spans="1:38" s="198" customFormat="1" ht="15.6" customHeight="1">
      <c r="A99" s="267">
        <v>21</v>
      </c>
      <c r="B99" s="281">
        <v>44945</v>
      </c>
      <c r="C99" s="273"/>
      <c r="D99" s="273" t="s">
        <v>1011</v>
      </c>
      <c r="E99" s="274" t="s">
        <v>540</v>
      </c>
      <c r="F99" s="274">
        <v>107</v>
      </c>
      <c r="G99" s="274">
        <v>65</v>
      </c>
      <c r="H99" s="269">
        <v>65</v>
      </c>
      <c r="I99" s="286" t="s">
        <v>999</v>
      </c>
      <c r="J99" s="268" t="s">
        <v>1021</v>
      </c>
      <c r="K99" s="269">
        <f t="shared" ref="K99:K100" si="100">H99-F99</f>
        <v>-42</v>
      </c>
      <c r="L99" s="270">
        <v>100</v>
      </c>
      <c r="M99" s="271">
        <f t="shared" ref="M99:M100" si="101">(K99*N99)-L99</f>
        <v>-4300</v>
      </c>
      <c r="N99" s="269">
        <v>100</v>
      </c>
      <c r="O99" s="268" t="s">
        <v>550</v>
      </c>
      <c r="P99" s="272">
        <v>44946</v>
      </c>
      <c r="Q99" s="197"/>
      <c r="R99" s="203" t="s">
        <v>802</v>
      </c>
      <c r="S99" s="197"/>
      <c r="T99" s="197"/>
      <c r="U99" s="197"/>
      <c r="V99" s="197"/>
      <c r="W99" s="197"/>
      <c r="X99" s="203"/>
      <c r="Y99" s="197"/>
      <c r="Z99" s="197"/>
      <c r="AA99" s="197"/>
      <c r="AB99" s="197"/>
      <c r="AC99" s="197"/>
      <c r="AD99" s="203"/>
      <c r="AE99" s="197"/>
      <c r="AF99" s="197"/>
      <c r="AG99" s="197"/>
      <c r="AH99" s="197"/>
      <c r="AI99" s="197"/>
      <c r="AJ99" s="203"/>
      <c r="AK99" s="197"/>
      <c r="AL99" s="197"/>
    </row>
    <row r="100" spans="1:38" s="198" customFormat="1" ht="15.6" customHeight="1">
      <c r="A100" s="366">
        <v>22</v>
      </c>
      <c r="B100" s="367">
        <v>44949</v>
      </c>
      <c r="C100" s="368"/>
      <c r="D100" s="368" t="s">
        <v>1022</v>
      </c>
      <c r="E100" s="369" t="s">
        <v>540</v>
      </c>
      <c r="F100" s="369">
        <v>59</v>
      </c>
      <c r="G100" s="369">
        <v>30</v>
      </c>
      <c r="H100" s="370">
        <v>61.5</v>
      </c>
      <c r="I100" s="371" t="s">
        <v>1023</v>
      </c>
      <c r="J100" s="372" t="s">
        <v>1024</v>
      </c>
      <c r="K100" s="370">
        <f t="shared" si="100"/>
        <v>2.5</v>
      </c>
      <c r="L100" s="373">
        <v>100</v>
      </c>
      <c r="M100" s="374">
        <f t="shared" si="101"/>
        <v>25</v>
      </c>
      <c r="N100" s="370">
        <v>50</v>
      </c>
      <c r="O100" s="372" t="s">
        <v>659</v>
      </c>
      <c r="P100" s="375">
        <v>44949</v>
      </c>
      <c r="Q100" s="197"/>
      <c r="R100" s="203"/>
      <c r="S100" s="197"/>
      <c r="T100" s="197"/>
      <c r="U100" s="197"/>
      <c r="V100" s="197"/>
      <c r="W100" s="197"/>
      <c r="X100" s="203"/>
      <c r="Y100" s="197"/>
      <c r="Z100" s="197"/>
      <c r="AA100" s="197"/>
      <c r="AB100" s="197"/>
      <c r="AC100" s="197"/>
      <c r="AD100" s="203"/>
      <c r="AE100" s="197"/>
      <c r="AF100" s="197"/>
      <c r="AG100" s="197"/>
      <c r="AH100" s="197"/>
      <c r="AI100" s="197"/>
      <c r="AJ100" s="203"/>
      <c r="AK100" s="197"/>
      <c r="AL100" s="197"/>
    </row>
    <row r="101" spans="1:38" s="198" customFormat="1" ht="15.6" customHeight="1">
      <c r="A101" s="398">
        <v>23</v>
      </c>
      <c r="B101" s="400">
        <v>44950</v>
      </c>
      <c r="C101" s="317"/>
      <c r="D101" s="317" t="s">
        <v>1040</v>
      </c>
      <c r="E101" s="316" t="s">
        <v>540</v>
      </c>
      <c r="F101" s="316">
        <v>100</v>
      </c>
      <c r="G101" s="316"/>
      <c r="H101" s="312">
        <v>242.5</v>
      </c>
      <c r="I101" s="328"/>
      <c r="J101" s="398" t="s">
        <v>1063</v>
      </c>
      <c r="K101" s="312">
        <f>H101-F101</f>
        <v>142.5</v>
      </c>
      <c r="L101" s="313">
        <v>100</v>
      </c>
      <c r="M101" s="314">
        <f>K101*50</f>
        <v>7125</v>
      </c>
      <c r="N101" s="312">
        <v>50</v>
      </c>
      <c r="O101" s="398" t="s">
        <v>538</v>
      </c>
      <c r="P101" s="400">
        <v>44951</v>
      </c>
      <c r="Q101" s="197"/>
      <c r="R101" s="203"/>
      <c r="S101" s="197"/>
      <c r="T101" s="197"/>
      <c r="U101" s="197"/>
      <c r="V101" s="197"/>
      <c r="W101" s="197"/>
      <c r="X101" s="203"/>
      <c r="Y101" s="197"/>
      <c r="Z101" s="197"/>
      <c r="AA101" s="197"/>
      <c r="AB101" s="197"/>
      <c r="AC101" s="197"/>
      <c r="AD101" s="203"/>
      <c r="AE101" s="197"/>
      <c r="AF101" s="197"/>
      <c r="AG101" s="197"/>
      <c r="AH101" s="197"/>
      <c r="AI101" s="197"/>
      <c r="AJ101" s="203"/>
      <c r="AK101" s="197"/>
      <c r="AL101" s="197"/>
    </row>
    <row r="102" spans="1:38" s="198" customFormat="1" ht="15.6" customHeight="1">
      <c r="A102" s="399"/>
      <c r="B102" s="399"/>
      <c r="C102" s="317"/>
      <c r="D102" s="317" t="s">
        <v>1041</v>
      </c>
      <c r="E102" s="316" t="s">
        <v>540</v>
      </c>
      <c r="F102" s="316">
        <v>78</v>
      </c>
      <c r="G102" s="316"/>
      <c r="H102" s="312">
        <v>47.5</v>
      </c>
      <c r="I102" s="328"/>
      <c r="J102" s="399"/>
      <c r="K102" s="312">
        <f>H102-F102</f>
        <v>-30.5</v>
      </c>
      <c r="L102" s="313">
        <v>100</v>
      </c>
      <c r="M102" s="314">
        <f>K102*50</f>
        <v>-1525</v>
      </c>
      <c r="N102" s="312">
        <v>50</v>
      </c>
      <c r="O102" s="399"/>
      <c r="P102" s="399"/>
      <c r="Q102" s="197"/>
      <c r="R102" s="203"/>
      <c r="S102" s="197"/>
      <c r="T102" s="197"/>
      <c r="U102" s="197"/>
      <c r="V102" s="197"/>
      <c r="W102" s="197"/>
      <c r="X102" s="203"/>
      <c r="Y102" s="197"/>
      <c r="Z102" s="197"/>
      <c r="AA102" s="197"/>
      <c r="AB102" s="197"/>
      <c r="AC102" s="197"/>
      <c r="AD102" s="203"/>
      <c r="AE102" s="197"/>
      <c r="AF102" s="197"/>
      <c r="AG102" s="197"/>
      <c r="AH102" s="197"/>
      <c r="AI102" s="197"/>
      <c r="AJ102" s="203"/>
      <c r="AK102" s="197"/>
      <c r="AL102" s="197"/>
    </row>
    <row r="103" spans="1:38" s="198" customFormat="1" ht="15.6" customHeight="1">
      <c r="A103" s="395">
        <v>24</v>
      </c>
      <c r="B103" s="397">
        <v>44951</v>
      </c>
      <c r="C103" s="235"/>
      <c r="D103" s="235" t="s">
        <v>1064</v>
      </c>
      <c r="E103" s="201" t="s">
        <v>540</v>
      </c>
      <c r="F103" s="201" t="s">
        <v>1066</v>
      </c>
      <c r="G103" s="201"/>
      <c r="H103" s="202"/>
      <c r="I103" s="297"/>
      <c r="J103" s="395" t="s">
        <v>541</v>
      </c>
      <c r="K103" s="202"/>
      <c r="L103" s="218"/>
      <c r="M103" s="219"/>
      <c r="N103" s="202"/>
      <c r="O103" s="395"/>
      <c r="P103" s="397"/>
      <c r="Q103" s="197"/>
      <c r="R103" s="203"/>
      <c r="S103" s="197"/>
      <c r="T103" s="197"/>
      <c r="U103" s="197"/>
      <c r="V103" s="197"/>
      <c r="W103" s="197"/>
      <c r="X103" s="203"/>
      <c r="Y103" s="197"/>
      <c r="Z103" s="197"/>
      <c r="AA103" s="197"/>
      <c r="AB103" s="197"/>
      <c r="AC103" s="197"/>
      <c r="AD103" s="203"/>
      <c r="AE103" s="197"/>
      <c r="AF103" s="197"/>
      <c r="AG103" s="197"/>
      <c r="AH103" s="197"/>
      <c r="AI103" s="197"/>
      <c r="AJ103" s="203"/>
      <c r="AK103" s="197"/>
      <c r="AL103" s="197"/>
    </row>
    <row r="104" spans="1:38" s="198" customFormat="1" ht="15.6" customHeight="1">
      <c r="A104" s="396"/>
      <c r="B104" s="396"/>
      <c r="C104" s="235"/>
      <c r="D104" s="235" t="s">
        <v>1065</v>
      </c>
      <c r="E104" s="201" t="s">
        <v>540</v>
      </c>
      <c r="F104" s="201" t="s">
        <v>1067</v>
      </c>
      <c r="G104" s="201"/>
      <c r="H104" s="202"/>
      <c r="I104" s="297"/>
      <c r="J104" s="396"/>
      <c r="K104" s="202"/>
      <c r="L104" s="218"/>
      <c r="M104" s="219"/>
      <c r="N104" s="202"/>
      <c r="O104" s="396"/>
      <c r="P104" s="396"/>
      <c r="Q104" s="197"/>
      <c r="R104" s="203"/>
      <c r="S104" s="197"/>
      <c r="T104" s="197"/>
      <c r="U104" s="197"/>
      <c r="V104" s="197"/>
      <c r="W104" s="197"/>
      <c r="X104" s="203"/>
      <c r="Y104" s="197"/>
      <c r="Z104" s="197"/>
      <c r="AA104" s="197"/>
      <c r="AB104" s="197"/>
      <c r="AC104" s="197"/>
      <c r="AD104" s="203"/>
      <c r="AE104" s="197"/>
      <c r="AF104" s="197"/>
      <c r="AG104" s="197"/>
      <c r="AH104" s="197"/>
      <c r="AI104" s="197"/>
      <c r="AJ104" s="203"/>
      <c r="AK104" s="197"/>
      <c r="AL104" s="197"/>
    </row>
    <row r="105" spans="1:38" s="198" customFormat="1" ht="15.6" customHeight="1">
      <c r="A105" s="246">
        <v>25</v>
      </c>
      <c r="B105" s="249">
        <v>44951</v>
      </c>
      <c r="C105" s="235"/>
      <c r="D105" s="235" t="s">
        <v>1068</v>
      </c>
      <c r="E105" s="201" t="s">
        <v>540</v>
      </c>
      <c r="F105" s="201" t="s">
        <v>1069</v>
      </c>
      <c r="G105" s="201">
        <v>0.2</v>
      </c>
      <c r="H105" s="202"/>
      <c r="I105" s="297" t="s">
        <v>1070</v>
      </c>
      <c r="J105" s="246" t="s">
        <v>541</v>
      </c>
      <c r="K105" s="202"/>
      <c r="L105" s="218"/>
      <c r="M105" s="219"/>
      <c r="N105" s="202"/>
      <c r="O105" s="246"/>
      <c r="P105" s="246"/>
      <c r="Q105" s="197"/>
      <c r="R105" s="203"/>
      <c r="S105" s="197"/>
      <c r="T105" s="197"/>
      <c r="U105" s="197"/>
      <c r="V105" s="197"/>
      <c r="W105" s="197"/>
      <c r="X105" s="203"/>
      <c r="Y105" s="197"/>
      <c r="Z105" s="197"/>
      <c r="AA105" s="197"/>
      <c r="AB105" s="197"/>
      <c r="AC105" s="197"/>
      <c r="AD105" s="203"/>
      <c r="AE105" s="197"/>
      <c r="AF105" s="197"/>
      <c r="AG105" s="197"/>
      <c r="AH105" s="197"/>
      <c r="AI105" s="197"/>
      <c r="AJ105" s="203"/>
      <c r="AK105" s="197"/>
      <c r="AL105" s="197"/>
    </row>
    <row r="106" spans="1:38" s="198" customFormat="1" ht="15.6" customHeight="1">
      <c r="A106" s="380">
        <v>26</v>
      </c>
      <c r="B106" s="381">
        <v>44951</v>
      </c>
      <c r="C106" s="317"/>
      <c r="D106" s="317" t="s">
        <v>1062</v>
      </c>
      <c r="E106" s="316" t="s">
        <v>540</v>
      </c>
      <c r="F106" s="316">
        <v>95</v>
      </c>
      <c r="G106" s="316"/>
      <c r="H106" s="312">
        <v>145</v>
      </c>
      <c r="I106" s="328" t="s">
        <v>1071</v>
      </c>
      <c r="J106" s="311" t="s">
        <v>1072</v>
      </c>
      <c r="K106" s="312">
        <f t="shared" ref="K106" si="102">H106-F106</f>
        <v>50</v>
      </c>
      <c r="L106" s="313">
        <v>100</v>
      </c>
      <c r="M106" s="314">
        <f t="shared" ref="M106" si="103">(K106*N106)-L106</f>
        <v>1150</v>
      </c>
      <c r="N106" s="312">
        <v>25</v>
      </c>
      <c r="O106" s="311" t="s">
        <v>538</v>
      </c>
      <c r="P106" s="315">
        <v>44951</v>
      </c>
      <c r="Q106" s="197"/>
      <c r="R106" s="203"/>
      <c r="S106" s="197"/>
      <c r="T106" s="197"/>
      <c r="U106" s="197"/>
      <c r="V106" s="197"/>
      <c r="W106" s="197"/>
      <c r="X106" s="203"/>
      <c r="Y106" s="197"/>
      <c r="Z106" s="197"/>
      <c r="AA106" s="197"/>
      <c r="AB106" s="197"/>
      <c r="AC106" s="197"/>
      <c r="AD106" s="203"/>
      <c r="AE106" s="197"/>
      <c r="AF106" s="197"/>
      <c r="AG106" s="197"/>
      <c r="AH106" s="197"/>
      <c r="AI106" s="197"/>
      <c r="AJ106" s="203"/>
      <c r="AK106" s="197"/>
      <c r="AL106" s="197"/>
    </row>
    <row r="107" spans="1:38" s="198" customFormat="1" ht="15.6" customHeight="1">
      <c r="A107" s="296"/>
      <c r="B107" s="244"/>
      <c r="C107" s="235"/>
      <c r="D107" s="235"/>
      <c r="E107" s="201"/>
      <c r="F107" s="201"/>
      <c r="G107" s="201"/>
      <c r="H107" s="202"/>
      <c r="I107" s="297"/>
      <c r="J107" s="226"/>
      <c r="K107" s="202"/>
      <c r="L107" s="218"/>
      <c r="M107" s="219"/>
      <c r="N107" s="202"/>
      <c r="O107" s="226"/>
      <c r="P107" s="199"/>
      <c r="Q107" s="197"/>
      <c r="R107" s="203"/>
      <c r="S107" s="197"/>
      <c r="T107" s="197"/>
      <c r="U107" s="197"/>
      <c r="V107" s="197"/>
      <c r="W107" s="197"/>
      <c r="X107" s="203"/>
      <c r="Y107" s="197"/>
      <c r="Z107" s="197"/>
      <c r="AA107" s="197"/>
      <c r="AB107" s="197"/>
      <c r="AC107" s="197"/>
      <c r="AD107" s="203"/>
      <c r="AE107" s="197"/>
      <c r="AF107" s="197"/>
      <c r="AG107" s="197"/>
      <c r="AH107" s="197"/>
      <c r="AI107" s="197"/>
      <c r="AJ107" s="203"/>
      <c r="AK107" s="197"/>
      <c r="AL107" s="197"/>
    </row>
    <row r="108" spans="1:38" s="198" customFormat="1" ht="15.6" customHeight="1">
      <c r="A108" s="296"/>
      <c r="B108" s="244"/>
      <c r="C108" s="235"/>
      <c r="D108" s="235"/>
      <c r="E108" s="201"/>
      <c r="F108" s="201"/>
      <c r="G108" s="201"/>
      <c r="H108" s="202"/>
      <c r="I108" s="297"/>
      <c r="J108" s="226"/>
      <c r="K108" s="202"/>
      <c r="L108" s="218"/>
      <c r="M108" s="219"/>
      <c r="N108" s="202"/>
      <c r="O108" s="226"/>
      <c r="P108" s="199"/>
      <c r="Q108" s="197"/>
      <c r="R108" s="203"/>
      <c r="S108" s="197"/>
      <c r="T108" s="197"/>
      <c r="U108" s="197"/>
      <c r="V108" s="197"/>
      <c r="W108" s="197"/>
      <c r="X108" s="203"/>
      <c r="Y108" s="197"/>
      <c r="Z108" s="197"/>
      <c r="AA108" s="197"/>
      <c r="AB108" s="197"/>
      <c r="AC108" s="197"/>
      <c r="AD108" s="203"/>
      <c r="AE108" s="197"/>
      <c r="AF108" s="197"/>
      <c r="AG108" s="197"/>
      <c r="AH108" s="197"/>
      <c r="AI108" s="197"/>
      <c r="AJ108" s="203"/>
      <c r="AK108" s="197"/>
      <c r="AL108" s="197"/>
    </row>
    <row r="109" spans="1:38" s="198" customFormat="1" ht="15.6" customHeight="1">
      <c r="A109" s="358"/>
      <c r="B109" s="229"/>
      <c r="C109" s="200"/>
      <c r="D109" s="200"/>
      <c r="E109" s="230"/>
      <c r="F109" s="230"/>
      <c r="G109" s="230"/>
      <c r="H109" s="359"/>
      <c r="I109" s="360"/>
      <c r="J109" s="292"/>
      <c r="K109" s="359"/>
      <c r="L109" s="361"/>
      <c r="M109" s="362"/>
      <c r="N109" s="359"/>
      <c r="O109" s="292"/>
      <c r="P109" s="229"/>
      <c r="Q109" s="197"/>
      <c r="R109" s="203"/>
      <c r="S109" s="197"/>
      <c r="T109" s="197"/>
      <c r="U109" s="197"/>
      <c r="V109" s="197"/>
      <c r="W109" s="197"/>
      <c r="X109" s="203"/>
      <c r="Y109" s="197"/>
      <c r="Z109" s="197"/>
      <c r="AA109" s="197"/>
      <c r="AB109" s="197"/>
      <c r="AC109" s="197"/>
      <c r="AD109" s="203"/>
      <c r="AE109" s="197"/>
      <c r="AF109" s="197"/>
      <c r="AG109" s="197"/>
      <c r="AH109" s="197"/>
      <c r="AI109" s="197"/>
      <c r="AJ109" s="203"/>
      <c r="AK109" s="197"/>
      <c r="AL109" s="197"/>
    </row>
    <row r="110" spans="1:38" ht="38.25" customHeight="1">
      <c r="A110" s="92" t="s">
        <v>562</v>
      </c>
      <c r="B110" s="139"/>
      <c r="C110" s="139"/>
      <c r="D110" s="140"/>
      <c r="E110" s="124"/>
      <c r="F110" s="6"/>
      <c r="G110" s="6"/>
      <c r="H110" s="125"/>
      <c r="I110" s="141"/>
      <c r="J110" s="1"/>
      <c r="K110" s="6"/>
      <c r="L110" s="6"/>
      <c r="M110" s="6"/>
      <c r="N110" s="1"/>
      <c r="O110" s="1"/>
      <c r="Q110" s="1"/>
      <c r="R110" s="6"/>
      <c r="S110" s="1"/>
      <c r="T110" s="1"/>
      <c r="U110" s="1"/>
      <c r="V110" s="1"/>
      <c r="W110" s="1"/>
      <c r="X110" s="6"/>
      <c r="Y110" s="1"/>
      <c r="Z110" s="1"/>
      <c r="AA110" s="1"/>
      <c r="AB110" s="1"/>
      <c r="AC110" s="1"/>
      <c r="AD110" s="6"/>
      <c r="AE110" s="1"/>
      <c r="AF110" s="1"/>
      <c r="AG110" s="1"/>
      <c r="AH110" s="1"/>
      <c r="AI110" s="1"/>
      <c r="AJ110" s="6"/>
      <c r="AK110" s="1"/>
    </row>
    <row r="111" spans="1:38" s="198" customFormat="1" ht="38.25">
      <c r="A111" s="93" t="s">
        <v>16</v>
      </c>
      <c r="B111" s="94" t="s">
        <v>515</v>
      </c>
      <c r="C111" s="94"/>
      <c r="D111" s="95" t="s">
        <v>526</v>
      </c>
      <c r="E111" s="94" t="s">
        <v>527</v>
      </c>
      <c r="F111" s="94" t="s">
        <v>528</v>
      </c>
      <c r="G111" s="94" t="s">
        <v>529</v>
      </c>
      <c r="H111" s="94" t="s">
        <v>530</v>
      </c>
      <c r="I111" s="94" t="s">
        <v>531</v>
      </c>
      <c r="J111" s="93" t="s">
        <v>532</v>
      </c>
      <c r="K111" s="128" t="s">
        <v>549</v>
      </c>
      <c r="L111" s="129" t="s">
        <v>534</v>
      </c>
      <c r="M111" s="96" t="s">
        <v>535</v>
      </c>
      <c r="N111" s="94" t="s">
        <v>536</v>
      </c>
      <c r="O111" s="95" t="s">
        <v>537</v>
      </c>
      <c r="P111" s="94" t="s">
        <v>766</v>
      </c>
      <c r="Q111" s="197"/>
      <c r="R111" s="6"/>
      <c r="S111" s="197"/>
      <c r="T111" s="197"/>
      <c r="U111" s="197"/>
      <c r="V111" s="197"/>
      <c r="W111" s="197"/>
      <c r="X111" s="197"/>
      <c r="Y111" s="197"/>
      <c r="Z111" s="197"/>
      <c r="AA111" s="197"/>
      <c r="AB111" s="197"/>
      <c r="AC111" s="197"/>
      <c r="AD111" s="197"/>
      <c r="AE111" s="197"/>
      <c r="AF111" s="197"/>
      <c r="AG111" s="197"/>
      <c r="AH111" s="197"/>
      <c r="AI111" s="197"/>
      <c r="AJ111" s="197"/>
      <c r="AK111" s="197"/>
      <c r="AL111" s="197"/>
    </row>
    <row r="112" spans="1:38" s="198" customFormat="1" ht="12.75" customHeight="1">
      <c r="A112" s="327">
        <v>1</v>
      </c>
      <c r="B112" s="376">
        <v>44840</v>
      </c>
      <c r="C112" s="377"/>
      <c r="D112" s="378" t="s">
        <v>116</v>
      </c>
      <c r="E112" s="379" t="s">
        <v>540</v>
      </c>
      <c r="F112" s="379">
        <v>1405</v>
      </c>
      <c r="G112" s="379">
        <v>1240</v>
      </c>
      <c r="H112" s="379">
        <v>1700</v>
      </c>
      <c r="I112" s="379" t="s">
        <v>840</v>
      </c>
      <c r="J112" s="311" t="s">
        <v>1035</v>
      </c>
      <c r="K112" s="311">
        <f t="shared" ref="K112" si="104">H112-F112</f>
        <v>295</v>
      </c>
      <c r="L112" s="318">
        <f t="shared" ref="L112" si="105">(F112*-0.7)/100</f>
        <v>-9.8349999999999991</v>
      </c>
      <c r="M112" s="319">
        <f t="shared" ref="M112" si="106">(K112+L112)/F112</f>
        <v>0.20296441281138791</v>
      </c>
      <c r="N112" s="311" t="s">
        <v>538</v>
      </c>
      <c r="O112" s="320">
        <v>44950</v>
      </c>
      <c r="P112" s="311"/>
      <c r="Q112" s="197"/>
      <c r="R112" s="1" t="s">
        <v>539</v>
      </c>
      <c r="S112" s="197"/>
      <c r="T112" s="197"/>
      <c r="U112" s="197"/>
      <c r="V112" s="197"/>
      <c r="W112" s="197"/>
      <c r="X112" s="197"/>
      <c r="Y112" s="197"/>
      <c r="Z112" s="197"/>
      <c r="AA112" s="197"/>
      <c r="AB112" s="197"/>
      <c r="AC112" s="197"/>
      <c r="AD112" s="197"/>
      <c r="AE112" s="197"/>
      <c r="AF112" s="197"/>
      <c r="AG112" s="197"/>
      <c r="AH112" s="197"/>
      <c r="AI112" s="197"/>
      <c r="AJ112" s="197"/>
      <c r="AK112" s="197"/>
      <c r="AL112" s="197"/>
    </row>
    <row r="113" spans="1:38" ht="14.25" customHeight="1">
      <c r="A113" s="257">
        <v>2</v>
      </c>
      <c r="B113" s="258">
        <v>44840</v>
      </c>
      <c r="C113" s="255"/>
      <c r="D113" s="255" t="s">
        <v>839</v>
      </c>
      <c r="E113" s="256" t="s">
        <v>540</v>
      </c>
      <c r="F113" s="256" t="s">
        <v>841</v>
      </c>
      <c r="G113" s="256">
        <v>1220</v>
      </c>
      <c r="H113" s="256"/>
      <c r="I113" s="256" t="s">
        <v>842</v>
      </c>
      <c r="J113" s="226" t="s">
        <v>541</v>
      </c>
      <c r="K113" s="202"/>
      <c r="L113" s="218"/>
      <c r="M113" s="219"/>
      <c r="N113" s="202"/>
      <c r="O113" s="226"/>
      <c r="P113" s="199"/>
      <c r="Q113" s="197"/>
      <c r="R113" s="197" t="s">
        <v>539</v>
      </c>
      <c r="S113" s="41"/>
      <c r="T113" s="1"/>
      <c r="U113" s="1"/>
      <c r="V113" s="1"/>
      <c r="W113" s="1"/>
      <c r="X113" s="1"/>
      <c r="Y113" s="1"/>
      <c r="Z113" s="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</row>
    <row r="114" spans="1:38" ht="12.75" customHeight="1">
      <c r="A114" s="256"/>
      <c r="B114" s="254"/>
      <c r="C114" s="255"/>
      <c r="D114" s="255"/>
      <c r="E114" s="256"/>
      <c r="F114" s="256"/>
      <c r="G114" s="256"/>
      <c r="H114" s="256"/>
      <c r="I114" s="256"/>
      <c r="J114" s="226"/>
      <c r="K114" s="202"/>
      <c r="L114" s="218"/>
      <c r="M114" s="219"/>
      <c r="N114" s="202"/>
      <c r="O114" s="226"/>
      <c r="P114" s="199"/>
      <c r="R114" s="6"/>
      <c r="S114" s="1"/>
      <c r="T114" s="1"/>
      <c r="U114" s="1"/>
      <c r="V114" s="1"/>
      <c r="W114" s="1"/>
      <c r="X114" s="1"/>
      <c r="Y114" s="1"/>
    </row>
    <row r="115" spans="1:38" ht="12.75" customHeight="1">
      <c r="A115" s="109" t="s">
        <v>542</v>
      </c>
      <c r="B115" s="109"/>
      <c r="C115" s="109"/>
      <c r="D115" s="109"/>
      <c r="E115" s="41"/>
      <c r="F115" s="116" t="s">
        <v>544</v>
      </c>
      <c r="G115" s="54"/>
      <c r="H115" s="54"/>
      <c r="I115" s="54"/>
      <c r="J115" s="6"/>
      <c r="K115" s="132"/>
      <c r="L115" s="133"/>
      <c r="M115" s="6"/>
      <c r="N115" s="99"/>
      <c r="O115" s="142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38" ht="12.75" customHeight="1">
      <c r="A116" s="115" t="s">
        <v>543</v>
      </c>
      <c r="B116" s="109"/>
      <c r="C116" s="109"/>
      <c r="D116" s="109"/>
      <c r="E116" s="6"/>
      <c r="F116" s="116" t="s">
        <v>546</v>
      </c>
      <c r="G116" s="6"/>
      <c r="H116" s="6" t="s">
        <v>762</v>
      </c>
      <c r="I116" s="6"/>
      <c r="J116" s="1"/>
      <c r="K116" s="6"/>
      <c r="L116" s="6"/>
      <c r="M116" s="6"/>
      <c r="N116" s="1"/>
      <c r="O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38" ht="12.75" customHeight="1">
      <c r="A117" s="115"/>
      <c r="B117" s="109"/>
      <c r="C117" s="109"/>
      <c r="D117" s="109"/>
      <c r="E117" s="6"/>
      <c r="F117" s="116"/>
      <c r="G117" s="6"/>
      <c r="H117" s="6"/>
      <c r="I117" s="6"/>
      <c r="J117" s="1"/>
      <c r="K117" s="6"/>
      <c r="L117" s="6"/>
      <c r="M117" s="6"/>
      <c r="N117" s="1"/>
      <c r="O117" s="1"/>
      <c r="Q117" s="1"/>
      <c r="R117" s="54"/>
      <c r="S117" s="1"/>
      <c r="T117" s="1"/>
      <c r="U117" s="1"/>
      <c r="V117" s="1"/>
      <c r="W117" s="1"/>
      <c r="X117" s="1"/>
      <c r="Y117" s="1"/>
      <c r="Z117" s="1"/>
    </row>
    <row r="118" spans="1:38" ht="12.75" customHeight="1">
      <c r="A118" s="115"/>
      <c r="B118" s="109"/>
      <c r="C118" s="109"/>
      <c r="D118" s="109"/>
      <c r="E118" s="6"/>
      <c r="F118" s="116"/>
      <c r="G118" s="54"/>
      <c r="H118" s="41"/>
      <c r="I118" s="54"/>
      <c r="J118" s="6"/>
      <c r="K118" s="132"/>
      <c r="L118" s="133"/>
      <c r="M118" s="6"/>
      <c r="N118" s="99"/>
      <c r="O118" s="134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38" ht="12.75" customHeight="1">
      <c r="A119" s="54"/>
      <c r="B119" s="98"/>
      <c r="C119" s="98"/>
      <c r="D119" s="41"/>
      <c r="E119" s="54"/>
      <c r="F119" s="54"/>
      <c r="G119" s="54"/>
      <c r="H119" s="41"/>
      <c r="I119" s="54"/>
      <c r="J119" s="6"/>
      <c r="K119" s="132"/>
      <c r="L119" s="133"/>
      <c r="M119" s="6"/>
      <c r="N119" s="99"/>
      <c r="O119" s="134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38" ht="38.25" customHeight="1">
      <c r="A120" s="41"/>
      <c r="B120" s="143" t="s">
        <v>563</v>
      </c>
      <c r="C120" s="143"/>
      <c r="D120" s="143"/>
      <c r="E120" s="143"/>
      <c r="F120" s="6"/>
      <c r="G120" s="6"/>
      <c r="H120" s="126"/>
      <c r="I120" s="6"/>
      <c r="J120" s="126"/>
      <c r="K120" s="127"/>
      <c r="L120" s="6"/>
      <c r="M120" s="6"/>
      <c r="N120" s="1"/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38" ht="12.75" customHeight="1">
      <c r="A121" s="93" t="s">
        <v>16</v>
      </c>
      <c r="B121" s="94" t="s">
        <v>515</v>
      </c>
      <c r="C121" s="94"/>
      <c r="D121" s="95" t="s">
        <v>526</v>
      </c>
      <c r="E121" s="94" t="s">
        <v>527</v>
      </c>
      <c r="F121" s="94" t="s">
        <v>528</v>
      </c>
      <c r="G121" s="94" t="s">
        <v>564</v>
      </c>
      <c r="H121" s="94" t="s">
        <v>565</v>
      </c>
      <c r="I121" s="94" t="s">
        <v>531</v>
      </c>
      <c r="J121" s="144" t="s">
        <v>532</v>
      </c>
      <c r="K121" s="94" t="s">
        <v>533</v>
      </c>
      <c r="L121" s="94" t="s">
        <v>566</v>
      </c>
      <c r="M121" s="94" t="s">
        <v>536</v>
      </c>
      <c r="N121" s="95" t="s">
        <v>537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38" ht="12.75" customHeight="1">
      <c r="A122" s="145">
        <v>1</v>
      </c>
      <c r="B122" s="146">
        <v>41579</v>
      </c>
      <c r="C122" s="146"/>
      <c r="D122" s="147" t="s">
        <v>567</v>
      </c>
      <c r="E122" s="148" t="s">
        <v>568</v>
      </c>
      <c r="F122" s="149">
        <v>82</v>
      </c>
      <c r="G122" s="148" t="s">
        <v>569</v>
      </c>
      <c r="H122" s="148">
        <v>100</v>
      </c>
      <c r="I122" s="150">
        <v>100</v>
      </c>
      <c r="J122" s="151" t="s">
        <v>570</v>
      </c>
      <c r="K122" s="152">
        <f t="shared" ref="K122:K174" si="107">H122-F122</f>
        <v>18</v>
      </c>
      <c r="L122" s="153">
        <f t="shared" ref="L122:L174" si="108">K122/F122</f>
        <v>0.21951219512195122</v>
      </c>
      <c r="M122" s="148" t="s">
        <v>538</v>
      </c>
      <c r="N122" s="154">
        <v>42657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38" ht="12.75" customHeight="1">
      <c r="A123" s="145">
        <v>2</v>
      </c>
      <c r="B123" s="146">
        <v>41794</v>
      </c>
      <c r="C123" s="146"/>
      <c r="D123" s="147" t="s">
        <v>571</v>
      </c>
      <c r="E123" s="148" t="s">
        <v>540</v>
      </c>
      <c r="F123" s="149">
        <v>257</v>
      </c>
      <c r="G123" s="148" t="s">
        <v>569</v>
      </c>
      <c r="H123" s="148">
        <v>300</v>
      </c>
      <c r="I123" s="150">
        <v>300</v>
      </c>
      <c r="J123" s="151" t="s">
        <v>570</v>
      </c>
      <c r="K123" s="152">
        <f t="shared" si="107"/>
        <v>43</v>
      </c>
      <c r="L123" s="153">
        <f t="shared" si="108"/>
        <v>0.16731517509727625</v>
      </c>
      <c r="M123" s="148" t="s">
        <v>538</v>
      </c>
      <c r="N123" s="154">
        <v>41822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38" ht="12.75" customHeight="1">
      <c r="A124" s="145">
        <v>3</v>
      </c>
      <c r="B124" s="146">
        <v>41828</v>
      </c>
      <c r="C124" s="146"/>
      <c r="D124" s="147" t="s">
        <v>572</v>
      </c>
      <c r="E124" s="148" t="s">
        <v>540</v>
      </c>
      <c r="F124" s="149">
        <v>393</v>
      </c>
      <c r="G124" s="148" t="s">
        <v>569</v>
      </c>
      <c r="H124" s="148">
        <v>468</v>
      </c>
      <c r="I124" s="150">
        <v>468</v>
      </c>
      <c r="J124" s="151" t="s">
        <v>570</v>
      </c>
      <c r="K124" s="152">
        <f t="shared" si="107"/>
        <v>75</v>
      </c>
      <c r="L124" s="153">
        <f t="shared" si="108"/>
        <v>0.19083969465648856</v>
      </c>
      <c r="M124" s="148" t="s">
        <v>538</v>
      </c>
      <c r="N124" s="154">
        <v>41863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12.75" customHeight="1">
      <c r="A125" s="145">
        <v>4</v>
      </c>
      <c r="B125" s="146">
        <v>41857</v>
      </c>
      <c r="C125" s="146"/>
      <c r="D125" s="147" t="s">
        <v>573</v>
      </c>
      <c r="E125" s="148" t="s">
        <v>540</v>
      </c>
      <c r="F125" s="149">
        <v>205</v>
      </c>
      <c r="G125" s="148" t="s">
        <v>569</v>
      </c>
      <c r="H125" s="148">
        <v>275</v>
      </c>
      <c r="I125" s="150">
        <v>250</v>
      </c>
      <c r="J125" s="151" t="s">
        <v>570</v>
      </c>
      <c r="K125" s="152">
        <f t="shared" si="107"/>
        <v>70</v>
      </c>
      <c r="L125" s="153">
        <f t="shared" si="108"/>
        <v>0.34146341463414637</v>
      </c>
      <c r="M125" s="148" t="s">
        <v>538</v>
      </c>
      <c r="N125" s="154">
        <v>41962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145">
        <v>5</v>
      </c>
      <c r="B126" s="146">
        <v>41886</v>
      </c>
      <c r="C126" s="146"/>
      <c r="D126" s="147" t="s">
        <v>574</v>
      </c>
      <c r="E126" s="148" t="s">
        <v>540</v>
      </c>
      <c r="F126" s="149">
        <v>162</v>
      </c>
      <c r="G126" s="148" t="s">
        <v>569</v>
      </c>
      <c r="H126" s="148">
        <v>190</v>
      </c>
      <c r="I126" s="150">
        <v>190</v>
      </c>
      <c r="J126" s="151" t="s">
        <v>570</v>
      </c>
      <c r="K126" s="152">
        <f t="shared" si="107"/>
        <v>28</v>
      </c>
      <c r="L126" s="153">
        <f t="shared" si="108"/>
        <v>0.1728395061728395</v>
      </c>
      <c r="M126" s="148" t="s">
        <v>538</v>
      </c>
      <c r="N126" s="154">
        <v>42006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145">
        <v>6</v>
      </c>
      <c r="B127" s="146">
        <v>41886</v>
      </c>
      <c r="C127" s="146"/>
      <c r="D127" s="147" t="s">
        <v>575</v>
      </c>
      <c r="E127" s="148" t="s">
        <v>540</v>
      </c>
      <c r="F127" s="149">
        <v>75</v>
      </c>
      <c r="G127" s="148" t="s">
        <v>569</v>
      </c>
      <c r="H127" s="148">
        <v>91.5</v>
      </c>
      <c r="I127" s="150" t="s">
        <v>576</v>
      </c>
      <c r="J127" s="151" t="s">
        <v>577</v>
      </c>
      <c r="K127" s="152">
        <f t="shared" si="107"/>
        <v>16.5</v>
      </c>
      <c r="L127" s="153">
        <f t="shared" si="108"/>
        <v>0.22</v>
      </c>
      <c r="M127" s="148" t="s">
        <v>538</v>
      </c>
      <c r="N127" s="154">
        <v>41954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45">
        <v>7</v>
      </c>
      <c r="B128" s="146">
        <v>41913</v>
      </c>
      <c r="C128" s="146"/>
      <c r="D128" s="147" t="s">
        <v>578</v>
      </c>
      <c r="E128" s="148" t="s">
        <v>540</v>
      </c>
      <c r="F128" s="149">
        <v>850</v>
      </c>
      <c r="G128" s="148" t="s">
        <v>569</v>
      </c>
      <c r="H128" s="148">
        <v>982.5</v>
      </c>
      <c r="I128" s="150">
        <v>1050</v>
      </c>
      <c r="J128" s="151" t="s">
        <v>579</v>
      </c>
      <c r="K128" s="152">
        <f t="shared" si="107"/>
        <v>132.5</v>
      </c>
      <c r="L128" s="153">
        <f t="shared" si="108"/>
        <v>0.15588235294117647</v>
      </c>
      <c r="M128" s="148" t="s">
        <v>538</v>
      </c>
      <c r="N128" s="154">
        <v>42039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8</v>
      </c>
      <c r="B129" s="146">
        <v>41913</v>
      </c>
      <c r="C129" s="146"/>
      <c r="D129" s="147" t="s">
        <v>580</v>
      </c>
      <c r="E129" s="148" t="s">
        <v>540</v>
      </c>
      <c r="F129" s="149">
        <v>475</v>
      </c>
      <c r="G129" s="148" t="s">
        <v>569</v>
      </c>
      <c r="H129" s="148">
        <v>515</v>
      </c>
      <c r="I129" s="150">
        <v>600</v>
      </c>
      <c r="J129" s="151" t="s">
        <v>581</v>
      </c>
      <c r="K129" s="152">
        <f t="shared" si="107"/>
        <v>40</v>
      </c>
      <c r="L129" s="153">
        <f t="shared" si="108"/>
        <v>8.4210526315789472E-2</v>
      </c>
      <c r="M129" s="148" t="s">
        <v>538</v>
      </c>
      <c r="N129" s="154">
        <v>41939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9</v>
      </c>
      <c r="B130" s="146">
        <v>41913</v>
      </c>
      <c r="C130" s="146"/>
      <c r="D130" s="147" t="s">
        <v>582</v>
      </c>
      <c r="E130" s="148" t="s">
        <v>540</v>
      </c>
      <c r="F130" s="149">
        <v>86</v>
      </c>
      <c r="G130" s="148" t="s">
        <v>569</v>
      </c>
      <c r="H130" s="148">
        <v>99</v>
      </c>
      <c r="I130" s="150">
        <v>140</v>
      </c>
      <c r="J130" s="151" t="s">
        <v>583</v>
      </c>
      <c r="K130" s="152">
        <f t="shared" si="107"/>
        <v>13</v>
      </c>
      <c r="L130" s="153">
        <f t="shared" si="108"/>
        <v>0.15116279069767441</v>
      </c>
      <c r="M130" s="148" t="s">
        <v>538</v>
      </c>
      <c r="N130" s="154">
        <v>41939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10</v>
      </c>
      <c r="B131" s="146">
        <v>41926</v>
      </c>
      <c r="C131" s="146"/>
      <c r="D131" s="147" t="s">
        <v>584</v>
      </c>
      <c r="E131" s="148" t="s">
        <v>540</v>
      </c>
      <c r="F131" s="149">
        <v>496.6</v>
      </c>
      <c r="G131" s="148" t="s">
        <v>569</v>
      </c>
      <c r="H131" s="148">
        <v>621</v>
      </c>
      <c r="I131" s="150">
        <v>580</v>
      </c>
      <c r="J131" s="151" t="s">
        <v>570</v>
      </c>
      <c r="K131" s="152">
        <f t="shared" si="107"/>
        <v>124.39999999999998</v>
      </c>
      <c r="L131" s="153">
        <f t="shared" si="108"/>
        <v>0.25050342327829234</v>
      </c>
      <c r="M131" s="148" t="s">
        <v>538</v>
      </c>
      <c r="N131" s="154">
        <v>42605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11</v>
      </c>
      <c r="B132" s="146">
        <v>41926</v>
      </c>
      <c r="C132" s="146"/>
      <c r="D132" s="147" t="s">
        <v>585</v>
      </c>
      <c r="E132" s="148" t="s">
        <v>540</v>
      </c>
      <c r="F132" s="149">
        <v>2481.9</v>
      </c>
      <c r="G132" s="148" t="s">
        <v>569</v>
      </c>
      <c r="H132" s="148">
        <v>2840</v>
      </c>
      <c r="I132" s="150">
        <v>2870</v>
      </c>
      <c r="J132" s="151" t="s">
        <v>586</v>
      </c>
      <c r="K132" s="152">
        <f t="shared" si="107"/>
        <v>358.09999999999991</v>
      </c>
      <c r="L132" s="153">
        <f t="shared" si="108"/>
        <v>0.14428462065353154</v>
      </c>
      <c r="M132" s="148" t="s">
        <v>538</v>
      </c>
      <c r="N132" s="154">
        <v>42017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12</v>
      </c>
      <c r="B133" s="146">
        <v>41928</v>
      </c>
      <c r="C133" s="146"/>
      <c r="D133" s="147" t="s">
        <v>587</v>
      </c>
      <c r="E133" s="148" t="s">
        <v>540</v>
      </c>
      <c r="F133" s="149">
        <v>84.5</v>
      </c>
      <c r="G133" s="148" t="s">
        <v>569</v>
      </c>
      <c r="H133" s="148">
        <v>93</v>
      </c>
      <c r="I133" s="150">
        <v>110</v>
      </c>
      <c r="J133" s="151" t="s">
        <v>588</v>
      </c>
      <c r="K133" s="152">
        <f t="shared" si="107"/>
        <v>8.5</v>
      </c>
      <c r="L133" s="153">
        <f t="shared" si="108"/>
        <v>0.10059171597633136</v>
      </c>
      <c r="M133" s="148" t="s">
        <v>538</v>
      </c>
      <c r="N133" s="154">
        <v>41939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13</v>
      </c>
      <c r="B134" s="146">
        <v>41928</v>
      </c>
      <c r="C134" s="146"/>
      <c r="D134" s="147" t="s">
        <v>589</v>
      </c>
      <c r="E134" s="148" t="s">
        <v>540</v>
      </c>
      <c r="F134" s="149">
        <v>401</v>
      </c>
      <c r="G134" s="148" t="s">
        <v>569</v>
      </c>
      <c r="H134" s="148">
        <v>428</v>
      </c>
      <c r="I134" s="150">
        <v>450</v>
      </c>
      <c r="J134" s="151" t="s">
        <v>590</v>
      </c>
      <c r="K134" s="152">
        <f t="shared" si="107"/>
        <v>27</v>
      </c>
      <c r="L134" s="153">
        <f t="shared" si="108"/>
        <v>6.7331670822942641E-2</v>
      </c>
      <c r="M134" s="148" t="s">
        <v>538</v>
      </c>
      <c r="N134" s="154">
        <v>42020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14</v>
      </c>
      <c r="B135" s="146">
        <v>41928</v>
      </c>
      <c r="C135" s="146"/>
      <c r="D135" s="147" t="s">
        <v>591</v>
      </c>
      <c r="E135" s="148" t="s">
        <v>540</v>
      </c>
      <c r="F135" s="149">
        <v>101</v>
      </c>
      <c r="G135" s="148" t="s">
        <v>569</v>
      </c>
      <c r="H135" s="148">
        <v>112</v>
      </c>
      <c r="I135" s="150">
        <v>120</v>
      </c>
      <c r="J135" s="151" t="s">
        <v>592</v>
      </c>
      <c r="K135" s="152">
        <f t="shared" si="107"/>
        <v>11</v>
      </c>
      <c r="L135" s="153">
        <f t="shared" si="108"/>
        <v>0.10891089108910891</v>
      </c>
      <c r="M135" s="148" t="s">
        <v>538</v>
      </c>
      <c r="N135" s="154">
        <v>41939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15</v>
      </c>
      <c r="B136" s="146">
        <v>41954</v>
      </c>
      <c r="C136" s="146"/>
      <c r="D136" s="147" t="s">
        <v>593</v>
      </c>
      <c r="E136" s="148" t="s">
        <v>540</v>
      </c>
      <c r="F136" s="149">
        <v>59</v>
      </c>
      <c r="G136" s="148" t="s">
        <v>569</v>
      </c>
      <c r="H136" s="148">
        <v>76</v>
      </c>
      <c r="I136" s="150">
        <v>76</v>
      </c>
      <c r="J136" s="151" t="s">
        <v>570</v>
      </c>
      <c r="K136" s="152">
        <f t="shared" si="107"/>
        <v>17</v>
      </c>
      <c r="L136" s="153">
        <f t="shared" si="108"/>
        <v>0.28813559322033899</v>
      </c>
      <c r="M136" s="148" t="s">
        <v>538</v>
      </c>
      <c r="N136" s="154">
        <v>43032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16</v>
      </c>
      <c r="B137" s="146">
        <v>41954</v>
      </c>
      <c r="C137" s="146"/>
      <c r="D137" s="147" t="s">
        <v>582</v>
      </c>
      <c r="E137" s="148" t="s">
        <v>540</v>
      </c>
      <c r="F137" s="149">
        <v>99</v>
      </c>
      <c r="G137" s="148" t="s">
        <v>569</v>
      </c>
      <c r="H137" s="148">
        <v>120</v>
      </c>
      <c r="I137" s="150">
        <v>120</v>
      </c>
      <c r="J137" s="151" t="s">
        <v>551</v>
      </c>
      <c r="K137" s="152">
        <f t="shared" si="107"/>
        <v>21</v>
      </c>
      <c r="L137" s="153">
        <f t="shared" si="108"/>
        <v>0.21212121212121213</v>
      </c>
      <c r="M137" s="148" t="s">
        <v>538</v>
      </c>
      <c r="N137" s="154">
        <v>41960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17</v>
      </c>
      <c r="B138" s="146">
        <v>41956</v>
      </c>
      <c r="C138" s="146"/>
      <c r="D138" s="147" t="s">
        <v>594</v>
      </c>
      <c r="E138" s="148" t="s">
        <v>540</v>
      </c>
      <c r="F138" s="149">
        <v>22</v>
      </c>
      <c r="G138" s="148" t="s">
        <v>569</v>
      </c>
      <c r="H138" s="148">
        <v>33.549999999999997</v>
      </c>
      <c r="I138" s="150">
        <v>32</v>
      </c>
      <c r="J138" s="151" t="s">
        <v>595</v>
      </c>
      <c r="K138" s="152">
        <f t="shared" si="107"/>
        <v>11.549999999999997</v>
      </c>
      <c r="L138" s="153">
        <f t="shared" si="108"/>
        <v>0.52499999999999991</v>
      </c>
      <c r="M138" s="148" t="s">
        <v>538</v>
      </c>
      <c r="N138" s="154">
        <v>42188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18</v>
      </c>
      <c r="B139" s="146">
        <v>41976</v>
      </c>
      <c r="C139" s="146"/>
      <c r="D139" s="147" t="s">
        <v>596</v>
      </c>
      <c r="E139" s="148" t="s">
        <v>540</v>
      </c>
      <c r="F139" s="149">
        <v>440</v>
      </c>
      <c r="G139" s="148" t="s">
        <v>569</v>
      </c>
      <c r="H139" s="148">
        <v>520</v>
      </c>
      <c r="I139" s="150">
        <v>520</v>
      </c>
      <c r="J139" s="151" t="s">
        <v>597</v>
      </c>
      <c r="K139" s="152">
        <f t="shared" si="107"/>
        <v>80</v>
      </c>
      <c r="L139" s="153">
        <f t="shared" si="108"/>
        <v>0.18181818181818182</v>
      </c>
      <c r="M139" s="148" t="s">
        <v>538</v>
      </c>
      <c r="N139" s="154">
        <v>42208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19</v>
      </c>
      <c r="B140" s="146">
        <v>41976</v>
      </c>
      <c r="C140" s="146"/>
      <c r="D140" s="147" t="s">
        <v>598</v>
      </c>
      <c r="E140" s="148" t="s">
        <v>540</v>
      </c>
      <c r="F140" s="149">
        <v>360</v>
      </c>
      <c r="G140" s="148" t="s">
        <v>569</v>
      </c>
      <c r="H140" s="148">
        <v>427</v>
      </c>
      <c r="I140" s="150">
        <v>425</v>
      </c>
      <c r="J140" s="151" t="s">
        <v>599</v>
      </c>
      <c r="K140" s="152">
        <f t="shared" si="107"/>
        <v>67</v>
      </c>
      <c r="L140" s="153">
        <f t="shared" si="108"/>
        <v>0.18611111111111112</v>
      </c>
      <c r="M140" s="148" t="s">
        <v>538</v>
      </c>
      <c r="N140" s="154">
        <v>42058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20</v>
      </c>
      <c r="B141" s="146">
        <v>42012</v>
      </c>
      <c r="C141" s="146"/>
      <c r="D141" s="147" t="s">
        <v>600</v>
      </c>
      <c r="E141" s="148" t="s">
        <v>540</v>
      </c>
      <c r="F141" s="149">
        <v>360</v>
      </c>
      <c r="G141" s="148" t="s">
        <v>569</v>
      </c>
      <c r="H141" s="148">
        <v>455</v>
      </c>
      <c r="I141" s="150">
        <v>420</v>
      </c>
      <c r="J141" s="151" t="s">
        <v>601</v>
      </c>
      <c r="K141" s="152">
        <f t="shared" si="107"/>
        <v>95</v>
      </c>
      <c r="L141" s="153">
        <f t="shared" si="108"/>
        <v>0.2638888888888889</v>
      </c>
      <c r="M141" s="148" t="s">
        <v>538</v>
      </c>
      <c r="N141" s="154">
        <v>42024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21</v>
      </c>
      <c r="B142" s="146">
        <v>42012</v>
      </c>
      <c r="C142" s="146"/>
      <c r="D142" s="147" t="s">
        <v>602</v>
      </c>
      <c r="E142" s="148" t="s">
        <v>540</v>
      </c>
      <c r="F142" s="149">
        <v>130</v>
      </c>
      <c r="G142" s="148"/>
      <c r="H142" s="148">
        <v>175.5</v>
      </c>
      <c r="I142" s="150">
        <v>165</v>
      </c>
      <c r="J142" s="151" t="s">
        <v>603</v>
      </c>
      <c r="K142" s="152">
        <f t="shared" si="107"/>
        <v>45.5</v>
      </c>
      <c r="L142" s="153">
        <f t="shared" si="108"/>
        <v>0.35</v>
      </c>
      <c r="M142" s="148" t="s">
        <v>538</v>
      </c>
      <c r="N142" s="154">
        <v>43088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22</v>
      </c>
      <c r="B143" s="146">
        <v>42040</v>
      </c>
      <c r="C143" s="146"/>
      <c r="D143" s="147" t="s">
        <v>365</v>
      </c>
      <c r="E143" s="148" t="s">
        <v>568</v>
      </c>
      <c r="F143" s="149">
        <v>98</v>
      </c>
      <c r="G143" s="148"/>
      <c r="H143" s="148">
        <v>120</v>
      </c>
      <c r="I143" s="150">
        <v>120</v>
      </c>
      <c r="J143" s="151" t="s">
        <v>570</v>
      </c>
      <c r="K143" s="152">
        <f t="shared" si="107"/>
        <v>22</v>
      </c>
      <c r="L143" s="153">
        <f t="shared" si="108"/>
        <v>0.22448979591836735</v>
      </c>
      <c r="M143" s="148" t="s">
        <v>538</v>
      </c>
      <c r="N143" s="154">
        <v>42753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23</v>
      </c>
      <c r="B144" s="146">
        <v>42040</v>
      </c>
      <c r="C144" s="146"/>
      <c r="D144" s="147" t="s">
        <v>604</v>
      </c>
      <c r="E144" s="148" t="s">
        <v>568</v>
      </c>
      <c r="F144" s="149">
        <v>196</v>
      </c>
      <c r="G144" s="148"/>
      <c r="H144" s="148">
        <v>262</v>
      </c>
      <c r="I144" s="150">
        <v>255</v>
      </c>
      <c r="J144" s="151" t="s">
        <v>570</v>
      </c>
      <c r="K144" s="152">
        <f t="shared" si="107"/>
        <v>66</v>
      </c>
      <c r="L144" s="153">
        <f t="shared" si="108"/>
        <v>0.33673469387755101</v>
      </c>
      <c r="M144" s="148" t="s">
        <v>538</v>
      </c>
      <c r="N144" s="154">
        <v>42599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5">
        <v>24</v>
      </c>
      <c r="B145" s="156">
        <v>42067</v>
      </c>
      <c r="C145" s="156"/>
      <c r="D145" s="157" t="s">
        <v>364</v>
      </c>
      <c r="E145" s="158" t="s">
        <v>568</v>
      </c>
      <c r="F145" s="159">
        <v>235</v>
      </c>
      <c r="G145" s="159"/>
      <c r="H145" s="160">
        <v>77</v>
      </c>
      <c r="I145" s="160" t="s">
        <v>605</v>
      </c>
      <c r="J145" s="161" t="s">
        <v>606</v>
      </c>
      <c r="K145" s="162">
        <f t="shared" si="107"/>
        <v>-158</v>
      </c>
      <c r="L145" s="163">
        <f t="shared" si="108"/>
        <v>-0.67234042553191486</v>
      </c>
      <c r="M145" s="159" t="s">
        <v>550</v>
      </c>
      <c r="N145" s="156">
        <v>43522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25</v>
      </c>
      <c r="B146" s="146">
        <v>42067</v>
      </c>
      <c r="C146" s="146"/>
      <c r="D146" s="147" t="s">
        <v>607</v>
      </c>
      <c r="E146" s="148" t="s">
        <v>568</v>
      </c>
      <c r="F146" s="149">
        <v>185</v>
      </c>
      <c r="G146" s="148"/>
      <c r="H146" s="148">
        <v>224</v>
      </c>
      <c r="I146" s="150" t="s">
        <v>608</v>
      </c>
      <c r="J146" s="151" t="s">
        <v>570</v>
      </c>
      <c r="K146" s="152">
        <f t="shared" si="107"/>
        <v>39</v>
      </c>
      <c r="L146" s="153">
        <f t="shared" si="108"/>
        <v>0.21081081081081082</v>
      </c>
      <c r="M146" s="148" t="s">
        <v>538</v>
      </c>
      <c r="N146" s="154">
        <v>42647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5">
        <v>26</v>
      </c>
      <c r="B147" s="156">
        <v>42090</v>
      </c>
      <c r="C147" s="156"/>
      <c r="D147" s="164" t="s">
        <v>609</v>
      </c>
      <c r="E147" s="159" t="s">
        <v>568</v>
      </c>
      <c r="F147" s="159">
        <v>49.5</v>
      </c>
      <c r="G147" s="160"/>
      <c r="H147" s="160">
        <v>15.85</v>
      </c>
      <c r="I147" s="160">
        <v>67</v>
      </c>
      <c r="J147" s="161" t="s">
        <v>610</v>
      </c>
      <c r="K147" s="160">
        <f t="shared" si="107"/>
        <v>-33.65</v>
      </c>
      <c r="L147" s="165">
        <f t="shared" si="108"/>
        <v>-0.67979797979797973</v>
      </c>
      <c r="M147" s="159" t="s">
        <v>550</v>
      </c>
      <c r="N147" s="166">
        <v>43627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27</v>
      </c>
      <c r="B148" s="146">
        <v>42093</v>
      </c>
      <c r="C148" s="146"/>
      <c r="D148" s="147" t="s">
        <v>611</v>
      </c>
      <c r="E148" s="148" t="s">
        <v>568</v>
      </c>
      <c r="F148" s="149">
        <v>183.5</v>
      </c>
      <c r="G148" s="148"/>
      <c r="H148" s="148">
        <v>219</v>
      </c>
      <c r="I148" s="150">
        <v>218</v>
      </c>
      <c r="J148" s="151" t="s">
        <v>612</v>
      </c>
      <c r="K148" s="152">
        <f t="shared" si="107"/>
        <v>35.5</v>
      </c>
      <c r="L148" s="153">
        <f t="shared" si="108"/>
        <v>0.19346049046321526</v>
      </c>
      <c r="M148" s="148" t="s">
        <v>538</v>
      </c>
      <c r="N148" s="154">
        <v>42103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28</v>
      </c>
      <c r="B149" s="146">
        <v>42114</v>
      </c>
      <c r="C149" s="146"/>
      <c r="D149" s="147" t="s">
        <v>613</v>
      </c>
      <c r="E149" s="148" t="s">
        <v>568</v>
      </c>
      <c r="F149" s="149">
        <f>(227+237)/2</f>
        <v>232</v>
      </c>
      <c r="G149" s="148"/>
      <c r="H149" s="148">
        <v>298</v>
      </c>
      <c r="I149" s="150">
        <v>298</v>
      </c>
      <c r="J149" s="151" t="s">
        <v>570</v>
      </c>
      <c r="K149" s="152">
        <f t="shared" si="107"/>
        <v>66</v>
      </c>
      <c r="L149" s="153">
        <f t="shared" si="108"/>
        <v>0.28448275862068967</v>
      </c>
      <c r="M149" s="148" t="s">
        <v>538</v>
      </c>
      <c r="N149" s="154">
        <v>42823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29</v>
      </c>
      <c r="B150" s="146">
        <v>42128</v>
      </c>
      <c r="C150" s="146"/>
      <c r="D150" s="147" t="s">
        <v>614</v>
      </c>
      <c r="E150" s="148" t="s">
        <v>540</v>
      </c>
      <c r="F150" s="149">
        <v>385</v>
      </c>
      <c r="G150" s="148"/>
      <c r="H150" s="148">
        <f>212.5+331</f>
        <v>543.5</v>
      </c>
      <c r="I150" s="150">
        <v>510</v>
      </c>
      <c r="J150" s="151" t="s">
        <v>615</v>
      </c>
      <c r="K150" s="152">
        <f t="shared" si="107"/>
        <v>158.5</v>
      </c>
      <c r="L150" s="153">
        <f t="shared" si="108"/>
        <v>0.41168831168831171</v>
      </c>
      <c r="M150" s="148" t="s">
        <v>538</v>
      </c>
      <c r="N150" s="154">
        <v>42235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30</v>
      </c>
      <c r="B151" s="146">
        <v>42128</v>
      </c>
      <c r="C151" s="146"/>
      <c r="D151" s="147" t="s">
        <v>616</v>
      </c>
      <c r="E151" s="148" t="s">
        <v>540</v>
      </c>
      <c r="F151" s="149">
        <v>115.5</v>
      </c>
      <c r="G151" s="148"/>
      <c r="H151" s="148">
        <v>146</v>
      </c>
      <c r="I151" s="150">
        <v>142</v>
      </c>
      <c r="J151" s="151" t="s">
        <v>617</v>
      </c>
      <c r="K151" s="152">
        <f t="shared" si="107"/>
        <v>30.5</v>
      </c>
      <c r="L151" s="153">
        <f t="shared" si="108"/>
        <v>0.26406926406926406</v>
      </c>
      <c r="M151" s="148" t="s">
        <v>538</v>
      </c>
      <c r="N151" s="154">
        <v>42202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31</v>
      </c>
      <c r="B152" s="146">
        <v>42151</v>
      </c>
      <c r="C152" s="146"/>
      <c r="D152" s="147" t="s">
        <v>618</v>
      </c>
      <c r="E152" s="148" t="s">
        <v>540</v>
      </c>
      <c r="F152" s="149">
        <v>237.5</v>
      </c>
      <c r="G152" s="148"/>
      <c r="H152" s="148">
        <v>279.5</v>
      </c>
      <c r="I152" s="150">
        <v>278</v>
      </c>
      <c r="J152" s="151" t="s">
        <v>570</v>
      </c>
      <c r="K152" s="152">
        <f t="shared" si="107"/>
        <v>42</v>
      </c>
      <c r="L152" s="153">
        <f t="shared" si="108"/>
        <v>0.17684210526315788</v>
      </c>
      <c r="M152" s="148" t="s">
        <v>538</v>
      </c>
      <c r="N152" s="154">
        <v>42222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32</v>
      </c>
      <c r="B153" s="146">
        <v>42174</v>
      </c>
      <c r="C153" s="146"/>
      <c r="D153" s="147" t="s">
        <v>589</v>
      </c>
      <c r="E153" s="148" t="s">
        <v>568</v>
      </c>
      <c r="F153" s="149">
        <v>340</v>
      </c>
      <c r="G153" s="148"/>
      <c r="H153" s="148">
        <v>448</v>
      </c>
      <c r="I153" s="150">
        <v>448</v>
      </c>
      <c r="J153" s="151" t="s">
        <v>570</v>
      </c>
      <c r="K153" s="152">
        <f t="shared" si="107"/>
        <v>108</v>
      </c>
      <c r="L153" s="153">
        <f t="shared" si="108"/>
        <v>0.31764705882352939</v>
      </c>
      <c r="M153" s="148" t="s">
        <v>538</v>
      </c>
      <c r="N153" s="154">
        <v>43018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33</v>
      </c>
      <c r="B154" s="146">
        <v>42191</v>
      </c>
      <c r="C154" s="146"/>
      <c r="D154" s="147" t="s">
        <v>619</v>
      </c>
      <c r="E154" s="148" t="s">
        <v>568</v>
      </c>
      <c r="F154" s="149">
        <v>390</v>
      </c>
      <c r="G154" s="148"/>
      <c r="H154" s="148">
        <v>460</v>
      </c>
      <c r="I154" s="150">
        <v>460</v>
      </c>
      <c r="J154" s="151" t="s">
        <v>570</v>
      </c>
      <c r="K154" s="152">
        <f t="shared" si="107"/>
        <v>70</v>
      </c>
      <c r="L154" s="153">
        <f t="shared" si="108"/>
        <v>0.17948717948717949</v>
      </c>
      <c r="M154" s="148" t="s">
        <v>538</v>
      </c>
      <c r="N154" s="154">
        <v>42478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5">
        <v>34</v>
      </c>
      <c r="B155" s="156">
        <v>42195</v>
      </c>
      <c r="C155" s="156"/>
      <c r="D155" s="157" t="s">
        <v>620</v>
      </c>
      <c r="E155" s="158" t="s">
        <v>568</v>
      </c>
      <c r="F155" s="159">
        <v>122.5</v>
      </c>
      <c r="G155" s="159"/>
      <c r="H155" s="160">
        <v>61</v>
      </c>
      <c r="I155" s="160">
        <v>172</v>
      </c>
      <c r="J155" s="161" t="s">
        <v>621</v>
      </c>
      <c r="K155" s="162">
        <f t="shared" si="107"/>
        <v>-61.5</v>
      </c>
      <c r="L155" s="163">
        <f t="shared" si="108"/>
        <v>-0.50204081632653064</v>
      </c>
      <c r="M155" s="159" t="s">
        <v>550</v>
      </c>
      <c r="N155" s="156">
        <v>43333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35</v>
      </c>
      <c r="B156" s="146">
        <v>42219</v>
      </c>
      <c r="C156" s="146"/>
      <c r="D156" s="147" t="s">
        <v>622</v>
      </c>
      <c r="E156" s="148" t="s">
        <v>568</v>
      </c>
      <c r="F156" s="149">
        <v>297.5</v>
      </c>
      <c r="G156" s="148"/>
      <c r="H156" s="148">
        <v>350</v>
      </c>
      <c r="I156" s="150">
        <v>360</v>
      </c>
      <c r="J156" s="151" t="s">
        <v>623</v>
      </c>
      <c r="K156" s="152">
        <f t="shared" si="107"/>
        <v>52.5</v>
      </c>
      <c r="L156" s="153">
        <f t="shared" si="108"/>
        <v>0.17647058823529413</v>
      </c>
      <c r="M156" s="148" t="s">
        <v>538</v>
      </c>
      <c r="N156" s="154">
        <v>42232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36</v>
      </c>
      <c r="B157" s="146">
        <v>42219</v>
      </c>
      <c r="C157" s="146"/>
      <c r="D157" s="147" t="s">
        <v>624</v>
      </c>
      <c r="E157" s="148" t="s">
        <v>568</v>
      </c>
      <c r="F157" s="149">
        <v>115.5</v>
      </c>
      <c r="G157" s="148"/>
      <c r="H157" s="148">
        <v>149</v>
      </c>
      <c r="I157" s="150">
        <v>140</v>
      </c>
      <c r="J157" s="151" t="s">
        <v>625</v>
      </c>
      <c r="K157" s="152">
        <f t="shared" si="107"/>
        <v>33.5</v>
      </c>
      <c r="L157" s="153">
        <f t="shared" si="108"/>
        <v>0.29004329004329005</v>
      </c>
      <c r="M157" s="148" t="s">
        <v>538</v>
      </c>
      <c r="N157" s="154">
        <v>42740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37</v>
      </c>
      <c r="B158" s="146">
        <v>42251</v>
      </c>
      <c r="C158" s="146"/>
      <c r="D158" s="147" t="s">
        <v>618</v>
      </c>
      <c r="E158" s="148" t="s">
        <v>568</v>
      </c>
      <c r="F158" s="149">
        <v>226</v>
      </c>
      <c r="G158" s="148"/>
      <c r="H158" s="148">
        <v>292</v>
      </c>
      <c r="I158" s="150">
        <v>292</v>
      </c>
      <c r="J158" s="151" t="s">
        <v>626</v>
      </c>
      <c r="K158" s="152">
        <f t="shared" si="107"/>
        <v>66</v>
      </c>
      <c r="L158" s="153">
        <f t="shared" si="108"/>
        <v>0.29203539823008851</v>
      </c>
      <c r="M158" s="148" t="s">
        <v>538</v>
      </c>
      <c r="N158" s="154">
        <v>42286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38</v>
      </c>
      <c r="B159" s="146">
        <v>42254</v>
      </c>
      <c r="C159" s="146"/>
      <c r="D159" s="147" t="s">
        <v>613</v>
      </c>
      <c r="E159" s="148" t="s">
        <v>568</v>
      </c>
      <c r="F159" s="149">
        <v>232.5</v>
      </c>
      <c r="G159" s="148"/>
      <c r="H159" s="148">
        <v>312.5</v>
      </c>
      <c r="I159" s="150">
        <v>310</v>
      </c>
      <c r="J159" s="151" t="s">
        <v>570</v>
      </c>
      <c r="K159" s="152">
        <f t="shared" si="107"/>
        <v>80</v>
      </c>
      <c r="L159" s="153">
        <f t="shared" si="108"/>
        <v>0.34408602150537637</v>
      </c>
      <c r="M159" s="148" t="s">
        <v>538</v>
      </c>
      <c r="N159" s="154">
        <v>42823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39</v>
      </c>
      <c r="B160" s="146">
        <v>42268</v>
      </c>
      <c r="C160" s="146"/>
      <c r="D160" s="147" t="s">
        <v>627</v>
      </c>
      <c r="E160" s="148" t="s">
        <v>568</v>
      </c>
      <c r="F160" s="149">
        <v>196.5</v>
      </c>
      <c r="G160" s="148"/>
      <c r="H160" s="148">
        <v>238</v>
      </c>
      <c r="I160" s="150">
        <v>238</v>
      </c>
      <c r="J160" s="151" t="s">
        <v>626</v>
      </c>
      <c r="K160" s="152">
        <f t="shared" si="107"/>
        <v>41.5</v>
      </c>
      <c r="L160" s="153">
        <f t="shared" si="108"/>
        <v>0.21119592875318066</v>
      </c>
      <c r="M160" s="148" t="s">
        <v>538</v>
      </c>
      <c r="N160" s="154">
        <v>42291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40</v>
      </c>
      <c r="B161" s="146">
        <v>42271</v>
      </c>
      <c r="C161" s="146"/>
      <c r="D161" s="147" t="s">
        <v>567</v>
      </c>
      <c r="E161" s="148" t="s">
        <v>568</v>
      </c>
      <c r="F161" s="149">
        <v>65</v>
      </c>
      <c r="G161" s="148"/>
      <c r="H161" s="148">
        <v>82</v>
      </c>
      <c r="I161" s="150">
        <v>82</v>
      </c>
      <c r="J161" s="151" t="s">
        <v>626</v>
      </c>
      <c r="K161" s="152">
        <f t="shared" si="107"/>
        <v>17</v>
      </c>
      <c r="L161" s="153">
        <f t="shared" si="108"/>
        <v>0.26153846153846155</v>
      </c>
      <c r="M161" s="148" t="s">
        <v>538</v>
      </c>
      <c r="N161" s="154">
        <v>42578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41</v>
      </c>
      <c r="B162" s="146">
        <v>42291</v>
      </c>
      <c r="C162" s="146"/>
      <c r="D162" s="147" t="s">
        <v>628</v>
      </c>
      <c r="E162" s="148" t="s">
        <v>568</v>
      </c>
      <c r="F162" s="149">
        <v>144</v>
      </c>
      <c r="G162" s="148"/>
      <c r="H162" s="148">
        <v>182.5</v>
      </c>
      <c r="I162" s="150">
        <v>181</v>
      </c>
      <c r="J162" s="151" t="s">
        <v>626</v>
      </c>
      <c r="K162" s="152">
        <f t="shared" si="107"/>
        <v>38.5</v>
      </c>
      <c r="L162" s="153">
        <f t="shared" si="108"/>
        <v>0.2673611111111111</v>
      </c>
      <c r="M162" s="148" t="s">
        <v>538</v>
      </c>
      <c r="N162" s="154">
        <v>42817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42</v>
      </c>
      <c r="B163" s="146">
        <v>42291</v>
      </c>
      <c r="C163" s="146"/>
      <c r="D163" s="147" t="s">
        <v>629</v>
      </c>
      <c r="E163" s="148" t="s">
        <v>568</v>
      </c>
      <c r="F163" s="149">
        <v>264</v>
      </c>
      <c r="G163" s="148"/>
      <c r="H163" s="148">
        <v>311</v>
      </c>
      <c r="I163" s="150">
        <v>311</v>
      </c>
      <c r="J163" s="151" t="s">
        <v>626</v>
      </c>
      <c r="K163" s="152">
        <f t="shared" si="107"/>
        <v>47</v>
      </c>
      <c r="L163" s="153">
        <f t="shared" si="108"/>
        <v>0.17803030303030304</v>
      </c>
      <c r="M163" s="148" t="s">
        <v>538</v>
      </c>
      <c r="N163" s="154">
        <v>42604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43</v>
      </c>
      <c r="B164" s="146">
        <v>42318</v>
      </c>
      <c r="C164" s="146"/>
      <c r="D164" s="147" t="s">
        <v>630</v>
      </c>
      <c r="E164" s="148" t="s">
        <v>540</v>
      </c>
      <c r="F164" s="149">
        <v>549.5</v>
      </c>
      <c r="G164" s="148"/>
      <c r="H164" s="148">
        <v>630</v>
      </c>
      <c r="I164" s="150">
        <v>630</v>
      </c>
      <c r="J164" s="151" t="s">
        <v>626</v>
      </c>
      <c r="K164" s="152">
        <f t="shared" si="107"/>
        <v>80.5</v>
      </c>
      <c r="L164" s="153">
        <f t="shared" si="108"/>
        <v>0.1464968152866242</v>
      </c>
      <c r="M164" s="148" t="s">
        <v>538</v>
      </c>
      <c r="N164" s="154">
        <v>42419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44</v>
      </c>
      <c r="B165" s="146">
        <v>42342</v>
      </c>
      <c r="C165" s="146"/>
      <c r="D165" s="147" t="s">
        <v>631</v>
      </c>
      <c r="E165" s="148" t="s">
        <v>568</v>
      </c>
      <c r="F165" s="149">
        <v>1027.5</v>
      </c>
      <c r="G165" s="148"/>
      <c r="H165" s="148">
        <v>1315</v>
      </c>
      <c r="I165" s="150">
        <v>1250</v>
      </c>
      <c r="J165" s="151" t="s">
        <v>626</v>
      </c>
      <c r="K165" s="152">
        <f t="shared" si="107"/>
        <v>287.5</v>
      </c>
      <c r="L165" s="153">
        <f t="shared" si="108"/>
        <v>0.27980535279805352</v>
      </c>
      <c r="M165" s="148" t="s">
        <v>538</v>
      </c>
      <c r="N165" s="154">
        <v>43244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45</v>
      </c>
      <c r="B166" s="146">
        <v>42367</v>
      </c>
      <c r="C166" s="146"/>
      <c r="D166" s="147" t="s">
        <v>632</v>
      </c>
      <c r="E166" s="148" t="s">
        <v>568</v>
      </c>
      <c r="F166" s="149">
        <v>465</v>
      </c>
      <c r="G166" s="148"/>
      <c r="H166" s="148">
        <v>540</v>
      </c>
      <c r="I166" s="150">
        <v>540</v>
      </c>
      <c r="J166" s="151" t="s">
        <v>626</v>
      </c>
      <c r="K166" s="152">
        <f t="shared" si="107"/>
        <v>75</v>
      </c>
      <c r="L166" s="153">
        <f t="shared" si="108"/>
        <v>0.16129032258064516</v>
      </c>
      <c r="M166" s="148" t="s">
        <v>538</v>
      </c>
      <c r="N166" s="154">
        <v>42530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46</v>
      </c>
      <c r="B167" s="146">
        <v>42380</v>
      </c>
      <c r="C167" s="146"/>
      <c r="D167" s="147" t="s">
        <v>365</v>
      </c>
      <c r="E167" s="148" t="s">
        <v>540</v>
      </c>
      <c r="F167" s="149">
        <v>81</v>
      </c>
      <c r="G167" s="148"/>
      <c r="H167" s="148">
        <v>110</v>
      </c>
      <c r="I167" s="150">
        <v>110</v>
      </c>
      <c r="J167" s="151" t="s">
        <v>626</v>
      </c>
      <c r="K167" s="152">
        <f t="shared" si="107"/>
        <v>29</v>
      </c>
      <c r="L167" s="153">
        <f t="shared" si="108"/>
        <v>0.35802469135802467</v>
      </c>
      <c r="M167" s="148" t="s">
        <v>538</v>
      </c>
      <c r="N167" s="154">
        <v>42745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47</v>
      </c>
      <c r="B168" s="146">
        <v>42382</v>
      </c>
      <c r="C168" s="146"/>
      <c r="D168" s="147" t="s">
        <v>633</v>
      </c>
      <c r="E168" s="148" t="s">
        <v>540</v>
      </c>
      <c r="F168" s="149">
        <v>417.5</v>
      </c>
      <c r="G168" s="148"/>
      <c r="H168" s="148">
        <v>547</v>
      </c>
      <c r="I168" s="150">
        <v>535</v>
      </c>
      <c r="J168" s="151" t="s">
        <v>626</v>
      </c>
      <c r="K168" s="152">
        <f t="shared" si="107"/>
        <v>129.5</v>
      </c>
      <c r="L168" s="153">
        <f t="shared" si="108"/>
        <v>0.31017964071856285</v>
      </c>
      <c r="M168" s="148" t="s">
        <v>538</v>
      </c>
      <c r="N168" s="154">
        <v>42578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48</v>
      </c>
      <c r="B169" s="146">
        <v>42408</v>
      </c>
      <c r="C169" s="146"/>
      <c r="D169" s="147" t="s">
        <v>634</v>
      </c>
      <c r="E169" s="148" t="s">
        <v>568</v>
      </c>
      <c r="F169" s="149">
        <v>650</v>
      </c>
      <c r="G169" s="148"/>
      <c r="H169" s="148">
        <v>800</v>
      </c>
      <c r="I169" s="150">
        <v>800</v>
      </c>
      <c r="J169" s="151" t="s">
        <v>626</v>
      </c>
      <c r="K169" s="152">
        <f t="shared" si="107"/>
        <v>150</v>
      </c>
      <c r="L169" s="153">
        <f t="shared" si="108"/>
        <v>0.23076923076923078</v>
      </c>
      <c r="M169" s="148" t="s">
        <v>538</v>
      </c>
      <c r="N169" s="154">
        <v>43154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49</v>
      </c>
      <c r="B170" s="146">
        <v>42433</v>
      </c>
      <c r="C170" s="146"/>
      <c r="D170" s="147" t="s">
        <v>206</v>
      </c>
      <c r="E170" s="148" t="s">
        <v>568</v>
      </c>
      <c r="F170" s="149">
        <v>437.5</v>
      </c>
      <c r="G170" s="148"/>
      <c r="H170" s="148">
        <v>504.5</v>
      </c>
      <c r="I170" s="150">
        <v>522</v>
      </c>
      <c r="J170" s="151" t="s">
        <v>635</v>
      </c>
      <c r="K170" s="152">
        <f t="shared" si="107"/>
        <v>67</v>
      </c>
      <c r="L170" s="153">
        <f t="shared" si="108"/>
        <v>0.15314285714285714</v>
      </c>
      <c r="M170" s="148" t="s">
        <v>538</v>
      </c>
      <c r="N170" s="154">
        <v>42480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50</v>
      </c>
      <c r="B171" s="146">
        <v>42438</v>
      </c>
      <c r="C171" s="146"/>
      <c r="D171" s="147" t="s">
        <v>636</v>
      </c>
      <c r="E171" s="148" t="s">
        <v>568</v>
      </c>
      <c r="F171" s="149">
        <v>189.5</v>
      </c>
      <c r="G171" s="148"/>
      <c r="H171" s="148">
        <v>218</v>
      </c>
      <c r="I171" s="150">
        <v>218</v>
      </c>
      <c r="J171" s="151" t="s">
        <v>626</v>
      </c>
      <c r="K171" s="152">
        <f t="shared" si="107"/>
        <v>28.5</v>
      </c>
      <c r="L171" s="153">
        <f t="shared" si="108"/>
        <v>0.15039577836411611</v>
      </c>
      <c r="M171" s="148" t="s">
        <v>538</v>
      </c>
      <c r="N171" s="154">
        <v>43034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5">
        <v>51</v>
      </c>
      <c r="B172" s="156">
        <v>42471</v>
      </c>
      <c r="C172" s="156"/>
      <c r="D172" s="164" t="s">
        <v>637</v>
      </c>
      <c r="E172" s="159" t="s">
        <v>568</v>
      </c>
      <c r="F172" s="159">
        <v>36.5</v>
      </c>
      <c r="G172" s="160"/>
      <c r="H172" s="160">
        <v>15.85</v>
      </c>
      <c r="I172" s="160">
        <v>60</v>
      </c>
      <c r="J172" s="161" t="s">
        <v>638</v>
      </c>
      <c r="K172" s="162">
        <f t="shared" si="107"/>
        <v>-20.65</v>
      </c>
      <c r="L172" s="163">
        <f t="shared" si="108"/>
        <v>-0.5657534246575342</v>
      </c>
      <c r="M172" s="159" t="s">
        <v>550</v>
      </c>
      <c r="N172" s="167">
        <v>43627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52</v>
      </c>
      <c r="B173" s="146">
        <v>42472</v>
      </c>
      <c r="C173" s="146"/>
      <c r="D173" s="147" t="s">
        <v>639</v>
      </c>
      <c r="E173" s="148" t="s">
        <v>568</v>
      </c>
      <c r="F173" s="149">
        <v>93</v>
      </c>
      <c r="G173" s="148"/>
      <c r="H173" s="148">
        <v>149</v>
      </c>
      <c r="I173" s="150">
        <v>140</v>
      </c>
      <c r="J173" s="151" t="s">
        <v>640</v>
      </c>
      <c r="K173" s="152">
        <f t="shared" si="107"/>
        <v>56</v>
      </c>
      <c r="L173" s="153">
        <f t="shared" si="108"/>
        <v>0.60215053763440862</v>
      </c>
      <c r="M173" s="148" t="s">
        <v>538</v>
      </c>
      <c r="N173" s="154">
        <v>42740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53</v>
      </c>
      <c r="B174" s="146">
        <v>42472</v>
      </c>
      <c r="C174" s="146"/>
      <c r="D174" s="147" t="s">
        <v>641</v>
      </c>
      <c r="E174" s="148" t="s">
        <v>568</v>
      </c>
      <c r="F174" s="149">
        <v>130</v>
      </c>
      <c r="G174" s="148"/>
      <c r="H174" s="148">
        <v>150</v>
      </c>
      <c r="I174" s="150" t="s">
        <v>642</v>
      </c>
      <c r="J174" s="151" t="s">
        <v>626</v>
      </c>
      <c r="K174" s="152">
        <f t="shared" si="107"/>
        <v>20</v>
      </c>
      <c r="L174" s="153">
        <f t="shared" si="108"/>
        <v>0.15384615384615385</v>
      </c>
      <c r="M174" s="148" t="s">
        <v>538</v>
      </c>
      <c r="N174" s="154">
        <v>42564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54</v>
      </c>
      <c r="B175" s="146">
        <v>42473</v>
      </c>
      <c r="C175" s="146"/>
      <c r="D175" s="147" t="s">
        <v>643</v>
      </c>
      <c r="E175" s="148" t="s">
        <v>568</v>
      </c>
      <c r="F175" s="149">
        <v>196</v>
      </c>
      <c r="G175" s="148"/>
      <c r="H175" s="148">
        <v>299</v>
      </c>
      <c r="I175" s="150">
        <v>299</v>
      </c>
      <c r="J175" s="151" t="s">
        <v>626</v>
      </c>
      <c r="K175" s="152">
        <v>103</v>
      </c>
      <c r="L175" s="153">
        <v>0.52551020408163296</v>
      </c>
      <c r="M175" s="148" t="s">
        <v>538</v>
      </c>
      <c r="N175" s="154">
        <v>42620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55</v>
      </c>
      <c r="B176" s="146">
        <v>42473</v>
      </c>
      <c r="C176" s="146"/>
      <c r="D176" s="147" t="s">
        <v>644</v>
      </c>
      <c r="E176" s="148" t="s">
        <v>568</v>
      </c>
      <c r="F176" s="149">
        <v>88</v>
      </c>
      <c r="G176" s="148"/>
      <c r="H176" s="148">
        <v>103</v>
      </c>
      <c r="I176" s="150">
        <v>103</v>
      </c>
      <c r="J176" s="151" t="s">
        <v>626</v>
      </c>
      <c r="K176" s="152">
        <v>15</v>
      </c>
      <c r="L176" s="153">
        <v>0.170454545454545</v>
      </c>
      <c r="M176" s="148" t="s">
        <v>538</v>
      </c>
      <c r="N176" s="154">
        <v>42530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56</v>
      </c>
      <c r="B177" s="146">
        <v>42492</v>
      </c>
      <c r="C177" s="146"/>
      <c r="D177" s="147" t="s">
        <v>645</v>
      </c>
      <c r="E177" s="148" t="s">
        <v>568</v>
      </c>
      <c r="F177" s="149">
        <v>127.5</v>
      </c>
      <c r="G177" s="148"/>
      <c r="H177" s="148">
        <v>148</v>
      </c>
      <c r="I177" s="150" t="s">
        <v>646</v>
      </c>
      <c r="J177" s="151" t="s">
        <v>626</v>
      </c>
      <c r="K177" s="152">
        <f>H177-F177</f>
        <v>20.5</v>
      </c>
      <c r="L177" s="153">
        <f>K177/F177</f>
        <v>0.16078431372549021</v>
      </c>
      <c r="M177" s="148" t="s">
        <v>538</v>
      </c>
      <c r="N177" s="154">
        <v>42564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57</v>
      </c>
      <c r="B178" s="146">
        <v>42493</v>
      </c>
      <c r="C178" s="146"/>
      <c r="D178" s="147" t="s">
        <v>647</v>
      </c>
      <c r="E178" s="148" t="s">
        <v>568</v>
      </c>
      <c r="F178" s="149">
        <v>675</v>
      </c>
      <c r="G178" s="148"/>
      <c r="H178" s="148">
        <v>815</v>
      </c>
      <c r="I178" s="150" t="s">
        <v>648</v>
      </c>
      <c r="J178" s="151" t="s">
        <v>626</v>
      </c>
      <c r="K178" s="152">
        <f>H178-F178</f>
        <v>140</v>
      </c>
      <c r="L178" s="153">
        <f>K178/F178</f>
        <v>0.2074074074074074</v>
      </c>
      <c r="M178" s="148" t="s">
        <v>538</v>
      </c>
      <c r="N178" s="154">
        <v>43154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5">
        <v>58</v>
      </c>
      <c r="B179" s="156">
        <v>42522</v>
      </c>
      <c r="C179" s="156"/>
      <c r="D179" s="157" t="s">
        <v>649</v>
      </c>
      <c r="E179" s="158" t="s">
        <v>568</v>
      </c>
      <c r="F179" s="159">
        <v>500</v>
      </c>
      <c r="G179" s="159"/>
      <c r="H179" s="160">
        <v>232.5</v>
      </c>
      <c r="I179" s="160" t="s">
        <v>650</v>
      </c>
      <c r="J179" s="161" t="s">
        <v>651</v>
      </c>
      <c r="K179" s="162">
        <f>H179-F179</f>
        <v>-267.5</v>
      </c>
      <c r="L179" s="163">
        <f>K179/F179</f>
        <v>-0.53500000000000003</v>
      </c>
      <c r="M179" s="159" t="s">
        <v>550</v>
      </c>
      <c r="N179" s="156">
        <v>43735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59</v>
      </c>
      <c r="B180" s="146">
        <v>42527</v>
      </c>
      <c r="C180" s="146"/>
      <c r="D180" s="147" t="s">
        <v>496</v>
      </c>
      <c r="E180" s="148" t="s">
        <v>568</v>
      </c>
      <c r="F180" s="149">
        <v>110</v>
      </c>
      <c r="G180" s="148"/>
      <c r="H180" s="148">
        <v>126.5</v>
      </c>
      <c r="I180" s="150">
        <v>125</v>
      </c>
      <c r="J180" s="151" t="s">
        <v>577</v>
      </c>
      <c r="K180" s="152">
        <f>H180-F180</f>
        <v>16.5</v>
      </c>
      <c r="L180" s="153">
        <f>K180/F180</f>
        <v>0.15</v>
      </c>
      <c r="M180" s="148" t="s">
        <v>538</v>
      </c>
      <c r="N180" s="154">
        <v>42552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60</v>
      </c>
      <c r="B181" s="146">
        <v>42538</v>
      </c>
      <c r="C181" s="146"/>
      <c r="D181" s="147" t="s">
        <v>652</v>
      </c>
      <c r="E181" s="148" t="s">
        <v>568</v>
      </c>
      <c r="F181" s="149">
        <v>44</v>
      </c>
      <c r="G181" s="148"/>
      <c r="H181" s="148">
        <v>69.5</v>
      </c>
      <c r="I181" s="150">
        <v>69.5</v>
      </c>
      <c r="J181" s="151" t="s">
        <v>653</v>
      </c>
      <c r="K181" s="152">
        <f>H181-F181</f>
        <v>25.5</v>
      </c>
      <c r="L181" s="153">
        <f>K181/F181</f>
        <v>0.57954545454545459</v>
      </c>
      <c r="M181" s="148" t="s">
        <v>538</v>
      </c>
      <c r="N181" s="154">
        <v>42977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61</v>
      </c>
      <c r="B182" s="146">
        <v>42549</v>
      </c>
      <c r="C182" s="146"/>
      <c r="D182" s="147" t="s">
        <v>654</v>
      </c>
      <c r="E182" s="148" t="s">
        <v>568</v>
      </c>
      <c r="F182" s="149">
        <v>262.5</v>
      </c>
      <c r="G182" s="148"/>
      <c r="H182" s="148">
        <v>340</v>
      </c>
      <c r="I182" s="150">
        <v>333</v>
      </c>
      <c r="J182" s="151" t="s">
        <v>655</v>
      </c>
      <c r="K182" s="152">
        <v>77.5</v>
      </c>
      <c r="L182" s="153">
        <v>0.29523809523809502</v>
      </c>
      <c r="M182" s="148" t="s">
        <v>538</v>
      </c>
      <c r="N182" s="154">
        <v>43017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62</v>
      </c>
      <c r="B183" s="146">
        <v>42549</v>
      </c>
      <c r="C183" s="146"/>
      <c r="D183" s="147" t="s">
        <v>656</v>
      </c>
      <c r="E183" s="148" t="s">
        <v>568</v>
      </c>
      <c r="F183" s="149">
        <v>840</v>
      </c>
      <c r="G183" s="148"/>
      <c r="H183" s="148">
        <v>1230</v>
      </c>
      <c r="I183" s="150">
        <v>1230</v>
      </c>
      <c r="J183" s="151" t="s">
        <v>626</v>
      </c>
      <c r="K183" s="152">
        <v>390</v>
      </c>
      <c r="L183" s="153">
        <v>0.46428571428571402</v>
      </c>
      <c r="M183" s="148" t="s">
        <v>538</v>
      </c>
      <c r="N183" s="154">
        <v>42649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68">
        <v>63</v>
      </c>
      <c r="B184" s="169">
        <v>42556</v>
      </c>
      <c r="C184" s="169"/>
      <c r="D184" s="170" t="s">
        <v>657</v>
      </c>
      <c r="E184" s="171" t="s">
        <v>568</v>
      </c>
      <c r="F184" s="171">
        <v>395</v>
      </c>
      <c r="G184" s="172"/>
      <c r="H184" s="172">
        <f>(468.5+342.5)/2</f>
        <v>405.5</v>
      </c>
      <c r="I184" s="172">
        <v>510</v>
      </c>
      <c r="J184" s="173" t="s">
        <v>658</v>
      </c>
      <c r="K184" s="174">
        <f t="shared" ref="K184:K190" si="109">H184-F184</f>
        <v>10.5</v>
      </c>
      <c r="L184" s="175">
        <f t="shared" ref="L184:L190" si="110">K184/F184</f>
        <v>2.6582278481012658E-2</v>
      </c>
      <c r="M184" s="171" t="s">
        <v>659</v>
      </c>
      <c r="N184" s="169">
        <v>43606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5">
        <v>64</v>
      </c>
      <c r="B185" s="156">
        <v>42584</v>
      </c>
      <c r="C185" s="156"/>
      <c r="D185" s="157" t="s">
        <v>660</v>
      </c>
      <c r="E185" s="158" t="s">
        <v>540</v>
      </c>
      <c r="F185" s="159">
        <f>169.5-12.8</f>
        <v>156.69999999999999</v>
      </c>
      <c r="G185" s="159"/>
      <c r="H185" s="160">
        <v>77</v>
      </c>
      <c r="I185" s="160" t="s">
        <v>661</v>
      </c>
      <c r="J185" s="161" t="s">
        <v>662</v>
      </c>
      <c r="K185" s="162">
        <f t="shared" si="109"/>
        <v>-79.699999999999989</v>
      </c>
      <c r="L185" s="163">
        <f t="shared" si="110"/>
        <v>-0.50861518825781749</v>
      </c>
      <c r="M185" s="159" t="s">
        <v>550</v>
      </c>
      <c r="N185" s="156">
        <v>43522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5">
        <v>65</v>
      </c>
      <c r="B186" s="156">
        <v>42586</v>
      </c>
      <c r="C186" s="156"/>
      <c r="D186" s="157" t="s">
        <v>663</v>
      </c>
      <c r="E186" s="158" t="s">
        <v>568</v>
      </c>
      <c r="F186" s="159">
        <v>400</v>
      </c>
      <c r="G186" s="159"/>
      <c r="H186" s="160">
        <v>305</v>
      </c>
      <c r="I186" s="160">
        <v>475</v>
      </c>
      <c r="J186" s="161" t="s">
        <v>664</v>
      </c>
      <c r="K186" s="162">
        <f t="shared" si="109"/>
        <v>-95</v>
      </c>
      <c r="L186" s="163">
        <f t="shared" si="110"/>
        <v>-0.23749999999999999</v>
      </c>
      <c r="M186" s="159" t="s">
        <v>550</v>
      </c>
      <c r="N186" s="156">
        <v>43606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66</v>
      </c>
      <c r="B187" s="146">
        <v>42593</v>
      </c>
      <c r="C187" s="146"/>
      <c r="D187" s="147" t="s">
        <v>665</v>
      </c>
      <c r="E187" s="148" t="s">
        <v>568</v>
      </c>
      <c r="F187" s="149">
        <v>86.5</v>
      </c>
      <c r="G187" s="148"/>
      <c r="H187" s="148">
        <v>130</v>
      </c>
      <c r="I187" s="150">
        <v>130</v>
      </c>
      <c r="J187" s="151" t="s">
        <v>666</v>
      </c>
      <c r="K187" s="152">
        <f t="shared" si="109"/>
        <v>43.5</v>
      </c>
      <c r="L187" s="153">
        <f t="shared" si="110"/>
        <v>0.50289017341040465</v>
      </c>
      <c r="M187" s="148" t="s">
        <v>538</v>
      </c>
      <c r="N187" s="154">
        <v>43091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5">
        <v>67</v>
      </c>
      <c r="B188" s="156">
        <v>42600</v>
      </c>
      <c r="C188" s="156"/>
      <c r="D188" s="157" t="s">
        <v>109</v>
      </c>
      <c r="E188" s="158" t="s">
        <v>568</v>
      </c>
      <c r="F188" s="159">
        <v>133.5</v>
      </c>
      <c r="G188" s="159"/>
      <c r="H188" s="160">
        <v>126.5</v>
      </c>
      <c r="I188" s="160">
        <v>178</v>
      </c>
      <c r="J188" s="161" t="s">
        <v>667</v>
      </c>
      <c r="K188" s="162">
        <f t="shared" si="109"/>
        <v>-7</v>
      </c>
      <c r="L188" s="163">
        <f t="shared" si="110"/>
        <v>-5.2434456928838954E-2</v>
      </c>
      <c r="M188" s="159" t="s">
        <v>550</v>
      </c>
      <c r="N188" s="156">
        <v>42615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68</v>
      </c>
      <c r="B189" s="146">
        <v>42613</v>
      </c>
      <c r="C189" s="146"/>
      <c r="D189" s="147" t="s">
        <v>668</v>
      </c>
      <c r="E189" s="148" t="s">
        <v>568</v>
      </c>
      <c r="F189" s="149">
        <v>560</v>
      </c>
      <c r="G189" s="148"/>
      <c r="H189" s="148">
        <v>725</v>
      </c>
      <c r="I189" s="150">
        <v>725</v>
      </c>
      <c r="J189" s="151" t="s">
        <v>570</v>
      </c>
      <c r="K189" s="152">
        <f t="shared" si="109"/>
        <v>165</v>
      </c>
      <c r="L189" s="153">
        <f t="shared" si="110"/>
        <v>0.29464285714285715</v>
      </c>
      <c r="M189" s="148" t="s">
        <v>538</v>
      </c>
      <c r="N189" s="154">
        <v>42456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69</v>
      </c>
      <c r="B190" s="146">
        <v>42614</v>
      </c>
      <c r="C190" s="146"/>
      <c r="D190" s="147" t="s">
        <v>669</v>
      </c>
      <c r="E190" s="148" t="s">
        <v>568</v>
      </c>
      <c r="F190" s="149">
        <v>160.5</v>
      </c>
      <c r="G190" s="148"/>
      <c r="H190" s="148">
        <v>210</v>
      </c>
      <c r="I190" s="150">
        <v>210</v>
      </c>
      <c r="J190" s="151" t="s">
        <v>570</v>
      </c>
      <c r="K190" s="152">
        <f t="shared" si="109"/>
        <v>49.5</v>
      </c>
      <c r="L190" s="153">
        <f t="shared" si="110"/>
        <v>0.30841121495327101</v>
      </c>
      <c r="M190" s="148" t="s">
        <v>538</v>
      </c>
      <c r="N190" s="154">
        <v>42871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70</v>
      </c>
      <c r="B191" s="146">
        <v>42646</v>
      </c>
      <c r="C191" s="146"/>
      <c r="D191" s="147" t="s">
        <v>378</v>
      </c>
      <c r="E191" s="148" t="s">
        <v>568</v>
      </c>
      <c r="F191" s="149">
        <v>430</v>
      </c>
      <c r="G191" s="148"/>
      <c r="H191" s="148">
        <v>596</v>
      </c>
      <c r="I191" s="150">
        <v>575</v>
      </c>
      <c r="J191" s="151" t="s">
        <v>670</v>
      </c>
      <c r="K191" s="152">
        <v>166</v>
      </c>
      <c r="L191" s="153">
        <v>0.38604651162790699</v>
      </c>
      <c r="M191" s="148" t="s">
        <v>538</v>
      </c>
      <c r="N191" s="154">
        <v>42769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71</v>
      </c>
      <c r="B192" s="146">
        <v>42657</v>
      </c>
      <c r="C192" s="146"/>
      <c r="D192" s="147" t="s">
        <v>671</v>
      </c>
      <c r="E192" s="148" t="s">
        <v>568</v>
      </c>
      <c r="F192" s="149">
        <v>280</v>
      </c>
      <c r="G192" s="148"/>
      <c r="H192" s="148">
        <v>345</v>
      </c>
      <c r="I192" s="150">
        <v>345</v>
      </c>
      <c r="J192" s="151" t="s">
        <v>570</v>
      </c>
      <c r="K192" s="152">
        <f t="shared" ref="K192:K197" si="111">H192-F192</f>
        <v>65</v>
      </c>
      <c r="L192" s="153">
        <f>K192/F192</f>
        <v>0.23214285714285715</v>
      </c>
      <c r="M192" s="148" t="s">
        <v>538</v>
      </c>
      <c r="N192" s="154">
        <v>42814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72</v>
      </c>
      <c r="B193" s="146">
        <v>42657</v>
      </c>
      <c r="C193" s="146"/>
      <c r="D193" s="147" t="s">
        <v>672</v>
      </c>
      <c r="E193" s="148" t="s">
        <v>568</v>
      </c>
      <c r="F193" s="149">
        <v>245</v>
      </c>
      <c r="G193" s="148"/>
      <c r="H193" s="148">
        <v>325.5</v>
      </c>
      <c r="I193" s="150">
        <v>330</v>
      </c>
      <c r="J193" s="151" t="s">
        <v>673</v>
      </c>
      <c r="K193" s="152">
        <f t="shared" si="111"/>
        <v>80.5</v>
      </c>
      <c r="L193" s="153">
        <f>K193/F193</f>
        <v>0.32857142857142857</v>
      </c>
      <c r="M193" s="148" t="s">
        <v>538</v>
      </c>
      <c r="N193" s="154">
        <v>42769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73</v>
      </c>
      <c r="B194" s="146">
        <v>42660</v>
      </c>
      <c r="C194" s="146"/>
      <c r="D194" s="147" t="s">
        <v>334</v>
      </c>
      <c r="E194" s="148" t="s">
        <v>568</v>
      </c>
      <c r="F194" s="149">
        <v>125</v>
      </c>
      <c r="G194" s="148"/>
      <c r="H194" s="148">
        <v>160</v>
      </c>
      <c r="I194" s="150">
        <v>160</v>
      </c>
      <c r="J194" s="151" t="s">
        <v>626</v>
      </c>
      <c r="K194" s="152">
        <f t="shared" si="111"/>
        <v>35</v>
      </c>
      <c r="L194" s="153">
        <v>0.28000000000000003</v>
      </c>
      <c r="M194" s="148" t="s">
        <v>538</v>
      </c>
      <c r="N194" s="154">
        <v>42803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74</v>
      </c>
      <c r="B195" s="146">
        <v>42660</v>
      </c>
      <c r="C195" s="146"/>
      <c r="D195" s="147" t="s">
        <v>435</v>
      </c>
      <c r="E195" s="148" t="s">
        <v>568</v>
      </c>
      <c r="F195" s="149">
        <v>114</v>
      </c>
      <c r="G195" s="148"/>
      <c r="H195" s="148">
        <v>145</v>
      </c>
      <c r="I195" s="150">
        <v>145</v>
      </c>
      <c r="J195" s="151" t="s">
        <v>626</v>
      </c>
      <c r="K195" s="152">
        <f t="shared" si="111"/>
        <v>31</v>
      </c>
      <c r="L195" s="153">
        <f>K195/F195</f>
        <v>0.27192982456140352</v>
      </c>
      <c r="M195" s="148" t="s">
        <v>538</v>
      </c>
      <c r="N195" s="154">
        <v>42859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75</v>
      </c>
      <c r="B196" s="146">
        <v>42660</v>
      </c>
      <c r="C196" s="146"/>
      <c r="D196" s="147" t="s">
        <v>674</v>
      </c>
      <c r="E196" s="148" t="s">
        <v>568</v>
      </c>
      <c r="F196" s="149">
        <v>212</v>
      </c>
      <c r="G196" s="148"/>
      <c r="H196" s="148">
        <v>280</v>
      </c>
      <c r="I196" s="150">
        <v>276</v>
      </c>
      <c r="J196" s="151" t="s">
        <v>675</v>
      </c>
      <c r="K196" s="152">
        <f t="shared" si="111"/>
        <v>68</v>
      </c>
      <c r="L196" s="153">
        <f>K196/F196</f>
        <v>0.32075471698113206</v>
      </c>
      <c r="M196" s="148" t="s">
        <v>538</v>
      </c>
      <c r="N196" s="154">
        <v>42858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45">
        <v>76</v>
      </c>
      <c r="B197" s="146">
        <v>42678</v>
      </c>
      <c r="C197" s="146"/>
      <c r="D197" s="147" t="s">
        <v>426</v>
      </c>
      <c r="E197" s="148" t="s">
        <v>568</v>
      </c>
      <c r="F197" s="149">
        <v>155</v>
      </c>
      <c r="G197" s="148"/>
      <c r="H197" s="148">
        <v>210</v>
      </c>
      <c r="I197" s="150">
        <v>210</v>
      </c>
      <c r="J197" s="151" t="s">
        <v>676</v>
      </c>
      <c r="K197" s="152">
        <f t="shared" si="111"/>
        <v>55</v>
      </c>
      <c r="L197" s="153">
        <f>K197/F197</f>
        <v>0.35483870967741937</v>
      </c>
      <c r="M197" s="148" t="s">
        <v>538</v>
      </c>
      <c r="N197" s="154">
        <v>42944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5">
        <v>77</v>
      </c>
      <c r="B198" s="156">
        <v>42710</v>
      </c>
      <c r="C198" s="156"/>
      <c r="D198" s="157" t="s">
        <v>677</v>
      </c>
      <c r="E198" s="158" t="s">
        <v>568</v>
      </c>
      <c r="F198" s="159">
        <v>150.5</v>
      </c>
      <c r="G198" s="159"/>
      <c r="H198" s="160">
        <v>72.5</v>
      </c>
      <c r="I198" s="160">
        <v>174</v>
      </c>
      <c r="J198" s="161" t="s">
        <v>678</v>
      </c>
      <c r="K198" s="162">
        <v>-78</v>
      </c>
      <c r="L198" s="163">
        <v>-0.51827242524916906</v>
      </c>
      <c r="M198" s="159" t="s">
        <v>550</v>
      </c>
      <c r="N198" s="156">
        <v>43333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45">
        <v>78</v>
      </c>
      <c r="B199" s="146">
        <v>42712</v>
      </c>
      <c r="C199" s="146"/>
      <c r="D199" s="147" t="s">
        <v>679</v>
      </c>
      <c r="E199" s="148" t="s">
        <v>568</v>
      </c>
      <c r="F199" s="149">
        <v>380</v>
      </c>
      <c r="G199" s="148"/>
      <c r="H199" s="148">
        <v>478</v>
      </c>
      <c r="I199" s="150">
        <v>468</v>
      </c>
      <c r="J199" s="151" t="s">
        <v>626</v>
      </c>
      <c r="K199" s="152">
        <f>H199-F199</f>
        <v>98</v>
      </c>
      <c r="L199" s="153">
        <f>K199/F199</f>
        <v>0.25789473684210529</v>
      </c>
      <c r="M199" s="148" t="s">
        <v>538</v>
      </c>
      <c r="N199" s="154">
        <v>43025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45">
        <v>79</v>
      </c>
      <c r="B200" s="146">
        <v>42734</v>
      </c>
      <c r="C200" s="146"/>
      <c r="D200" s="147" t="s">
        <v>108</v>
      </c>
      <c r="E200" s="148" t="s">
        <v>568</v>
      </c>
      <c r="F200" s="149">
        <v>305</v>
      </c>
      <c r="G200" s="148"/>
      <c r="H200" s="148">
        <v>375</v>
      </c>
      <c r="I200" s="150">
        <v>375</v>
      </c>
      <c r="J200" s="151" t="s">
        <v>626</v>
      </c>
      <c r="K200" s="152">
        <f>H200-F200</f>
        <v>70</v>
      </c>
      <c r="L200" s="153">
        <f>K200/F200</f>
        <v>0.22950819672131148</v>
      </c>
      <c r="M200" s="148" t="s">
        <v>538</v>
      </c>
      <c r="N200" s="154">
        <v>42768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45">
        <v>80</v>
      </c>
      <c r="B201" s="146">
        <v>42739</v>
      </c>
      <c r="C201" s="146"/>
      <c r="D201" s="147" t="s">
        <v>94</v>
      </c>
      <c r="E201" s="148" t="s">
        <v>568</v>
      </c>
      <c r="F201" s="149">
        <v>99.5</v>
      </c>
      <c r="G201" s="148"/>
      <c r="H201" s="148">
        <v>158</v>
      </c>
      <c r="I201" s="150">
        <v>158</v>
      </c>
      <c r="J201" s="151" t="s">
        <v>626</v>
      </c>
      <c r="K201" s="152">
        <f>H201-F201</f>
        <v>58.5</v>
      </c>
      <c r="L201" s="153">
        <f>K201/F201</f>
        <v>0.5879396984924623</v>
      </c>
      <c r="M201" s="148" t="s">
        <v>538</v>
      </c>
      <c r="N201" s="154">
        <v>42898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45">
        <v>81</v>
      </c>
      <c r="B202" s="146">
        <v>42739</v>
      </c>
      <c r="C202" s="146"/>
      <c r="D202" s="147" t="s">
        <v>94</v>
      </c>
      <c r="E202" s="148" t="s">
        <v>568</v>
      </c>
      <c r="F202" s="149">
        <v>99.5</v>
      </c>
      <c r="G202" s="148"/>
      <c r="H202" s="148">
        <v>158</v>
      </c>
      <c r="I202" s="150">
        <v>158</v>
      </c>
      <c r="J202" s="151" t="s">
        <v>626</v>
      </c>
      <c r="K202" s="152">
        <v>58.5</v>
      </c>
      <c r="L202" s="153">
        <v>0.58793969849246197</v>
      </c>
      <c r="M202" s="148" t="s">
        <v>538</v>
      </c>
      <c r="N202" s="154">
        <v>42898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45">
        <v>82</v>
      </c>
      <c r="B203" s="146">
        <v>42786</v>
      </c>
      <c r="C203" s="146"/>
      <c r="D203" s="147" t="s">
        <v>182</v>
      </c>
      <c r="E203" s="148" t="s">
        <v>568</v>
      </c>
      <c r="F203" s="149">
        <v>140.5</v>
      </c>
      <c r="G203" s="148"/>
      <c r="H203" s="148">
        <v>220</v>
      </c>
      <c r="I203" s="150">
        <v>220</v>
      </c>
      <c r="J203" s="151" t="s">
        <v>626</v>
      </c>
      <c r="K203" s="152">
        <f>H203-F203</f>
        <v>79.5</v>
      </c>
      <c r="L203" s="153">
        <f>K203/F203</f>
        <v>0.5658362989323843</v>
      </c>
      <c r="M203" s="148" t="s">
        <v>538</v>
      </c>
      <c r="N203" s="154">
        <v>42864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45">
        <v>83</v>
      </c>
      <c r="B204" s="146">
        <v>42786</v>
      </c>
      <c r="C204" s="146"/>
      <c r="D204" s="147" t="s">
        <v>680</v>
      </c>
      <c r="E204" s="148" t="s">
        <v>568</v>
      </c>
      <c r="F204" s="149">
        <v>202.5</v>
      </c>
      <c r="G204" s="148"/>
      <c r="H204" s="148">
        <v>234</v>
      </c>
      <c r="I204" s="150">
        <v>234</v>
      </c>
      <c r="J204" s="151" t="s">
        <v>626</v>
      </c>
      <c r="K204" s="152">
        <v>31.5</v>
      </c>
      <c r="L204" s="153">
        <v>0.155555555555556</v>
      </c>
      <c r="M204" s="148" t="s">
        <v>538</v>
      </c>
      <c r="N204" s="154">
        <v>42836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45">
        <v>84</v>
      </c>
      <c r="B205" s="146">
        <v>42818</v>
      </c>
      <c r="C205" s="146"/>
      <c r="D205" s="147" t="s">
        <v>681</v>
      </c>
      <c r="E205" s="148" t="s">
        <v>568</v>
      </c>
      <c r="F205" s="149">
        <v>300.5</v>
      </c>
      <c r="G205" s="148"/>
      <c r="H205" s="148">
        <v>417.5</v>
      </c>
      <c r="I205" s="150">
        <v>420</v>
      </c>
      <c r="J205" s="151" t="s">
        <v>682</v>
      </c>
      <c r="K205" s="152">
        <f>H205-F205</f>
        <v>117</v>
      </c>
      <c r="L205" s="153">
        <f>K205/F205</f>
        <v>0.38935108153078202</v>
      </c>
      <c r="M205" s="148" t="s">
        <v>538</v>
      </c>
      <c r="N205" s="154">
        <v>43070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45">
        <v>85</v>
      </c>
      <c r="B206" s="146">
        <v>42818</v>
      </c>
      <c r="C206" s="146"/>
      <c r="D206" s="147" t="s">
        <v>656</v>
      </c>
      <c r="E206" s="148" t="s">
        <v>568</v>
      </c>
      <c r="F206" s="149">
        <v>850</v>
      </c>
      <c r="G206" s="148"/>
      <c r="H206" s="148">
        <v>1042.5</v>
      </c>
      <c r="I206" s="150">
        <v>1023</v>
      </c>
      <c r="J206" s="151" t="s">
        <v>683</v>
      </c>
      <c r="K206" s="152">
        <v>192.5</v>
      </c>
      <c r="L206" s="153">
        <v>0.22647058823529401</v>
      </c>
      <c r="M206" s="148" t="s">
        <v>538</v>
      </c>
      <c r="N206" s="154">
        <v>42830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45">
        <v>86</v>
      </c>
      <c r="B207" s="146">
        <v>42830</v>
      </c>
      <c r="C207" s="146"/>
      <c r="D207" s="147" t="s">
        <v>454</v>
      </c>
      <c r="E207" s="148" t="s">
        <v>568</v>
      </c>
      <c r="F207" s="149">
        <v>785</v>
      </c>
      <c r="G207" s="148"/>
      <c r="H207" s="148">
        <v>930</v>
      </c>
      <c r="I207" s="150">
        <v>920</v>
      </c>
      <c r="J207" s="151" t="s">
        <v>684</v>
      </c>
      <c r="K207" s="152">
        <f>H207-F207</f>
        <v>145</v>
      </c>
      <c r="L207" s="153">
        <f>K207/F207</f>
        <v>0.18471337579617833</v>
      </c>
      <c r="M207" s="148" t="s">
        <v>538</v>
      </c>
      <c r="N207" s="154">
        <v>42976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5">
        <v>87</v>
      </c>
      <c r="B208" s="156">
        <v>42831</v>
      </c>
      <c r="C208" s="156"/>
      <c r="D208" s="157" t="s">
        <v>685</v>
      </c>
      <c r="E208" s="158" t="s">
        <v>568</v>
      </c>
      <c r="F208" s="159">
        <v>40</v>
      </c>
      <c r="G208" s="159"/>
      <c r="H208" s="160">
        <v>13.1</v>
      </c>
      <c r="I208" s="160">
        <v>60</v>
      </c>
      <c r="J208" s="161" t="s">
        <v>686</v>
      </c>
      <c r="K208" s="162">
        <v>-26.9</v>
      </c>
      <c r="L208" s="163">
        <v>-0.67249999999999999</v>
      </c>
      <c r="M208" s="159" t="s">
        <v>550</v>
      </c>
      <c r="N208" s="156">
        <v>43138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45">
        <v>88</v>
      </c>
      <c r="B209" s="146">
        <v>42837</v>
      </c>
      <c r="C209" s="146"/>
      <c r="D209" s="147" t="s">
        <v>93</v>
      </c>
      <c r="E209" s="148" t="s">
        <v>568</v>
      </c>
      <c r="F209" s="149">
        <v>289.5</v>
      </c>
      <c r="G209" s="148"/>
      <c r="H209" s="148">
        <v>354</v>
      </c>
      <c r="I209" s="150">
        <v>360</v>
      </c>
      <c r="J209" s="151" t="s">
        <v>687</v>
      </c>
      <c r="K209" s="152">
        <f t="shared" ref="K209:K217" si="112">H209-F209</f>
        <v>64.5</v>
      </c>
      <c r="L209" s="153">
        <f t="shared" ref="L209:L217" si="113">K209/F209</f>
        <v>0.22279792746113988</v>
      </c>
      <c r="M209" s="148" t="s">
        <v>538</v>
      </c>
      <c r="N209" s="154">
        <v>43040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45">
        <v>89</v>
      </c>
      <c r="B210" s="146">
        <v>42845</v>
      </c>
      <c r="C210" s="146"/>
      <c r="D210" s="147" t="s">
        <v>402</v>
      </c>
      <c r="E210" s="148" t="s">
        <v>568</v>
      </c>
      <c r="F210" s="149">
        <v>700</v>
      </c>
      <c r="G210" s="148"/>
      <c r="H210" s="148">
        <v>840</v>
      </c>
      <c r="I210" s="150">
        <v>840</v>
      </c>
      <c r="J210" s="151" t="s">
        <v>688</v>
      </c>
      <c r="K210" s="152">
        <f t="shared" si="112"/>
        <v>140</v>
      </c>
      <c r="L210" s="153">
        <f t="shared" si="113"/>
        <v>0.2</v>
      </c>
      <c r="M210" s="148" t="s">
        <v>538</v>
      </c>
      <c r="N210" s="154">
        <v>42893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45">
        <v>90</v>
      </c>
      <c r="B211" s="146">
        <v>42887</v>
      </c>
      <c r="C211" s="146"/>
      <c r="D211" s="147" t="s">
        <v>689</v>
      </c>
      <c r="E211" s="148" t="s">
        <v>568</v>
      </c>
      <c r="F211" s="149">
        <v>130</v>
      </c>
      <c r="G211" s="148"/>
      <c r="H211" s="148">
        <v>144.25</v>
      </c>
      <c r="I211" s="150">
        <v>170</v>
      </c>
      <c r="J211" s="151" t="s">
        <v>690</v>
      </c>
      <c r="K211" s="152">
        <f t="shared" si="112"/>
        <v>14.25</v>
      </c>
      <c r="L211" s="153">
        <f t="shared" si="113"/>
        <v>0.10961538461538461</v>
      </c>
      <c r="M211" s="148" t="s">
        <v>538</v>
      </c>
      <c r="N211" s="154">
        <v>43675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45">
        <v>91</v>
      </c>
      <c r="B212" s="146">
        <v>42901</v>
      </c>
      <c r="C212" s="146"/>
      <c r="D212" s="147" t="s">
        <v>691</v>
      </c>
      <c r="E212" s="148" t="s">
        <v>568</v>
      </c>
      <c r="F212" s="149">
        <v>214.5</v>
      </c>
      <c r="G212" s="148"/>
      <c r="H212" s="148">
        <v>262</v>
      </c>
      <c r="I212" s="150">
        <v>262</v>
      </c>
      <c r="J212" s="151" t="s">
        <v>692</v>
      </c>
      <c r="K212" s="152">
        <f t="shared" si="112"/>
        <v>47.5</v>
      </c>
      <c r="L212" s="153">
        <f t="shared" si="113"/>
        <v>0.22144522144522144</v>
      </c>
      <c r="M212" s="148" t="s">
        <v>538</v>
      </c>
      <c r="N212" s="154">
        <v>42977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92</v>
      </c>
      <c r="B213" s="177">
        <v>42933</v>
      </c>
      <c r="C213" s="177"/>
      <c r="D213" s="178" t="s">
        <v>693</v>
      </c>
      <c r="E213" s="179" t="s">
        <v>568</v>
      </c>
      <c r="F213" s="180">
        <v>370</v>
      </c>
      <c r="G213" s="179"/>
      <c r="H213" s="179">
        <v>447.5</v>
      </c>
      <c r="I213" s="181">
        <v>450</v>
      </c>
      <c r="J213" s="182" t="s">
        <v>626</v>
      </c>
      <c r="K213" s="152">
        <f t="shared" si="112"/>
        <v>77.5</v>
      </c>
      <c r="L213" s="183">
        <f t="shared" si="113"/>
        <v>0.20945945945945946</v>
      </c>
      <c r="M213" s="179" t="s">
        <v>538</v>
      </c>
      <c r="N213" s="184">
        <v>43035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6">
        <v>93</v>
      </c>
      <c r="B214" s="177">
        <v>42943</v>
      </c>
      <c r="C214" s="177"/>
      <c r="D214" s="178" t="s">
        <v>180</v>
      </c>
      <c r="E214" s="179" t="s">
        <v>568</v>
      </c>
      <c r="F214" s="180">
        <v>657.5</v>
      </c>
      <c r="G214" s="179"/>
      <c r="H214" s="179">
        <v>825</v>
      </c>
      <c r="I214" s="181">
        <v>820</v>
      </c>
      <c r="J214" s="182" t="s">
        <v>626</v>
      </c>
      <c r="K214" s="152">
        <f t="shared" si="112"/>
        <v>167.5</v>
      </c>
      <c r="L214" s="183">
        <f t="shared" si="113"/>
        <v>0.25475285171102663</v>
      </c>
      <c r="M214" s="179" t="s">
        <v>538</v>
      </c>
      <c r="N214" s="184">
        <v>43090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45">
        <v>94</v>
      </c>
      <c r="B215" s="146">
        <v>42964</v>
      </c>
      <c r="C215" s="146"/>
      <c r="D215" s="147" t="s">
        <v>347</v>
      </c>
      <c r="E215" s="148" t="s">
        <v>568</v>
      </c>
      <c r="F215" s="149">
        <v>605</v>
      </c>
      <c r="G215" s="148"/>
      <c r="H215" s="148">
        <v>750</v>
      </c>
      <c r="I215" s="150">
        <v>750</v>
      </c>
      <c r="J215" s="151" t="s">
        <v>684</v>
      </c>
      <c r="K215" s="152">
        <f t="shared" si="112"/>
        <v>145</v>
      </c>
      <c r="L215" s="153">
        <f t="shared" si="113"/>
        <v>0.23966942148760331</v>
      </c>
      <c r="M215" s="148" t="s">
        <v>538</v>
      </c>
      <c r="N215" s="154">
        <v>43027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5">
        <v>95</v>
      </c>
      <c r="B216" s="156">
        <v>42979</v>
      </c>
      <c r="C216" s="156"/>
      <c r="D216" s="164" t="s">
        <v>694</v>
      </c>
      <c r="E216" s="159" t="s">
        <v>568</v>
      </c>
      <c r="F216" s="159">
        <v>255</v>
      </c>
      <c r="G216" s="160"/>
      <c r="H216" s="160">
        <v>217.25</v>
      </c>
      <c r="I216" s="160">
        <v>320</v>
      </c>
      <c r="J216" s="161" t="s">
        <v>695</v>
      </c>
      <c r="K216" s="162">
        <f t="shared" si="112"/>
        <v>-37.75</v>
      </c>
      <c r="L216" s="165">
        <f t="shared" si="113"/>
        <v>-0.14803921568627451</v>
      </c>
      <c r="M216" s="159" t="s">
        <v>550</v>
      </c>
      <c r="N216" s="156">
        <v>43661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45">
        <v>96</v>
      </c>
      <c r="B217" s="146">
        <v>42997</v>
      </c>
      <c r="C217" s="146"/>
      <c r="D217" s="147" t="s">
        <v>696</v>
      </c>
      <c r="E217" s="148" t="s">
        <v>568</v>
      </c>
      <c r="F217" s="149">
        <v>215</v>
      </c>
      <c r="G217" s="148"/>
      <c r="H217" s="148">
        <v>258</v>
      </c>
      <c r="I217" s="150">
        <v>258</v>
      </c>
      <c r="J217" s="151" t="s">
        <v>626</v>
      </c>
      <c r="K217" s="152">
        <f t="shared" si="112"/>
        <v>43</v>
      </c>
      <c r="L217" s="153">
        <f t="shared" si="113"/>
        <v>0.2</v>
      </c>
      <c r="M217" s="148" t="s">
        <v>538</v>
      </c>
      <c r="N217" s="154">
        <v>43040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45">
        <v>97</v>
      </c>
      <c r="B218" s="146">
        <v>42997</v>
      </c>
      <c r="C218" s="146"/>
      <c r="D218" s="147" t="s">
        <v>696</v>
      </c>
      <c r="E218" s="148" t="s">
        <v>568</v>
      </c>
      <c r="F218" s="149">
        <v>215</v>
      </c>
      <c r="G218" s="148"/>
      <c r="H218" s="148">
        <v>258</v>
      </c>
      <c r="I218" s="150">
        <v>258</v>
      </c>
      <c r="J218" s="182" t="s">
        <v>626</v>
      </c>
      <c r="K218" s="152">
        <v>43</v>
      </c>
      <c r="L218" s="153">
        <v>0.2</v>
      </c>
      <c r="M218" s="148" t="s">
        <v>538</v>
      </c>
      <c r="N218" s="154">
        <v>43040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6">
        <v>98</v>
      </c>
      <c r="B219" s="177">
        <v>42998</v>
      </c>
      <c r="C219" s="177"/>
      <c r="D219" s="178" t="s">
        <v>697</v>
      </c>
      <c r="E219" s="179" t="s">
        <v>568</v>
      </c>
      <c r="F219" s="149">
        <v>75</v>
      </c>
      <c r="G219" s="179"/>
      <c r="H219" s="179">
        <v>90</v>
      </c>
      <c r="I219" s="181">
        <v>90</v>
      </c>
      <c r="J219" s="151" t="s">
        <v>698</v>
      </c>
      <c r="K219" s="152">
        <f t="shared" ref="K219:K224" si="114">H219-F219</f>
        <v>15</v>
      </c>
      <c r="L219" s="153">
        <f t="shared" ref="L219:L224" si="115">K219/F219</f>
        <v>0.2</v>
      </c>
      <c r="M219" s="148" t="s">
        <v>538</v>
      </c>
      <c r="N219" s="154">
        <v>43019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99</v>
      </c>
      <c r="B220" s="177">
        <v>43011</v>
      </c>
      <c r="C220" s="177"/>
      <c r="D220" s="178" t="s">
        <v>552</v>
      </c>
      <c r="E220" s="179" t="s">
        <v>568</v>
      </c>
      <c r="F220" s="180">
        <v>315</v>
      </c>
      <c r="G220" s="179"/>
      <c r="H220" s="179">
        <v>392</v>
      </c>
      <c r="I220" s="181">
        <v>384</v>
      </c>
      <c r="J220" s="182" t="s">
        <v>699</v>
      </c>
      <c r="K220" s="152">
        <f t="shared" si="114"/>
        <v>77</v>
      </c>
      <c r="L220" s="183">
        <f t="shared" si="115"/>
        <v>0.24444444444444444</v>
      </c>
      <c r="M220" s="179" t="s">
        <v>538</v>
      </c>
      <c r="N220" s="184">
        <v>43017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100</v>
      </c>
      <c r="B221" s="177">
        <v>43013</v>
      </c>
      <c r="C221" s="177"/>
      <c r="D221" s="178" t="s">
        <v>430</v>
      </c>
      <c r="E221" s="179" t="s">
        <v>568</v>
      </c>
      <c r="F221" s="180">
        <v>145</v>
      </c>
      <c r="G221" s="179"/>
      <c r="H221" s="179">
        <v>179</v>
      </c>
      <c r="I221" s="181">
        <v>180</v>
      </c>
      <c r="J221" s="182" t="s">
        <v>700</v>
      </c>
      <c r="K221" s="152">
        <f t="shared" si="114"/>
        <v>34</v>
      </c>
      <c r="L221" s="183">
        <f t="shared" si="115"/>
        <v>0.23448275862068965</v>
      </c>
      <c r="M221" s="179" t="s">
        <v>538</v>
      </c>
      <c r="N221" s="184">
        <v>43025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101</v>
      </c>
      <c r="B222" s="177">
        <v>43014</v>
      </c>
      <c r="C222" s="177"/>
      <c r="D222" s="178" t="s">
        <v>324</v>
      </c>
      <c r="E222" s="179" t="s">
        <v>568</v>
      </c>
      <c r="F222" s="180">
        <v>256</v>
      </c>
      <c r="G222" s="179"/>
      <c r="H222" s="179">
        <v>323</v>
      </c>
      <c r="I222" s="181">
        <v>320</v>
      </c>
      <c r="J222" s="182" t="s">
        <v>626</v>
      </c>
      <c r="K222" s="152">
        <f t="shared" si="114"/>
        <v>67</v>
      </c>
      <c r="L222" s="183">
        <f t="shared" si="115"/>
        <v>0.26171875</v>
      </c>
      <c r="M222" s="179" t="s">
        <v>538</v>
      </c>
      <c r="N222" s="184">
        <v>43067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102</v>
      </c>
      <c r="B223" s="177">
        <v>43017</v>
      </c>
      <c r="C223" s="177"/>
      <c r="D223" s="178" t="s">
        <v>339</v>
      </c>
      <c r="E223" s="179" t="s">
        <v>568</v>
      </c>
      <c r="F223" s="180">
        <v>137.5</v>
      </c>
      <c r="G223" s="179"/>
      <c r="H223" s="179">
        <v>184</v>
      </c>
      <c r="I223" s="181">
        <v>183</v>
      </c>
      <c r="J223" s="182" t="s">
        <v>701</v>
      </c>
      <c r="K223" s="152">
        <f t="shared" si="114"/>
        <v>46.5</v>
      </c>
      <c r="L223" s="183">
        <f t="shared" si="115"/>
        <v>0.33818181818181819</v>
      </c>
      <c r="M223" s="179" t="s">
        <v>538</v>
      </c>
      <c r="N223" s="184">
        <v>43108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103</v>
      </c>
      <c r="B224" s="177">
        <v>43018</v>
      </c>
      <c r="C224" s="177"/>
      <c r="D224" s="178" t="s">
        <v>702</v>
      </c>
      <c r="E224" s="179" t="s">
        <v>568</v>
      </c>
      <c r="F224" s="180">
        <v>125.5</v>
      </c>
      <c r="G224" s="179"/>
      <c r="H224" s="179">
        <v>158</v>
      </c>
      <c r="I224" s="181">
        <v>155</v>
      </c>
      <c r="J224" s="182" t="s">
        <v>703</v>
      </c>
      <c r="K224" s="152">
        <f t="shared" si="114"/>
        <v>32.5</v>
      </c>
      <c r="L224" s="183">
        <f t="shared" si="115"/>
        <v>0.25896414342629481</v>
      </c>
      <c r="M224" s="179" t="s">
        <v>538</v>
      </c>
      <c r="N224" s="184">
        <v>43067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104</v>
      </c>
      <c r="B225" s="177">
        <v>43018</v>
      </c>
      <c r="C225" s="177"/>
      <c r="D225" s="178" t="s">
        <v>704</v>
      </c>
      <c r="E225" s="179" t="s">
        <v>568</v>
      </c>
      <c r="F225" s="180">
        <v>895</v>
      </c>
      <c r="G225" s="179"/>
      <c r="H225" s="179">
        <v>1122.5</v>
      </c>
      <c r="I225" s="181">
        <v>1078</v>
      </c>
      <c r="J225" s="182" t="s">
        <v>705</v>
      </c>
      <c r="K225" s="152">
        <v>227.5</v>
      </c>
      <c r="L225" s="183">
        <v>0.25418994413407803</v>
      </c>
      <c r="M225" s="179" t="s">
        <v>538</v>
      </c>
      <c r="N225" s="184">
        <v>43117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105</v>
      </c>
      <c r="B226" s="177">
        <v>43020</v>
      </c>
      <c r="C226" s="177"/>
      <c r="D226" s="178" t="s">
        <v>333</v>
      </c>
      <c r="E226" s="179" t="s">
        <v>568</v>
      </c>
      <c r="F226" s="180">
        <v>525</v>
      </c>
      <c r="G226" s="179"/>
      <c r="H226" s="179">
        <v>629</v>
      </c>
      <c r="I226" s="181">
        <v>629</v>
      </c>
      <c r="J226" s="182" t="s">
        <v>626</v>
      </c>
      <c r="K226" s="152">
        <v>104</v>
      </c>
      <c r="L226" s="183">
        <v>0.19809523809523799</v>
      </c>
      <c r="M226" s="179" t="s">
        <v>538</v>
      </c>
      <c r="N226" s="184">
        <v>43119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6">
        <v>106</v>
      </c>
      <c r="B227" s="177">
        <v>43046</v>
      </c>
      <c r="C227" s="177"/>
      <c r="D227" s="178" t="s">
        <v>370</v>
      </c>
      <c r="E227" s="179" t="s">
        <v>568</v>
      </c>
      <c r="F227" s="180">
        <v>740</v>
      </c>
      <c r="G227" s="179"/>
      <c r="H227" s="179">
        <v>892.5</v>
      </c>
      <c r="I227" s="181">
        <v>900</v>
      </c>
      <c r="J227" s="182" t="s">
        <v>706</v>
      </c>
      <c r="K227" s="152">
        <f>H227-F227</f>
        <v>152.5</v>
      </c>
      <c r="L227" s="183">
        <f>K227/F227</f>
        <v>0.20608108108108109</v>
      </c>
      <c r="M227" s="179" t="s">
        <v>538</v>
      </c>
      <c r="N227" s="184">
        <v>43052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45">
        <v>107</v>
      </c>
      <c r="B228" s="146">
        <v>43073</v>
      </c>
      <c r="C228" s="146"/>
      <c r="D228" s="147" t="s">
        <v>707</v>
      </c>
      <c r="E228" s="148" t="s">
        <v>568</v>
      </c>
      <c r="F228" s="149">
        <v>118.5</v>
      </c>
      <c r="G228" s="148"/>
      <c r="H228" s="148">
        <v>143.5</v>
      </c>
      <c r="I228" s="150">
        <v>145</v>
      </c>
      <c r="J228" s="151" t="s">
        <v>559</v>
      </c>
      <c r="K228" s="152">
        <f>H228-F228</f>
        <v>25</v>
      </c>
      <c r="L228" s="153">
        <f>K228/F228</f>
        <v>0.2109704641350211</v>
      </c>
      <c r="M228" s="148" t="s">
        <v>538</v>
      </c>
      <c r="N228" s="154">
        <v>43097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5">
        <v>108</v>
      </c>
      <c r="B229" s="156">
        <v>43090</v>
      </c>
      <c r="C229" s="156"/>
      <c r="D229" s="157" t="s">
        <v>407</v>
      </c>
      <c r="E229" s="158" t="s">
        <v>568</v>
      </c>
      <c r="F229" s="159">
        <v>715</v>
      </c>
      <c r="G229" s="159"/>
      <c r="H229" s="160">
        <v>500</v>
      </c>
      <c r="I229" s="160">
        <v>872</v>
      </c>
      <c r="J229" s="161" t="s">
        <v>708</v>
      </c>
      <c r="K229" s="162">
        <f>H229-F229</f>
        <v>-215</v>
      </c>
      <c r="L229" s="163">
        <f>K229/F229</f>
        <v>-0.30069930069930068</v>
      </c>
      <c r="M229" s="159" t="s">
        <v>550</v>
      </c>
      <c r="N229" s="156">
        <v>43670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45">
        <v>109</v>
      </c>
      <c r="B230" s="146">
        <v>43098</v>
      </c>
      <c r="C230" s="146"/>
      <c r="D230" s="147" t="s">
        <v>552</v>
      </c>
      <c r="E230" s="148" t="s">
        <v>568</v>
      </c>
      <c r="F230" s="149">
        <v>435</v>
      </c>
      <c r="G230" s="148"/>
      <c r="H230" s="148">
        <v>542.5</v>
      </c>
      <c r="I230" s="150">
        <v>539</v>
      </c>
      <c r="J230" s="151" t="s">
        <v>626</v>
      </c>
      <c r="K230" s="152">
        <v>107.5</v>
      </c>
      <c r="L230" s="153">
        <v>0.247126436781609</v>
      </c>
      <c r="M230" s="148" t="s">
        <v>538</v>
      </c>
      <c r="N230" s="154">
        <v>43206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45">
        <v>110</v>
      </c>
      <c r="B231" s="146">
        <v>43098</v>
      </c>
      <c r="C231" s="146"/>
      <c r="D231" s="147" t="s">
        <v>510</v>
      </c>
      <c r="E231" s="148" t="s">
        <v>568</v>
      </c>
      <c r="F231" s="149">
        <v>885</v>
      </c>
      <c r="G231" s="148"/>
      <c r="H231" s="148">
        <v>1090</v>
      </c>
      <c r="I231" s="150">
        <v>1084</v>
      </c>
      <c r="J231" s="151" t="s">
        <v>626</v>
      </c>
      <c r="K231" s="152">
        <v>205</v>
      </c>
      <c r="L231" s="153">
        <v>0.23163841807909599</v>
      </c>
      <c r="M231" s="148" t="s">
        <v>538</v>
      </c>
      <c r="N231" s="154">
        <v>43213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5">
        <v>111</v>
      </c>
      <c r="B232" s="186">
        <v>43192</v>
      </c>
      <c r="C232" s="186"/>
      <c r="D232" s="164" t="s">
        <v>709</v>
      </c>
      <c r="E232" s="159" t="s">
        <v>568</v>
      </c>
      <c r="F232" s="187">
        <v>478.5</v>
      </c>
      <c r="G232" s="159"/>
      <c r="H232" s="159">
        <v>442</v>
      </c>
      <c r="I232" s="160">
        <v>613</v>
      </c>
      <c r="J232" s="161" t="s">
        <v>710</v>
      </c>
      <c r="K232" s="162">
        <f>H232-F232</f>
        <v>-36.5</v>
      </c>
      <c r="L232" s="163">
        <f>K232/F232</f>
        <v>-7.6280041797283177E-2</v>
      </c>
      <c r="M232" s="159" t="s">
        <v>550</v>
      </c>
      <c r="N232" s="156">
        <v>43762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55">
        <v>112</v>
      </c>
      <c r="B233" s="156">
        <v>43194</v>
      </c>
      <c r="C233" s="156"/>
      <c r="D233" s="157" t="s">
        <v>711</v>
      </c>
      <c r="E233" s="158" t="s">
        <v>568</v>
      </c>
      <c r="F233" s="159">
        <f>141.5-7.3</f>
        <v>134.19999999999999</v>
      </c>
      <c r="G233" s="159"/>
      <c r="H233" s="160">
        <v>77</v>
      </c>
      <c r="I233" s="160">
        <v>180</v>
      </c>
      <c r="J233" s="161" t="s">
        <v>712</v>
      </c>
      <c r="K233" s="162">
        <f>H233-F233</f>
        <v>-57.199999999999989</v>
      </c>
      <c r="L233" s="163">
        <f>K233/F233</f>
        <v>-0.42622950819672129</v>
      </c>
      <c r="M233" s="159" t="s">
        <v>550</v>
      </c>
      <c r="N233" s="156">
        <v>43522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55">
        <v>113</v>
      </c>
      <c r="B234" s="156">
        <v>43209</v>
      </c>
      <c r="C234" s="156"/>
      <c r="D234" s="157" t="s">
        <v>713</v>
      </c>
      <c r="E234" s="158" t="s">
        <v>568</v>
      </c>
      <c r="F234" s="159">
        <v>430</v>
      </c>
      <c r="G234" s="159"/>
      <c r="H234" s="160">
        <v>220</v>
      </c>
      <c r="I234" s="160">
        <v>537</v>
      </c>
      <c r="J234" s="161" t="s">
        <v>714</v>
      </c>
      <c r="K234" s="162">
        <f>H234-F234</f>
        <v>-210</v>
      </c>
      <c r="L234" s="163">
        <f>K234/F234</f>
        <v>-0.48837209302325579</v>
      </c>
      <c r="M234" s="159" t="s">
        <v>550</v>
      </c>
      <c r="N234" s="156">
        <v>43252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114</v>
      </c>
      <c r="B235" s="177">
        <v>43220</v>
      </c>
      <c r="C235" s="177"/>
      <c r="D235" s="178" t="s">
        <v>371</v>
      </c>
      <c r="E235" s="179" t="s">
        <v>568</v>
      </c>
      <c r="F235" s="179">
        <v>153.5</v>
      </c>
      <c r="G235" s="179"/>
      <c r="H235" s="179">
        <v>196</v>
      </c>
      <c r="I235" s="181">
        <v>196</v>
      </c>
      <c r="J235" s="151" t="s">
        <v>715</v>
      </c>
      <c r="K235" s="152">
        <f>H235-F235</f>
        <v>42.5</v>
      </c>
      <c r="L235" s="153">
        <f>K235/F235</f>
        <v>0.27687296416938112</v>
      </c>
      <c r="M235" s="148" t="s">
        <v>538</v>
      </c>
      <c r="N235" s="154">
        <v>43605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55">
        <v>115</v>
      </c>
      <c r="B236" s="156">
        <v>43306</v>
      </c>
      <c r="C236" s="156"/>
      <c r="D236" s="157" t="s">
        <v>685</v>
      </c>
      <c r="E236" s="158" t="s">
        <v>568</v>
      </c>
      <c r="F236" s="159">
        <v>27.5</v>
      </c>
      <c r="G236" s="159"/>
      <c r="H236" s="160">
        <v>13.1</v>
      </c>
      <c r="I236" s="160">
        <v>60</v>
      </c>
      <c r="J236" s="161" t="s">
        <v>716</v>
      </c>
      <c r="K236" s="162">
        <v>-14.4</v>
      </c>
      <c r="L236" s="163">
        <v>-0.52363636363636401</v>
      </c>
      <c r="M236" s="159" t="s">
        <v>550</v>
      </c>
      <c r="N236" s="156">
        <v>43138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5">
        <v>116</v>
      </c>
      <c r="B237" s="186">
        <v>43318</v>
      </c>
      <c r="C237" s="186"/>
      <c r="D237" s="164" t="s">
        <v>717</v>
      </c>
      <c r="E237" s="159" t="s">
        <v>568</v>
      </c>
      <c r="F237" s="159">
        <v>148.5</v>
      </c>
      <c r="G237" s="159"/>
      <c r="H237" s="159">
        <v>102</v>
      </c>
      <c r="I237" s="160">
        <v>182</v>
      </c>
      <c r="J237" s="161" t="s">
        <v>718</v>
      </c>
      <c r="K237" s="162">
        <f>H237-F237</f>
        <v>-46.5</v>
      </c>
      <c r="L237" s="163">
        <f>K237/F237</f>
        <v>-0.31313131313131315</v>
      </c>
      <c r="M237" s="159" t="s">
        <v>550</v>
      </c>
      <c r="N237" s="156">
        <v>43661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45">
        <v>117</v>
      </c>
      <c r="B238" s="146">
        <v>43335</v>
      </c>
      <c r="C238" s="146"/>
      <c r="D238" s="147" t="s">
        <v>719</v>
      </c>
      <c r="E238" s="148" t="s">
        <v>568</v>
      </c>
      <c r="F238" s="179">
        <v>285</v>
      </c>
      <c r="G238" s="148"/>
      <c r="H238" s="148">
        <v>355</v>
      </c>
      <c r="I238" s="150">
        <v>364</v>
      </c>
      <c r="J238" s="151" t="s">
        <v>720</v>
      </c>
      <c r="K238" s="152">
        <v>70</v>
      </c>
      <c r="L238" s="153">
        <v>0.24561403508771901</v>
      </c>
      <c r="M238" s="148" t="s">
        <v>538</v>
      </c>
      <c r="N238" s="154">
        <v>43455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45">
        <v>118</v>
      </c>
      <c r="B239" s="146">
        <v>43341</v>
      </c>
      <c r="C239" s="146"/>
      <c r="D239" s="147" t="s">
        <v>359</v>
      </c>
      <c r="E239" s="148" t="s">
        <v>568</v>
      </c>
      <c r="F239" s="179">
        <v>525</v>
      </c>
      <c r="G239" s="148"/>
      <c r="H239" s="148">
        <v>585</v>
      </c>
      <c r="I239" s="150">
        <v>635</v>
      </c>
      <c r="J239" s="151" t="s">
        <v>721</v>
      </c>
      <c r="K239" s="152">
        <f t="shared" ref="K239:K256" si="116">H239-F239</f>
        <v>60</v>
      </c>
      <c r="L239" s="153">
        <f t="shared" ref="L239:L256" si="117">K239/F239</f>
        <v>0.11428571428571428</v>
      </c>
      <c r="M239" s="148" t="s">
        <v>538</v>
      </c>
      <c r="N239" s="154">
        <v>43662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45">
        <v>119</v>
      </c>
      <c r="B240" s="146">
        <v>43395</v>
      </c>
      <c r="C240" s="146"/>
      <c r="D240" s="147" t="s">
        <v>347</v>
      </c>
      <c r="E240" s="148" t="s">
        <v>568</v>
      </c>
      <c r="F240" s="179">
        <v>475</v>
      </c>
      <c r="G240" s="148"/>
      <c r="H240" s="148">
        <v>574</v>
      </c>
      <c r="I240" s="150">
        <v>570</v>
      </c>
      <c r="J240" s="151" t="s">
        <v>626</v>
      </c>
      <c r="K240" s="152">
        <f t="shared" si="116"/>
        <v>99</v>
      </c>
      <c r="L240" s="153">
        <f t="shared" si="117"/>
        <v>0.20842105263157895</v>
      </c>
      <c r="M240" s="148" t="s">
        <v>538</v>
      </c>
      <c r="N240" s="154">
        <v>43403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6">
        <v>120</v>
      </c>
      <c r="B241" s="177">
        <v>43397</v>
      </c>
      <c r="C241" s="177"/>
      <c r="D241" s="178" t="s">
        <v>366</v>
      </c>
      <c r="E241" s="179" t="s">
        <v>568</v>
      </c>
      <c r="F241" s="179">
        <v>707.5</v>
      </c>
      <c r="G241" s="179"/>
      <c r="H241" s="179">
        <v>872</v>
      </c>
      <c r="I241" s="181">
        <v>872</v>
      </c>
      <c r="J241" s="182" t="s">
        <v>626</v>
      </c>
      <c r="K241" s="152">
        <f t="shared" si="116"/>
        <v>164.5</v>
      </c>
      <c r="L241" s="183">
        <f t="shared" si="117"/>
        <v>0.23250883392226149</v>
      </c>
      <c r="M241" s="179" t="s">
        <v>538</v>
      </c>
      <c r="N241" s="184">
        <v>43482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6">
        <v>121</v>
      </c>
      <c r="B242" s="177">
        <v>43398</v>
      </c>
      <c r="C242" s="177"/>
      <c r="D242" s="178" t="s">
        <v>722</v>
      </c>
      <c r="E242" s="179" t="s">
        <v>568</v>
      </c>
      <c r="F242" s="179">
        <v>162</v>
      </c>
      <c r="G242" s="179"/>
      <c r="H242" s="179">
        <v>204</v>
      </c>
      <c r="I242" s="181">
        <v>209</v>
      </c>
      <c r="J242" s="182" t="s">
        <v>723</v>
      </c>
      <c r="K242" s="152">
        <f t="shared" si="116"/>
        <v>42</v>
      </c>
      <c r="L242" s="183">
        <f t="shared" si="117"/>
        <v>0.25925925925925924</v>
      </c>
      <c r="M242" s="179" t="s">
        <v>538</v>
      </c>
      <c r="N242" s="184">
        <v>43539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6">
        <v>122</v>
      </c>
      <c r="B243" s="177">
        <v>43399</v>
      </c>
      <c r="C243" s="177"/>
      <c r="D243" s="178" t="s">
        <v>447</v>
      </c>
      <c r="E243" s="179" t="s">
        <v>568</v>
      </c>
      <c r="F243" s="179">
        <v>240</v>
      </c>
      <c r="G243" s="179"/>
      <c r="H243" s="179">
        <v>297</v>
      </c>
      <c r="I243" s="181">
        <v>297</v>
      </c>
      <c r="J243" s="182" t="s">
        <v>626</v>
      </c>
      <c r="K243" s="188">
        <f t="shared" si="116"/>
        <v>57</v>
      </c>
      <c r="L243" s="183">
        <f t="shared" si="117"/>
        <v>0.23749999999999999</v>
      </c>
      <c r="M243" s="179" t="s">
        <v>538</v>
      </c>
      <c r="N243" s="184">
        <v>43417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45">
        <v>123</v>
      </c>
      <c r="B244" s="146">
        <v>43439</v>
      </c>
      <c r="C244" s="146"/>
      <c r="D244" s="147" t="s">
        <v>724</v>
      </c>
      <c r="E244" s="148" t="s">
        <v>568</v>
      </c>
      <c r="F244" s="148">
        <v>202.5</v>
      </c>
      <c r="G244" s="148"/>
      <c r="H244" s="148">
        <v>255</v>
      </c>
      <c r="I244" s="150">
        <v>252</v>
      </c>
      <c r="J244" s="151" t="s">
        <v>626</v>
      </c>
      <c r="K244" s="152">
        <f t="shared" si="116"/>
        <v>52.5</v>
      </c>
      <c r="L244" s="153">
        <f t="shared" si="117"/>
        <v>0.25925925925925924</v>
      </c>
      <c r="M244" s="148" t="s">
        <v>538</v>
      </c>
      <c r="N244" s="154">
        <v>43542</v>
      </c>
      <c r="O244" s="1"/>
      <c r="P244" s="1"/>
      <c r="Q244" s="1"/>
      <c r="R244" s="6" t="s">
        <v>725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6">
        <v>124</v>
      </c>
      <c r="B245" s="177">
        <v>43465</v>
      </c>
      <c r="C245" s="146"/>
      <c r="D245" s="178" t="s">
        <v>394</v>
      </c>
      <c r="E245" s="179" t="s">
        <v>568</v>
      </c>
      <c r="F245" s="179">
        <v>710</v>
      </c>
      <c r="G245" s="179"/>
      <c r="H245" s="179">
        <v>866</v>
      </c>
      <c r="I245" s="181">
        <v>866</v>
      </c>
      <c r="J245" s="182" t="s">
        <v>626</v>
      </c>
      <c r="K245" s="152">
        <f t="shared" si="116"/>
        <v>156</v>
      </c>
      <c r="L245" s="153">
        <f t="shared" si="117"/>
        <v>0.21971830985915494</v>
      </c>
      <c r="M245" s="148" t="s">
        <v>538</v>
      </c>
      <c r="N245" s="154">
        <v>43553</v>
      </c>
      <c r="O245" s="1"/>
      <c r="P245" s="1"/>
      <c r="Q245" s="1"/>
      <c r="R245" s="6" t="s">
        <v>725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76">
        <v>125</v>
      </c>
      <c r="B246" s="177">
        <v>43522</v>
      </c>
      <c r="C246" s="177"/>
      <c r="D246" s="178" t="s">
        <v>151</v>
      </c>
      <c r="E246" s="179" t="s">
        <v>568</v>
      </c>
      <c r="F246" s="179">
        <v>337.25</v>
      </c>
      <c r="G246" s="179"/>
      <c r="H246" s="179">
        <v>398.5</v>
      </c>
      <c r="I246" s="181">
        <v>411</v>
      </c>
      <c r="J246" s="151" t="s">
        <v>726</v>
      </c>
      <c r="K246" s="152">
        <f t="shared" si="116"/>
        <v>61.25</v>
      </c>
      <c r="L246" s="153">
        <f t="shared" si="117"/>
        <v>0.1816160118606375</v>
      </c>
      <c r="M246" s="148" t="s">
        <v>538</v>
      </c>
      <c r="N246" s="154">
        <v>43760</v>
      </c>
      <c r="O246" s="1"/>
      <c r="P246" s="1"/>
      <c r="Q246" s="1"/>
      <c r="R246" s="6" t="s">
        <v>725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9">
        <v>126</v>
      </c>
      <c r="B247" s="190">
        <v>43559</v>
      </c>
      <c r="C247" s="190"/>
      <c r="D247" s="191" t="s">
        <v>727</v>
      </c>
      <c r="E247" s="192" t="s">
        <v>568</v>
      </c>
      <c r="F247" s="192">
        <v>130</v>
      </c>
      <c r="G247" s="192"/>
      <c r="H247" s="192">
        <v>65</v>
      </c>
      <c r="I247" s="193">
        <v>158</v>
      </c>
      <c r="J247" s="161" t="s">
        <v>728</v>
      </c>
      <c r="K247" s="162">
        <f t="shared" si="116"/>
        <v>-65</v>
      </c>
      <c r="L247" s="163">
        <f t="shared" si="117"/>
        <v>-0.5</v>
      </c>
      <c r="M247" s="159" t="s">
        <v>550</v>
      </c>
      <c r="N247" s="156">
        <v>43726</v>
      </c>
      <c r="O247" s="1"/>
      <c r="P247" s="1"/>
      <c r="Q247" s="1"/>
      <c r="R247" s="6" t="s">
        <v>729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6">
        <v>127</v>
      </c>
      <c r="B248" s="177">
        <v>43017</v>
      </c>
      <c r="C248" s="177"/>
      <c r="D248" s="178" t="s">
        <v>182</v>
      </c>
      <c r="E248" s="179" t="s">
        <v>568</v>
      </c>
      <c r="F248" s="179">
        <v>141.5</v>
      </c>
      <c r="G248" s="179"/>
      <c r="H248" s="179">
        <v>183.5</v>
      </c>
      <c r="I248" s="181">
        <v>210</v>
      </c>
      <c r="J248" s="151" t="s">
        <v>723</v>
      </c>
      <c r="K248" s="152">
        <f t="shared" si="116"/>
        <v>42</v>
      </c>
      <c r="L248" s="153">
        <f t="shared" si="117"/>
        <v>0.29681978798586572</v>
      </c>
      <c r="M248" s="148" t="s">
        <v>538</v>
      </c>
      <c r="N248" s="154">
        <v>43042</v>
      </c>
      <c r="O248" s="1"/>
      <c r="P248" s="1"/>
      <c r="Q248" s="1"/>
      <c r="R248" s="6" t="s">
        <v>729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9">
        <v>128</v>
      </c>
      <c r="B249" s="190">
        <v>43074</v>
      </c>
      <c r="C249" s="190"/>
      <c r="D249" s="191" t="s">
        <v>730</v>
      </c>
      <c r="E249" s="192" t="s">
        <v>568</v>
      </c>
      <c r="F249" s="187">
        <v>172</v>
      </c>
      <c r="G249" s="192"/>
      <c r="H249" s="192">
        <v>155.25</v>
      </c>
      <c r="I249" s="193">
        <v>230</v>
      </c>
      <c r="J249" s="161" t="s">
        <v>731</v>
      </c>
      <c r="K249" s="162">
        <f t="shared" si="116"/>
        <v>-16.75</v>
      </c>
      <c r="L249" s="163">
        <f t="shared" si="117"/>
        <v>-9.7383720930232565E-2</v>
      </c>
      <c r="M249" s="159" t="s">
        <v>550</v>
      </c>
      <c r="N249" s="156">
        <v>43787</v>
      </c>
      <c r="O249" s="1"/>
      <c r="P249" s="1"/>
      <c r="Q249" s="1"/>
      <c r="R249" s="6" t="s">
        <v>729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76">
        <v>129</v>
      </c>
      <c r="B250" s="177">
        <v>43398</v>
      </c>
      <c r="C250" s="177"/>
      <c r="D250" s="178" t="s">
        <v>107</v>
      </c>
      <c r="E250" s="179" t="s">
        <v>568</v>
      </c>
      <c r="F250" s="179">
        <v>698.5</v>
      </c>
      <c r="G250" s="179"/>
      <c r="H250" s="179">
        <v>890</v>
      </c>
      <c r="I250" s="181">
        <v>890</v>
      </c>
      <c r="J250" s="151" t="s">
        <v>791</v>
      </c>
      <c r="K250" s="152">
        <f t="shared" si="116"/>
        <v>191.5</v>
      </c>
      <c r="L250" s="153">
        <f t="shared" si="117"/>
        <v>0.27415891195418757</v>
      </c>
      <c r="M250" s="148" t="s">
        <v>538</v>
      </c>
      <c r="N250" s="154">
        <v>44328</v>
      </c>
      <c r="O250" s="1"/>
      <c r="P250" s="1"/>
      <c r="Q250" s="1"/>
      <c r="R250" s="6" t="s">
        <v>725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6">
        <v>130</v>
      </c>
      <c r="B251" s="177">
        <v>42877</v>
      </c>
      <c r="C251" s="177"/>
      <c r="D251" s="178" t="s">
        <v>358</v>
      </c>
      <c r="E251" s="179" t="s">
        <v>568</v>
      </c>
      <c r="F251" s="179">
        <v>127.6</v>
      </c>
      <c r="G251" s="179"/>
      <c r="H251" s="179">
        <v>138</v>
      </c>
      <c r="I251" s="181">
        <v>190</v>
      </c>
      <c r="J251" s="151" t="s">
        <v>732</v>
      </c>
      <c r="K251" s="152">
        <f t="shared" si="116"/>
        <v>10.400000000000006</v>
      </c>
      <c r="L251" s="153">
        <f t="shared" si="117"/>
        <v>8.1504702194357417E-2</v>
      </c>
      <c r="M251" s="148" t="s">
        <v>538</v>
      </c>
      <c r="N251" s="154">
        <v>43774</v>
      </c>
      <c r="O251" s="1"/>
      <c r="P251" s="1"/>
      <c r="Q251" s="1"/>
      <c r="R251" s="6" t="s">
        <v>729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6">
        <v>131</v>
      </c>
      <c r="B252" s="177">
        <v>43158</v>
      </c>
      <c r="C252" s="177"/>
      <c r="D252" s="178" t="s">
        <v>733</v>
      </c>
      <c r="E252" s="179" t="s">
        <v>568</v>
      </c>
      <c r="F252" s="179">
        <v>317</v>
      </c>
      <c r="G252" s="179"/>
      <c r="H252" s="179">
        <v>382.5</v>
      </c>
      <c r="I252" s="181">
        <v>398</v>
      </c>
      <c r="J252" s="151" t="s">
        <v>734</v>
      </c>
      <c r="K252" s="152">
        <f t="shared" si="116"/>
        <v>65.5</v>
      </c>
      <c r="L252" s="153">
        <f t="shared" si="117"/>
        <v>0.20662460567823343</v>
      </c>
      <c r="M252" s="148" t="s">
        <v>538</v>
      </c>
      <c r="N252" s="154">
        <v>44238</v>
      </c>
      <c r="O252" s="1"/>
      <c r="P252" s="1"/>
      <c r="Q252" s="1"/>
      <c r="R252" s="6" t="s">
        <v>729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9">
        <v>132</v>
      </c>
      <c r="B253" s="190">
        <v>43164</v>
      </c>
      <c r="C253" s="190"/>
      <c r="D253" s="191" t="s">
        <v>144</v>
      </c>
      <c r="E253" s="192" t="s">
        <v>568</v>
      </c>
      <c r="F253" s="187">
        <f>510-14.4</f>
        <v>495.6</v>
      </c>
      <c r="G253" s="192"/>
      <c r="H253" s="192">
        <v>350</v>
      </c>
      <c r="I253" s="193">
        <v>672</v>
      </c>
      <c r="J253" s="161" t="s">
        <v>735</v>
      </c>
      <c r="K253" s="162">
        <f t="shared" si="116"/>
        <v>-145.60000000000002</v>
      </c>
      <c r="L253" s="163">
        <f t="shared" si="117"/>
        <v>-0.29378531073446329</v>
      </c>
      <c r="M253" s="159" t="s">
        <v>550</v>
      </c>
      <c r="N253" s="156">
        <v>43887</v>
      </c>
      <c r="O253" s="1"/>
      <c r="P253" s="1"/>
      <c r="Q253" s="1"/>
      <c r="R253" s="6" t="s">
        <v>725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9">
        <v>133</v>
      </c>
      <c r="B254" s="190">
        <v>43237</v>
      </c>
      <c r="C254" s="190"/>
      <c r="D254" s="191" t="s">
        <v>439</v>
      </c>
      <c r="E254" s="192" t="s">
        <v>568</v>
      </c>
      <c r="F254" s="187">
        <v>230.3</v>
      </c>
      <c r="G254" s="192"/>
      <c r="H254" s="192">
        <v>102.5</v>
      </c>
      <c r="I254" s="193">
        <v>348</v>
      </c>
      <c r="J254" s="161" t="s">
        <v>736</v>
      </c>
      <c r="K254" s="162">
        <f t="shared" si="116"/>
        <v>-127.80000000000001</v>
      </c>
      <c r="L254" s="163">
        <f t="shared" si="117"/>
        <v>-0.55492835432045162</v>
      </c>
      <c r="M254" s="159" t="s">
        <v>550</v>
      </c>
      <c r="N254" s="156">
        <v>43896</v>
      </c>
      <c r="O254" s="1"/>
      <c r="P254" s="1"/>
      <c r="Q254" s="1"/>
      <c r="R254" s="6" t="s">
        <v>725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6">
        <v>134</v>
      </c>
      <c r="B255" s="177">
        <v>43258</v>
      </c>
      <c r="C255" s="177"/>
      <c r="D255" s="178" t="s">
        <v>411</v>
      </c>
      <c r="E255" s="179" t="s">
        <v>568</v>
      </c>
      <c r="F255" s="179">
        <f>342.5-5.1</f>
        <v>337.4</v>
      </c>
      <c r="G255" s="179"/>
      <c r="H255" s="179">
        <v>412.5</v>
      </c>
      <c r="I255" s="181">
        <v>439</v>
      </c>
      <c r="J255" s="151" t="s">
        <v>737</v>
      </c>
      <c r="K255" s="152">
        <f t="shared" si="116"/>
        <v>75.100000000000023</v>
      </c>
      <c r="L255" s="153">
        <f t="shared" si="117"/>
        <v>0.22258446947243635</v>
      </c>
      <c r="M255" s="148" t="s">
        <v>538</v>
      </c>
      <c r="N255" s="154">
        <v>44230</v>
      </c>
      <c r="O255" s="1"/>
      <c r="P255" s="1"/>
      <c r="Q255" s="1"/>
      <c r="R255" s="6" t="s">
        <v>729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70">
        <v>135</v>
      </c>
      <c r="B256" s="169">
        <v>43285</v>
      </c>
      <c r="C256" s="169"/>
      <c r="D256" s="170" t="s">
        <v>55</v>
      </c>
      <c r="E256" s="171" t="s">
        <v>568</v>
      </c>
      <c r="F256" s="171">
        <f>127.5-5.53</f>
        <v>121.97</v>
      </c>
      <c r="G256" s="172"/>
      <c r="H256" s="172">
        <v>122.5</v>
      </c>
      <c r="I256" s="172">
        <v>170</v>
      </c>
      <c r="J256" s="173" t="s">
        <v>764</v>
      </c>
      <c r="K256" s="174">
        <f t="shared" si="116"/>
        <v>0.53000000000000114</v>
      </c>
      <c r="L256" s="175">
        <f t="shared" si="117"/>
        <v>4.3453308190538747E-3</v>
      </c>
      <c r="M256" s="171" t="s">
        <v>659</v>
      </c>
      <c r="N256" s="169">
        <v>44431</v>
      </c>
      <c r="O256" s="1"/>
      <c r="P256" s="1"/>
      <c r="Q256" s="1"/>
      <c r="R256" s="6" t="s">
        <v>725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9">
        <v>136</v>
      </c>
      <c r="B257" s="190">
        <v>43294</v>
      </c>
      <c r="C257" s="190"/>
      <c r="D257" s="191" t="s">
        <v>349</v>
      </c>
      <c r="E257" s="192" t="s">
        <v>568</v>
      </c>
      <c r="F257" s="187">
        <v>46.5</v>
      </c>
      <c r="G257" s="192"/>
      <c r="H257" s="192">
        <v>17</v>
      </c>
      <c r="I257" s="193">
        <v>59</v>
      </c>
      <c r="J257" s="161" t="s">
        <v>738</v>
      </c>
      <c r="K257" s="162">
        <f t="shared" ref="K257:K265" si="118">H257-F257</f>
        <v>-29.5</v>
      </c>
      <c r="L257" s="163">
        <f t="shared" ref="L257:L265" si="119">K257/F257</f>
        <v>-0.63440860215053763</v>
      </c>
      <c r="M257" s="159" t="s">
        <v>550</v>
      </c>
      <c r="N257" s="156">
        <v>43887</v>
      </c>
      <c r="O257" s="1"/>
      <c r="P257" s="1"/>
      <c r="Q257" s="1"/>
      <c r="R257" s="6" t="s">
        <v>725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76">
        <v>137</v>
      </c>
      <c r="B258" s="177">
        <v>43396</v>
      </c>
      <c r="C258" s="177"/>
      <c r="D258" s="178" t="s">
        <v>396</v>
      </c>
      <c r="E258" s="179" t="s">
        <v>568</v>
      </c>
      <c r="F258" s="179">
        <v>156.5</v>
      </c>
      <c r="G258" s="179"/>
      <c r="H258" s="179">
        <v>207.5</v>
      </c>
      <c r="I258" s="181">
        <v>191</v>
      </c>
      <c r="J258" s="151" t="s">
        <v>626</v>
      </c>
      <c r="K258" s="152">
        <f t="shared" si="118"/>
        <v>51</v>
      </c>
      <c r="L258" s="153">
        <f t="shared" si="119"/>
        <v>0.32587859424920129</v>
      </c>
      <c r="M258" s="148" t="s">
        <v>538</v>
      </c>
      <c r="N258" s="154">
        <v>44369</v>
      </c>
      <c r="O258" s="1"/>
      <c r="P258" s="1"/>
      <c r="Q258" s="1"/>
      <c r="R258" s="6" t="s">
        <v>725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76">
        <v>138</v>
      </c>
      <c r="B259" s="177">
        <v>43439</v>
      </c>
      <c r="C259" s="177"/>
      <c r="D259" s="178" t="s">
        <v>314</v>
      </c>
      <c r="E259" s="179" t="s">
        <v>568</v>
      </c>
      <c r="F259" s="179">
        <v>259.5</v>
      </c>
      <c r="G259" s="179"/>
      <c r="H259" s="179">
        <v>320</v>
      </c>
      <c r="I259" s="181">
        <v>320</v>
      </c>
      <c r="J259" s="151" t="s">
        <v>626</v>
      </c>
      <c r="K259" s="152">
        <f t="shared" si="118"/>
        <v>60.5</v>
      </c>
      <c r="L259" s="153">
        <f t="shared" si="119"/>
        <v>0.23314065510597304</v>
      </c>
      <c r="M259" s="148" t="s">
        <v>538</v>
      </c>
      <c r="N259" s="154">
        <v>44323</v>
      </c>
      <c r="O259" s="1"/>
      <c r="P259" s="1"/>
      <c r="Q259" s="1"/>
      <c r="R259" s="6" t="s">
        <v>725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9">
        <v>139</v>
      </c>
      <c r="B260" s="190">
        <v>43439</v>
      </c>
      <c r="C260" s="190"/>
      <c r="D260" s="191" t="s">
        <v>739</v>
      </c>
      <c r="E260" s="192" t="s">
        <v>568</v>
      </c>
      <c r="F260" s="192">
        <v>715</v>
      </c>
      <c r="G260" s="192"/>
      <c r="H260" s="192">
        <v>445</v>
      </c>
      <c r="I260" s="193">
        <v>840</v>
      </c>
      <c r="J260" s="161" t="s">
        <v>740</v>
      </c>
      <c r="K260" s="162">
        <f t="shared" si="118"/>
        <v>-270</v>
      </c>
      <c r="L260" s="163">
        <f t="shared" si="119"/>
        <v>-0.3776223776223776</v>
      </c>
      <c r="M260" s="159" t="s">
        <v>550</v>
      </c>
      <c r="N260" s="156">
        <v>43800</v>
      </c>
      <c r="O260" s="1"/>
      <c r="P260" s="1"/>
      <c r="Q260" s="1"/>
      <c r="R260" s="6" t="s">
        <v>725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76">
        <v>140</v>
      </c>
      <c r="B261" s="177">
        <v>43469</v>
      </c>
      <c r="C261" s="177"/>
      <c r="D261" s="178" t="s">
        <v>156</v>
      </c>
      <c r="E261" s="179" t="s">
        <v>568</v>
      </c>
      <c r="F261" s="179">
        <v>875</v>
      </c>
      <c r="G261" s="179"/>
      <c r="H261" s="179">
        <v>1165</v>
      </c>
      <c r="I261" s="181">
        <v>1185</v>
      </c>
      <c r="J261" s="151" t="s">
        <v>741</v>
      </c>
      <c r="K261" s="152">
        <f t="shared" si="118"/>
        <v>290</v>
      </c>
      <c r="L261" s="153">
        <f t="shared" si="119"/>
        <v>0.33142857142857141</v>
      </c>
      <c r="M261" s="148" t="s">
        <v>538</v>
      </c>
      <c r="N261" s="154">
        <v>43847</v>
      </c>
      <c r="O261" s="1"/>
      <c r="P261" s="1"/>
      <c r="Q261" s="1"/>
      <c r="R261" s="6" t="s">
        <v>725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76">
        <v>141</v>
      </c>
      <c r="B262" s="177">
        <v>43559</v>
      </c>
      <c r="C262" s="177"/>
      <c r="D262" s="178" t="s">
        <v>330</v>
      </c>
      <c r="E262" s="179" t="s">
        <v>568</v>
      </c>
      <c r="F262" s="179">
        <f>387-14.63</f>
        <v>372.37</v>
      </c>
      <c r="G262" s="179"/>
      <c r="H262" s="179">
        <v>490</v>
      </c>
      <c r="I262" s="181">
        <v>490</v>
      </c>
      <c r="J262" s="151" t="s">
        <v>626</v>
      </c>
      <c r="K262" s="152">
        <f t="shared" si="118"/>
        <v>117.63</v>
      </c>
      <c r="L262" s="153">
        <f t="shared" si="119"/>
        <v>0.31589548030185027</v>
      </c>
      <c r="M262" s="148" t="s">
        <v>538</v>
      </c>
      <c r="N262" s="154">
        <v>43850</v>
      </c>
      <c r="O262" s="1"/>
      <c r="P262" s="1"/>
      <c r="Q262" s="1"/>
      <c r="R262" s="6" t="s">
        <v>725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9">
        <v>142</v>
      </c>
      <c r="B263" s="190">
        <v>43578</v>
      </c>
      <c r="C263" s="190"/>
      <c r="D263" s="191" t="s">
        <v>742</v>
      </c>
      <c r="E263" s="192" t="s">
        <v>540</v>
      </c>
      <c r="F263" s="192">
        <v>220</v>
      </c>
      <c r="G263" s="192"/>
      <c r="H263" s="192">
        <v>127.5</v>
      </c>
      <c r="I263" s="193">
        <v>284</v>
      </c>
      <c r="J263" s="161" t="s">
        <v>743</v>
      </c>
      <c r="K263" s="162">
        <f t="shared" si="118"/>
        <v>-92.5</v>
      </c>
      <c r="L263" s="163">
        <f t="shared" si="119"/>
        <v>-0.42045454545454547</v>
      </c>
      <c r="M263" s="159" t="s">
        <v>550</v>
      </c>
      <c r="N263" s="156">
        <v>43896</v>
      </c>
      <c r="O263" s="1"/>
      <c r="P263" s="1"/>
      <c r="Q263" s="1"/>
      <c r="R263" s="6" t="s">
        <v>725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76">
        <v>143</v>
      </c>
      <c r="B264" s="177">
        <v>43622</v>
      </c>
      <c r="C264" s="177"/>
      <c r="D264" s="178" t="s">
        <v>448</v>
      </c>
      <c r="E264" s="179" t="s">
        <v>540</v>
      </c>
      <c r="F264" s="179">
        <v>332.8</v>
      </c>
      <c r="G264" s="179"/>
      <c r="H264" s="179">
        <v>405</v>
      </c>
      <c r="I264" s="181">
        <v>419</v>
      </c>
      <c r="J264" s="151" t="s">
        <v>744</v>
      </c>
      <c r="K264" s="152">
        <f t="shared" si="118"/>
        <v>72.199999999999989</v>
      </c>
      <c r="L264" s="153">
        <f t="shared" si="119"/>
        <v>0.21694711538461534</v>
      </c>
      <c r="M264" s="148" t="s">
        <v>538</v>
      </c>
      <c r="N264" s="154">
        <v>43860</v>
      </c>
      <c r="O264" s="1"/>
      <c r="P264" s="1"/>
      <c r="Q264" s="1"/>
      <c r="R264" s="6" t="s">
        <v>729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70">
        <v>144</v>
      </c>
      <c r="B265" s="169">
        <v>43641</v>
      </c>
      <c r="C265" s="169"/>
      <c r="D265" s="170" t="s">
        <v>149</v>
      </c>
      <c r="E265" s="171" t="s">
        <v>568</v>
      </c>
      <c r="F265" s="171">
        <v>386</v>
      </c>
      <c r="G265" s="172"/>
      <c r="H265" s="172">
        <v>395</v>
      </c>
      <c r="I265" s="172">
        <v>452</v>
      </c>
      <c r="J265" s="173" t="s">
        <v>745</v>
      </c>
      <c r="K265" s="174">
        <f t="shared" si="118"/>
        <v>9</v>
      </c>
      <c r="L265" s="175">
        <f t="shared" si="119"/>
        <v>2.3316062176165803E-2</v>
      </c>
      <c r="M265" s="171" t="s">
        <v>659</v>
      </c>
      <c r="N265" s="169">
        <v>43868</v>
      </c>
      <c r="O265" s="1"/>
      <c r="P265" s="1"/>
      <c r="Q265" s="1"/>
      <c r="R265" s="6" t="s">
        <v>729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70">
        <v>145</v>
      </c>
      <c r="B266" s="169">
        <v>43707</v>
      </c>
      <c r="C266" s="169"/>
      <c r="D266" s="170" t="s">
        <v>130</v>
      </c>
      <c r="E266" s="171" t="s">
        <v>568</v>
      </c>
      <c r="F266" s="171">
        <v>137.5</v>
      </c>
      <c r="G266" s="172"/>
      <c r="H266" s="172">
        <v>138.5</v>
      </c>
      <c r="I266" s="172">
        <v>190</v>
      </c>
      <c r="J266" s="173" t="s">
        <v>763</v>
      </c>
      <c r="K266" s="174">
        <f>H266-F266</f>
        <v>1</v>
      </c>
      <c r="L266" s="175">
        <f>K266/F266</f>
        <v>7.2727272727272727E-3</v>
      </c>
      <c r="M266" s="171" t="s">
        <v>659</v>
      </c>
      <c r="N266" s="169">
        <v>44432</v>
      </c>
      <c r="O266" s="1"/>
      <c r="P266" s="1"/>
      <c r="Q266" s="1"/>
      <c r="R266" s="6" t="s">
        <v>725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76">
        <v>146</v>
      </c>
      <c r="B267" s="177">
        <v>43731</v>
      </c>
      <c r="C267" s="177"/>
      <c r="D267" s="178" t="s">
        <v>404</v>
      </c>
      <c r="E267" s="179" t="s">
        <v>568</v>
      </c>
      <c r="F267" s="179">
        <v>235</v>
      </c>
      <c r="G267" s="179"/>
      <c r="H267" s="179">
        <v>295</v>
      </c>
      <c r="I267" s="181">
        <v>296</v>
      </c>
      <c r="J267" s="151" t="s">
        <v>746</v>
      </c>
      <c r="K267" s="152">
        <f t="shared" ref="K267:K273" si="120">H267-F267</f>
        <v>60</v>
      </c>
      <c r="L267" s="153">
        <f t="shared" ref="L267:L273" si="121">K267/F267</f>
        <v>0.25531914893617019</v>
      </c>
      <c r="M267" s="148" t="s">
        <v>538</v>
      </c>
      <c r="N267" s="154">
        <v>43844</v>
      </c>
      <c r="O267" s="1"/>
      <c r="P267" s="1"/>
      <c r="Q267" s="1"/>
      <c r="R267" s="6" t="s">
        <v>729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76">
        <v>147</v>
      </c>
      <c r="B268" s="177">
        <v>43752</v>
      </c>
      <c r="C268" s="177"/>
      <c r="D268" s="178" t="s">
        <v>747</v>
      </c>
      <c r="E268" s="179" t="s">
        <v>568</v>
      </c>
      <c r="F268" s="179">
        <v>277.5</v>
      </c>
      <c r="G268" s="179"/>
      <c r="H268" s="179">
        <v>333</v>
      </c>
      <c r="I268" s="181">
        <v>333</v>
      </c>
      <c r="J268" s="151" t="s">
        <v>748</v>
      </c>
      <c r="K268" s="152">
        <f t="shared" si="120"/>
        <v>55.5</v>
      </c>
      <c r="L268" s="153">
        <f t="shared" si="121"/>
        <v>0.2</v>
      </c>
      <c r="M268" s="148" t="s">
        <v>538</v>
      </c>
      <c r="N268" s="154">
        <v>43846</v>
      </c>
      <c r="O268" s="1"/>
      <c r="P268" s="1"/>
      <c r="Q268" s="1"/>
      <c r="R268" s="6" t="s">
        <v>725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76">
        <v>148</v>
      </c>
      <c r="B269" s="177">
        <v>43752</v>
      </c>
      <c r="C269" s="177"/>
      <c r="D269" s="178" t="s">
        <v>749</v>
      </c>
      <c r="E269" s="179" t="s">
        <v>568</v>
      </c>
      <c r="F269" s="179">
        <v>930</v>
      </c>
      <c r="G269" s="179"/>
      <c r="H269" s="179">
        <v>1165</v>
      </c>
      <c r="I269" s="181">
        <v>1200</v>
      </c>
      <c r="J269" s="151" t="s">
        <v>750</v>
      </c>
      <c r="K269" s="152">
        <f t="shared" si="120"/>
        <v>235</v>
      </c>
      <c r="L269" s="153">
        <f t="shared" si="121"/>
        <v>0.25268817204301075</v>
      </c>
      <c r="M269" s="148" t="s">
        <v>538</v>
      </c>
      <c r="N269" s="154">
        <v>43847</v>
      </c>
      <c r="O269" s="1"/>
      <c r="P269" s="1"/>
      <c r="Q269" s="1"/>
      <c r="R269" s="6" t="s">
        <v>729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76">
        <v>149</v>
      </c>
      <c r="B270" s="177">
        <v>43753</v>
      </c>
      <c r="C270" s="177"/>
      <c r="D270" s="178" t="s">
        <v>751</v>
      </c>
      <c r="E270" s="179" t="s">
        <v>568</v>
      </c>
      <c r="F270" s="149">
        <v>111</v>
      </c>
      <c r="G270" s="179"/>
      <c r="H270" s="179">
        <v>141</v>
      </c>
      <c r="I270" s="181">
        <v>141</v>
      </c>
      <c r="J270" s="151" t="s">
        <v>553</v>
      </c>
      <c r="K270" s="152">
        <f t="shared" si="120"/>
        <v>30</v>
      </c>
      <c r="L270" s="153">
        <f t="shared" si="121"/>
        <v>0.27027027027027029</v>
      </c>
      <c r="M270" s="148" t="s">
        <v>538</v>
      </c>
      <c r="N270" s="154">
        <v>44328</v>
      </c>
      <c r="O270" s="1"/>
      <c r="P270" s="1"/>
      <c r="Q270" s="1"/>
      <c r="R270" s="6" t="s">
        <v>729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76">
        <v>150</v>
      </c>
      <c r="B271" s="177">
        <v>43753</v>
      </c>
      <c r="C271" s="177"/>
      <c r="D271" s="178" t="s">
        <v>752</v>
      </c>
      <c r="E271" s="179" t="s">
        <v>568</v>
      </c>
      <c r="F271" s="149">
        <v>296</v>
      </c>
      <c r="G271" s="179"/>
      <c r="H271" s="179">
        <v>370</v>
      </c>
      <c r="I271" s="181">
        <v>370</v>
      </c>
      <c r="J271" s="151" t="s">
        <v>626</v>
      </c>
      <c r="K271" s="152">
        <f t="shared" si="120"/>
        <v>74</v>
      </c>
      <c r="L271" s="153">
        <f t="shared" si="121"/>
        <v>0.25</v>
      </c>
      <c r="M271" s="148" t="s">
        <v>538</v>
      </c>
      <c r="N271" s="154">
        <v>43853</v>
      </c>
      <c r="O271" s="1"/>
      <c r="P271" s="1"/>
      <c r="Q271" s="1"/>
      <c r="R271" s="6" t="s">
        <v>729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76">
        <v>151</v>
      </c>
      <c r="B272" s="177">
        <v>43754</v>
      </c>
      <c r="C272" s="177"/>
      <c r="D272" s="178" t="s">
        <v>753</v>
      </c>
      <c r="E272" s="179" t="s">
        <v>568</v>
      </c>
      <c r="F272" s="149">
        <v>300</v>
      </c>
      <c r="G272" s="179"/>
      <c r="H272" s="179">
        <v>382.5</v>
      </c>
      <c r="I272" s="181">
        <v>344</v>
      </c>
      <c r="J272" s="151" t="s">
        <v>794</v>
      </c>
      <c r="K272" s="152">
        <f t="shared" si="120"/>
        <v>82.5</v>
      </c>
      <c r="L272" s="153">
        <f t="shared" si="121"/>
        <v>0.27500000000000002</v>
      </c>
      <c r="M272" s="148" t="s">
        <v>538</v>
      </c>
      <c r="N272" s="154">
        <v>44238</v>
      </c>
      <c r="O272" s="1"/>
      <c r="P272" s="1"/>
      <c r="Q272" s="1"/>
      <c r="R272" s="6" t="s">
        <v>729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76">
        <v>152</v>
      </c>
      <c r="B273" s="177">
        <v>43832</v>
      </c>
      <c r="C273" s="177"/>
      <c r="D273" s="178" t="s">
        <v>754</v>
      </c>
      <c r="E273" s="179" t="s">
        <v>568</v>
      </c>
      <c r="F273" s="149">
        <v>495</v>
      </c>
      <c r="G273" s="179"/>
      <c r="H273" s="179">
        <v>595</v>
      </c>
      <c r="I273" s="181">
        <v>590</v>
      </c>
      <c r="J273" s="151" t="s">
        <v>793</v>
      </c>
      <c r="K273" s="152">
        <f t="shared" si="120"/>
        <v>100</v>
      </c>
      <c r="L273" s="153">
        <f t="shared" si="121"/>
        <v>0.20202020202020202</v>
      </c>
      <c r="M273" s="148" t="s">
        <v>538</v>
      </c>
      <c r="N273" s="154">
        <v>44589</v>
      </c>
      <c r="O273" s="1"/>
      <c r="P273" s="1"/>
      <c r="Q273" s="1"/>
      <c r="R273" s="6" t="s">
        <v>729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76">
        <v>153</v>
      </c>
      <c r="B274" s="177">
        <v>43966</v>
      </c>
      <c r="C274" s="177"/>
      <c r="D274" s="178" t="s">
        <v>71</v>
      </c>
      <c r="E274" s="179" t="s">
        <v>568</v>
      </c>
      <c r="F274" s="149">
        <v>67.5</v>
      </c>
      <c r="G274" s="179"/>
      <c r="H274" s="179">
        <v>86</v>
      </c>
      <c r="I274" s="181">
        <v>86</v>
      </c>
      <c r="J274" s="151" t="s">
        <v>755</v>
      </c>
      <c r="K274" s="152">
        <f t="shared" ref="K274:K282" si="122">H274-F274</f>
        <v>18.5</v>
      </c>
      <c r="L274" s="153">
        <f t="shared" ref="L274:L282" si="123">K274/F274</f>
        <v>0.27407407407407408</v>
      </c>
      <c r="M274" s="148" t="s">
        <v>538</v>
      </c>
      <c r="N274" s="154">
        <v>44008</v>
      </c>
      <c r="O274" s="1"/>
      <c r="P274" s="1"/>
      <c r="Q274" s="1"/>
      <c r="R274" s="6" t="s">
        <v>729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76">
        <v>154</v>
      </c>
      <c r="B275" s="177">
        <v>44035</v>
      </c>
      <c r="C275" s="177"/>
      <c r="D275" s="178" t="s">
        <v>447</v>
      </c>
      <c r="E275" s="179" t="s">
        <v>568</v>
      </c>
      <c r="F275" s="149">
        <v>231</v>
      </c>
      <c r="G275" s="179"/>
      <c r="H275" s="179">
        <v>281</v>
      </c>
      <c r="I275" s="181">
        <v>281</v>
      </c>
      <c r="J275" s="151" t="s">
        <v>626</v>
      </c>
      <c r="K275" s="152">
        <f t="shared" si="122"/>
        <v>50</v>
      </c>
      <c r="L275" s="153">
        <f t="shared" si="123"/>
        <v>0.21645021645021645</v>
      </c>
      <c r="M275" s="148" t="s">
        <v>538</v>
      </c>
      <c r="N275" s="154">
        <v>44358</v>
      </c>
      <c r="O275" s="1"/>
      <c r="P275" s="1"/>
      <c r="Q275" s="1"/>
      <c r="R275" s="6" t="s">
        <v>729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76">
        <v>155</v>
      </c>
      <c r="B276" s="177">
        <v>44092</v>
      </c>
      <c r="C276" s="177"/>
      <c r="D276" s="178" t="s">
        <v>387</v>
      </c>
      <c r="E276" s="179" t="s">
        <v>568</v>
      </c>
      <c r="F276" s="179">
        <v>206</v>
      </c>
      <c r="G276" s="179"/>
      <c r="H276" s="179">
        <v>248</v>
      </c>
      <c r="I276" s="181">
        <v>248</v>
      </c>
      <c r="J276" s="151" t="s">
        <v>626</v>
      </c>
      <c r="K276" s="152">
        <f t="shared" si="122"/>
        <v>42</v>
      </c>
      <c r="L276" s="153">
        <f t="shared" si="123"/>
        <v>0.20388349514563106</v>
      </c>
      <c r="M276" s="148" t="s">
        <v>538</v>
      </c>
      <c r="N276" s="154">
        <v>44214</v>
      </c>
      <c r="O276" s="1"/>
      <c r="P276" s="1"/>
      <c r="Q276" s="1"/>
      <c r="R276" s="6" t="s">
        <v>729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76">
        <v>156</v>
      </c>
      <c r="B277" s="177">
        <v>44140</v>
      </c>
      <c r="C277" s="177"/>
      <c r="D277" s="178" t="s">
        <v>387</v>
      </c>
      <c r="E277" s="179" t="s">
        <v>568</v>
      </c>
      <c r="F277" s="179">
        <v>182.5</v>
      </c>
      <c r="G277" s="179"/>
      <c r="H277" s="179">
        <v>248</v>
      </c>
      <c r="I277" s="181">
        <v>248</v>
      </c>
      <c r="J277" s="151" t="s">
        <v>626</v>
      </c>
      <c r="K277" s="152">
        <f t="shared" si="122"/>
        <v>65.5</v>
      </c>
      <c r="L277" s="153">
        <f t="shared" si="123"/>
        <v>0.35890410958904112</v>
      </c>
      <c r="M277" s="148" t="s">
        <v>538</v>
      </c>
      <c r="N277" s="154">
        <v>44214</v>
      </c>
      <c r="O277" s="1"/>
      <c r="P277" s="1"/>
      <c r="Q277" s="1"/>
      <c r="R277" s="6" t="s">
        <v>729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76">
        <v>157</v>
      </c>
      <c r="B278" s="177">
        <v>44140</v>
      </c>
      <c r="C278" s="177"/>
      <c r="D278" s="178" t="s">
        <v>314</v>
      </c>
      <c r="E278" s="179" t="s">
        <v>568</v>
      </c>
      <c r="F278" s="179">
        <v>247.5</v>
      </c>
      <c r="G278" s="179"/>
      <c r="H278" s="179">
        <v>320</v>
      </c>
      <c r="I278" s="181">
        <v>320</v>
      </c>
      <c r="J278" s="151" t="s">
        <v>626</v>
      </c>
      <c r="K278" s="152">
        <f t="shared" si="122"/>
        <v>72.5</v>
      </c>
      <c r="L278" s="153">
        <f t="shared" si="123"/>
        <v>0.29292929292929293</v>
      </c>
      <c r="M278" s="148" t="s">
        <v>538</v>
      </c>
      <c r="N278" s="154">
        <v>44323</v>
      </c>
      <c r="O278" s="1"/>
      <c r="P278" s="1"/>
      <c r="Q278" s="1"/>
      <c r="R278" s="6" t="s">
        <v>729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76">
        <v>158</v>
      </c>
      <c r="B279" s="177">
        <v>44140</v>
      </c>
      <c r="C279" s="177"/>
      <c r="D279" s="178" t="s">
        <v>267</v>
      </c>
      <c r="E279" s="179" t="s">
        <v>568</v>
      </c>
      <c r="F279" s="149">
        <v>925</v>
      </c>
      <c r="G279" s="179"/>
      <c r="H279" s="179">
        <v>1095</v>
      </c>
      <c r="I279" s="181">
        <v>1093</v>
      </c>
      <c r="J279" s="151" t="s">
        <v>756</v>
      </c>
      <c r="K279" s="152">
        <f t="shared" si="122"/>
        <v>170</v>
      </c>
      <c r="L279" s="153">
        <f t="shared" si="123"/>
        <v>0.18378378378378379</v>
      </c>
      <c r="M279" s="148" t="s">
        <v>538</v>
      </c>
      <c r="N279" s="154">
        <v>44201</v>
      </c>
      <c r="O279" s="1"/>
      <c r="P279" s="1"/>
      <c r="Q279" s="1"/>
      <c r="R279" s="6" t="s">
        <v>729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76">
        <v>159</v>
      </c>
      <c r="B280" s="177">
        <v>44140</v>
      </c>
      <c r="C280" s="177"/>
      <c r="D280" s="178" t="s">
        <v>330</v>
      </c>
      <c r="E280" s="179" t="s">
        <v>568</v>
      </c>
      <c r="F280" s="149">
        <v>332.5</v>
      </c>
      <c r="G280" s="179"/>
      <c r="H280" s="179">
        <v>393</v>
      </c>
      <c r="I280" s="181">
        <v>406</v>
      </c>
      <c r="J280" s="151" t="s">
        <v>757</v>
      </c>
      <c r="K280" s="152">
        <f t="shared" si="122"/>
        <v>60.5</v>
      </c>
      <c r="L280" s="153">
        <f t="shared" si="123"/>
        <v>0.18195488721804512</v>
      </c>
      <c r="M280" s="148" t="s">
        <v>538</v>
      </c>
      <c r="N280" s="154">
        <v>44256</v>
      </c>
      <c r="O280" s="1"/>
      <c r="P280" s="1"/>
      <c r="Q280" s="1"/>
      <c r="R280" s="6" t="s">
        <v>729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76">
        <v>160</v>
      </c>
      <c r="B281" s="177">
        <v>44141</v>
      </c>
      <c r="C281" s="177"/>
      <c r="D281" s="178" t="s">
        <v>447</v>
      </c>
      <c r="E281" s="179" t="s">
        <v>568</v>
      </c>
      <c r="F281" s="149">
        <v>231</v>
      </c>
      <c r="G281" s="179"/>
      <c r="H281" s="179">
        <v>281</v>
      </c>
      <c r="I281" s="181">
        <v>281</v>
      </c>
      <c r="J281" s="151" t="s">
        <v>626</v>
      </c>
      <c r="K281" s="152">
        <f t="shared" si="122"/>
        <v>50</v>
      </c>
      <c r="L281" s="153">
        <f t="shared" si="123"/>
        <v>0.21645021645021645</v>
      </c>
      <c r="M281" s="148" t="s">
        <v>538</v>
      </c>
      <c r="N281" s="154">
        <v>44358</v>
      </c>
      <c r="O281" s="1"/>
      <c r="P281" s="1"/>
      <c r="Q281" s="1"/>
      <c r="R281" s="6" t="s">
        <v>729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76">
        <v>161</v>
      </c>
      <c r="B282" s="177">
        <v>44187</v>
      </c>
      <c r="C282" s="177"/>
      <c r="D282" s="178" t="s">
        <v>423</v>
      </c>
      <c r="E282" s="179" t="s">
        <v>568</v>
      </c>
      <c r="F282" s="149">
        <v>190</v>
      </c>
      <c r="G282" s="179"/>
      <c r="H282" s="179">
        <v>239</v>
      </c>
      <c r="I282" s="181">
        <v>239</v>
      </c>
      <c r="J282" s="151" t="s">
        <v>845</v>
      </c>
      <c r="K282" s="152">
        <f t="shared" si="122"/>
        <v>49</v>
      </c>
      <c r="L282" s="153">
        <f t="shared" si="123"/>
        <v>0.25789473684210529</v>
      </c>
      <c r="M282" s="148" t="s">
        <v>538</v>
      </c>
      <c r="N282" s="154">
        <v>44844</v>
      </c>
      <c r="O282" s="1"/>
      <c r="P282" s="1"/>
      <c r="Q282" s="1"/>
      <c r="R282" s="6" t="s">
        <v>729</v>
      </c>
    </row>
    <row r="283" spans="1:26" ht="12.75" customHeight="1">
      <c r="A283" s="176">
        <v>162</v>
      </c>
      <c r="B283" s="177">
        <v>44258</v>
      </c>
      <c r="C283" s="177"/>
      <c r="D283" s="178" t="s">
        <v>754</v>
      </c>
      <c r="E283" s="179" t="s">
        <v>568</v>
      </c>
      <c r="F283" s="149">
        <v>495</v>
      </c>
      <c r="G283" s="179"/>
      <c r="H283" s="179">
        <v>595</v>
      </c>
      <c r="I283" s="181">
        <v>590</v>
      </c>
      <c r="J283" s="151" t="s">
        <v>793</v>
      </c>
      <c r="K283" s="152">
        <f t="shared" ref="K283:K290" si="124">H283-F283</f>
        <v>100</v>
      </c>
      <c r="L283" s="153">
        <f t="shared" ref="L283:L290" si="125">K283/F283</f>
        <v>0.20202020202020202</v>
      </c>
      <c r="M283" s="148" t="s">
        <v>538</v>
      </c>
      <c r="N283" s="154">
        <v>44589</v>
      </c>
      <c r="O283" s="1"/>
      <c r="P283" s="1"/>
      <c r="R283" s="6" t="s">
        <v>729</v>
      </c>
    </row>
    <row r="284" spans="1:26" ht="12.75" customHeight="1">
      <c r="A284" s="176">
        <v>163</v>
      </c>
      <c r="B284" s="177">
        <v>44274</v>
      </c>
      <c r="C284" s="177"/>
      <c r="D284" s="178" t="s">
        <v>330</v>
      </c>
      <c r="E284" s="179" t="s">
        <v>568</v>
      </c>
      <c r="F284" s="149">
        <v>355</v>
      </c>
      <c r="G284" s="179"/>
      <c r="H284" s="179">
        <v>422.5</v>
      </c>
      <c r="I284" s="181">
        <v>420</v>
      </c>
      <c r="J284" s="151" t="s">
        <v>758</v>
      </c>
      <c r="K284" s="152">
        <f t="shared" si="124"/>
        <v>67.5</v>
      </c>
      <c r="L284" s="153">
        <f t="shared" si="125"/>
        <v>0.19014084507042253</v>
      </c>
      <c r="M284" s="148" t="s">
        <v>538</v>
      </c>
      <c r="N284" s="154">
        <v>44361</v>
      </c>
      <c r="O284" s="1"/>
      <c r="R284" s="194" t="s">
        <v>729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76">
        <v>164</v>
      </c>
      <c r="B285" s="177">
        <v>44295</v>
      </c>
      <c r="C285" s="177"/>
      <c r="D285" s="178" t="s">
        <v>759</v>
      </c>
      <c r="E285" s="179" t="s">
        <v>568</v>
      </c>
      <c r="F285" s="149">
        <v>555</v>
      </c>
      <c r="G285" s="179"/>
      <c r="H285" s="179">
        <v>663</v>
      </c>
      <c r="I285" s="181">
        <v>663</v>
      </c>
      <c r="J285" s="151" t="s">
        <v>760</v>
      </c>
      <c r="K285" s="152">
        <f t="shared" si="124"/>
        <v>108</v>
      </c>
      <c r="L285" s="153">
        <f t="shared" si="125"/>
        <v>0.19459459459459461</v>
      </c>
      <c r="M285" s="148" t="s">
        <v>538</v>
      </c>
      <c r="N285" s="154">
        <v>44321</v>
      </c>
      <c r="O285" s="1"/>
      <c r="P285" s="1"/>
      <c r="Q285" s="1"/>
      <c r="R285" s="194" t="s">
        <v>729</v>
      </c>
    </row>
    <row r="286" spans="1:26" ht="12.75" customHeight="1">
      <c r="A286" s="176">
        <v>165</v>
      </c>
      <c r="B286" s="177">
        <v>44308</v>
      </c>
      <c r="C286" s="177"/>
      <c r="D286" s="178" t="s">
        <v>358</v>
      </c>
      <c r="E286" s="179" t="s">
        <v>568</v>
      </c>
      <c r="F286" s="149">
        <v>126.5</v>
      </c>
      <c r="G286" s="179"/>
      <c r="H286" s="179">
        <v>155</v>
      </c>
      <c r="I286" s="181">
        <v>155</v>
      </c>
      <c r="J286" s="151" t="s">
        <v>626</v>
      </c>
      <c r="K286" s="152">
        <f t="shared" si="124"/>
        <v>28.5</v>
      </c>
      <c r="L286" s="153">
        <f t="shared" si="125"/>
        <v>0.22529644268774704</v>
      </c>
      <c r="M286" s="148" t="s">
        <v>538</v>
      </c>
      <c r="N286" s="154">
        <v>44362</v>
      </c>
      <c r="O286" s="1"/>
      <c r="R286" s="194" t="s">
        <v>729</v>
      </c>
    </row>
    <row r="287" spans="1:26" ht="12.75" customHeight="1">
      <c r="A287" s="220">
        <v>166</v>
      </c>
      <c r="B287" s="221">
        <v>44368</v>
      </c>
      <c r="C287" s="221"/>
      <c r="D287" s="222" t="s">
        <v>375</v>
      </c>
      <c r="E287" s="223" t="s">
        <v>568</v>
      </c>
      <c r="F287" s="224">
        <v>287.5</v>
      </c>
      <c r="G287" s="223"/>
      <c r="H287" s="223">
        <v>245</v>
      </c>
      <c r="I287" s="225">
        <v>344</v>
      </c>
      <c r="J287" s="161" t="s">
        <v>789</v>
      </c>
      <c r="K287" s="162">
        <f t="shared" si="124"/>
        <v>-42.5</v>
      </c>
      <c r="L287" s="163">
        <f t="shared" si="125"/>
        <v>-0.14782608695652175</v>
      </c>
      <c r="M287" s="159" t="s">
        <v>550</v>
      </c>
      <c r="N287" s="156">
        <v>44508</v>
      </c>
      <c r="O287" s="1"/>
      <c r="R287" s="194" t="s">
        <v>729</v>
      </c>
    </row>
    <row r="288" spans="1:26" ht="12.75" customHeight="1">
      <c r="A288" s="176">
        <v>167</v>
      </c>
      <c r="B288" s="177">
        <v>44368</v>
      </c>
      <c r="C288" s="177"/>
      <c r="D288" s="178" t="s">
        <v>447</v>
      </c>
      <c r="E288" s="179" t="s">
        <v>568</v>
      </c>
      <c r="F288" s="149">
        <v>241</v>
      </c>
      <c r="G288" s="179"/>
      <c r="H288" s="179">
        <v>298</v>
      </c>
      <c r="I288" s="181">
        <v>320</v>
      </c>
      <c r="J288" s="151" t="s">
        <v>626</v>
      </c>
      <c r="K288" s="152">
        <f t="shared" si="124"/>
        <v>57</v>
      </c>
      <c r="L288" s="153">
        <f t="shared" si="125"/>
        <v>0.23651452282157676</v>
      </c>
      <c r="M288" s="148" t="s">
        <v>538</v>
      </c>
      <c r="N288" s="154">
        <v>44802</v>
      </c>
      <c r="O288" s="41"/>
      <c r="R288" s="194" t="s">
        <v>729</v>
      </c>
    </row>
    <row r="289" spans="1:18" ht="12.75" customHeight="1">
      <c r="A289" s="176">
        <v>168</v>
      </c>
      <c r="B289" s="177">
        <v>44406</v>
      </c>
      <c r="C289" s="177"/>
      <c r="D289" s="178" t="s">
        <v>358</v>
      </c>
      <c r="E289" s="179" t="s">
        <v>568</v>
      </c>
      <c r="F289" s="149">
        <v>162.5</v>
      </c>
      <c r="G289" s="179"/>
      <c r="H289" s="179">
        <v>200</v>
      </c>
      <c r="I289" s="181">
        <v>200</v>
      </c>
      <c r="J289" s="151" t="s">
        <v>626</v>
      </c>
      <c r="K289" s="152">
        <f t="shared" si="124"/>
        <v>37.5</v>
      </c>
      <c r="L289" s="153">
        <f t="shared" si="125"/>
        <v>0.23076923076923078</v>
      </c>
      <c r="M289" s="148" t="s">
        <v>538</v>
      </c>
      <c r="N289" s="154">
        <v>44802</v>
      </c>
      <c r="O289" s="1"/>
      <c r="R289" s="194" t="s">
        <v>729</v>
      </c>
    </row>
    <row r="290" spans="1:18" ht="12.75" customHeight="1">
      <c r="A290" s="176">
        <v>169</v>
      </c>
      <c r="B290" s="177">
        <v>44462</v>
      </c>
      <c r="C290" s="177"/>
      <c r="D290" s="178" t="s">
        <v>765</v>
      </c>
      <c r="E290" s="179" t="s">
        <v>568</v>
      </c>
      <c r="F290" s="149">
        <v>1235</v>
      </c>
      <c r="G290" s="179"/>
      <c r="H290" s="179">
        <v>1505</v>
      </c>
      <c r="I290" s="181">
        <v>1500</v>
      </c>
      <c r="J290" s="151" t="s">
        <v>626</v>
      </c>
      <c r="K290" s="152">
        <f t="shared" si="124"/>
        <v>270</v>
      </c>
      <c r="L290" s="153">
        <f t="shared" si="125"/>
        <v>0.21862348178137653</v>
      </c>
      <c r="M290" s="148" t="s">
        <v>538</v>
      </c>
      <c r="N290" s="154">
        <v>44564</v>
      </c>
      <c r="O290" s="1"/>
      <c r="R290" s="194" t="s">
        <v>729</v>
      </c>
    </row>
    <row r="291" spans="1:18" ht="12.75" customHeight="1">
      <c r="A291" s="206">
        <v>170</v>
      </c>
      <c r="B291" s="207">
        <v>44480</v>
      </c>
      <c r="C291" s="207"/>
      <c r="D291" s="208" t="s">
        <v>767</v>
      </c>
      <c r="E291" s="209" t="s">
        <v>568</v>
      </c>
      <c r="F291" s="54">
        <v>58.75</v>
      </c>
      <c r="G291" s="209"/>
      <c r="H291" s="209"/>
      <c r="I291" s="54">
        <v>72.5</v>
      </c>
      <c r="J291" s="210" t="s">
        <v>541</v>
      </c>
      <c r="K291" s="206"/>
      <c r="L291" s="207"/>
      <c r="M291" s="207"/>
      <c r="N291" s="208"/>
      <c r="O291" s="41"/>
      <c r="R291" s="194" t="s">
        <v>729</v>
      </c>
    </row>
    <row r="292" spans="1:18" ht="12.75" customHeight="1">
      <c r="A292" s="211">
        <v>171</v>
      </c>
      <c r="B292" s="212">
        <v>44481</v>
      </c>
      <c r="C292" s="212"/>
      <c r="D292" s="213" t="s">
        <v>256</v>
      </c>
      <c r="E292" s="214" t="s">
        <v>568</v>
      </c>
      <c r="F292" s="215" t="s">
        <v>769</v>
      </c>
      <c r="G292" s="214"/>
      <c r="H292" s="214"/>
      <c r="I292" s="214">
        <v>380</v>
      </c>
      <c r="J292" s="216" t="s">
        <v>541</v>
      </c>
      <c r="K292" s="211"/>
      <c r="L292" s="212"/>
      <c r="M292" s="212"/>
      <c r="N292" s="213"/>
      <c r="O292" s="41"/>
      <c r="R292" s="194" t="s">
        <v>729</v>
      </c>
    </row>
    <row r="293" spans="1:18" ht="12.75" customHeight="1">
      <c r="A293" s="176">
        <v>172</v>
      </c>
      <c r="B293" s="177">
        <v>44481</v>
      </c>
      <c r="C293" s="177"/>
      <c r="D293" s="178" t="s">
        <v>382</v>
      </c>
      <c r="E293" s="179" t="s">
        <v>568</v>
      </c>
      <c r="F293" s="149">
        <v>45.5</v>
      </c>
      <c r="G293" s="179"/>
      <c r="H293" s="179">
        <v>56.5</v>
      </c>
      <c r="I293" s="181">
        <v>56</v>
      </c>
      <c r="J293" s="151" t="s">
        <v>874</v>
      </c>
      <c r="K293" s="152">
        <f>H293-F293</f>
        <v>11</v>
      </c>
      <c r="L293" s="153">
        <f>K293/F293</f>
        <v>0.24175824175824176</v>
      </c>
      <c r="M293" s="148" t="s">
        <v>538</v>
      </c>
      <c r="N293" s="154">
        <v>44881</v>
      </c>
      <c r="O293" s="41"/>
      <c r="R293" s="194"/>
    </row>
    <row r="294" spans="1:18" ht="12.75" customHeight="1">
      <c r="A294" s="176">
        <v>173</v>
      </c>
      <c r="B294" s="177">
        <v>44551</v>
      </c>
      <c r="C294" s="177"/>
      <c r="D294" s="178" t="s">
        <v>118</v>
      </c>
      <c r="E294" s="179" t="s">
        <v>568</v>
      </c>
      <c r="F294" s="149">
        <v>2300</v>
      </c>
      <c r="G294" s="179"/>
      <c r="H294" s="179">
        <f>(2820+2200)/2</f>
        <v>2510</v>
      </c>
      <c r="I294" s="181">
        <v>3000</v>
      </c>
      <c r="J294" s="151" t="s">
        <v>801</v>
      </c>
      <c r="K294" s="152">
        <f>H294-F294</f>
        <v>210</v>
      </c>
      <c r="L294" s="153">
        <f>K294/F294</f>
        <v>9.1304347826086957E-2</v>
      </c>
      <c r="M294" s="148" t="s">
        <v>538</v>
      </c>
      <c r="N294" s="154">
        <v>44649</v>
      </c>
      <c r="O294" s="1"/>
      <c r="R294" s="194"/>
    </row>
    <row r="295" spans="1:18" ht="12.75" customHeight="1">
      <c r="A295" s="217">
        <v>174</v>
      </c>
      <c r="B295" s="212">
        <v>44606</v>
      </c>
      <c r="C295" s="217"/>
      <c r="D295" s="217" t="s">
        <v>402</v>
      </c>
      <c r="E295" s="214" t="s">
        <v>568</v>
      </c>
      <c r="F295" s="214" t="s">
        <v>796</v>
      </c>
      <c r="G295" s="214"/>
      <c r="H295" s="214"/>
      <c r="I295" s="214">
        <v>764</v>
      </c>
      <c r="J295" s="214" t="s">
        <v>541</v>
      </c>
      <c r="K295" s="214"/>
      <c r="L295" s="214"/>
      <c r="M295" s="214"/>
      <c r="N295" s="217"/>
      <c r="O295" s="41"/>
      <c r="R295" s="194"/>
    </row>
    <row r="296" spans="1:18" ht="12.75" customHeight="1">
      <c r="A296" s="176">
        <v>175</v>
      </c>
      <c r="B296" s="177">
        <v>44613</v>
      </c>
      <c r="C296" s="177"/>
      <c r="D296" s="178" t="s">
        <v>765</v>
      </c>
      <c r="E296" s="179" t="s">
        <v>568</v>
      </c>
      <c r="F296" s="149">
        <v>1255</v>
      </c>
      <c r="G296" s="179"/>
      <c r="H296" s="179">
        <v>1515</v>
      </c>
      <c r="I296" s="181">
        <v>1510</v>
      </c>
      <c r="J296" s="151" t="s">
        <v>626</v>
      </c>
      <c r="K296" s="152">
        <f>H296-F296</f>
        <v>260</v>
      </c>
      <c r="L296" s="153">
        <f>K296/F296</f>
        <v>0.20717131474103587</v>
      </c>
      <c r="M296" s="148" t="s">
        <v>538</v>
      </c>
      <c r="N296" s="154">
        <v>44834</v>
      </c>
      <c r="O296" s="41"/>
      <c r="R296" s="194"/>
    </row>
    <row r="297" spans="1:18" ht="12.75" customHeight="1">
      <c r="A297">
        <v>176</v>
      </c>
      <c r="B297" s="212">
        <v>44670</v>
      </c>
      <c r="C297" s="212"/>
      <c r="D297" s="217" t="s">
        <v>503</v>
      </c>
      <c r="E297" s="243" t="s">
        <v>568</v>
      </c>
      <c r="F297" s="214" t="s">
        <v>803</v>
      </c>
      <c r="G297" s="214"/>
      <c r="H297" s="214"/>
      <c r="I297" s="214">
        <v>553</v>
      </c>
      <c r="J297" s="214" t="s">
        <v>541</v>
      </c>
      <c r="K297" s="214"/>
      <c r="L297" s="214"/>
      <c r="M297" s="214"/>
      <c r="N297" s="214"/>
      <c r="O297" s="41"/>
      <c r="R297" s="194"/>
    </row>
    <row r="298" spans="1:18" ht="12.75" customHeight="1">
      <c r="A298" s="176">
        <v>177</v>
      </c>
      <c r="B298" s="177">
        <v>44746</v>
      </c>
      <c r="C298" s="177"/>
      <c r="D298" s="178" t="s">
        <v>837</v>
      </c>
      <c r="E298" s="179" t="s">
        <v>568</v>
      </c>
      <c r="F298" s="149">
        <v>207.5</v>
      </c>
      <c r="G298" s="179"/>
      <c r="H298" s="179">
        <v>254</v>
      </c>
      <c r="I298" s="181">
        <v>254</v>
      </c>
      <c r="J298" s="151" t="s">
        <v>626</v>
      </c>
      <c r="K298" s="152">
        <f>H298-F298</f>
        <v>46.5</v>
      </c>
      <c r="L298" s="153">
        <f>K298/F298</f>
        <v>0.22409638554216868</v>
      </c>
      <c r="M298" s="148" t="s">
        <v>538</v>
      </c>
      <c r="N298" s="154">
        <v>44792</v>
      </c>
      <c r="O298" s="1"/>
      <c r="R298" s="194"/>
    </row>
    <row r="299" spans="1:18" ht="12.75" customHeight="1">
      <c r="A299" s="176">
        <v>178</v>
      </c>
      <c r="B299" s="177">
        <v>44775</v>
      </c>
      <c r="C299" s="177"/>
      <c r="D299" s="178" t="s">
        <v>449</v>
      </c>
      <c r="E299" s="179" t="s">
        <v>568</v>
      </c>
      <c r="F299" s="149">
        <v>31.25</v>
      </c>
      <c r="G299" s="179"/>
      <c r="H299" s="179">
        <v>38.75</v>
      </c>
      <c r="I299" s="181">
        <v>38</v>
      </c>
      <c r="J299" s="151" t="s">
        <v>626</v>
      </c>
      <c r="K299" s="152">
        <f t="shared" ref="K299" si="126">H299-F299</f>
        <v>7.5</v>
      </c>
      <c r="L299" s="153">
        <f t="shared" ref="L299" si="127">K299/F299</f>
        <v>0.24</v>
      </c>
      <c r="M299" s="148" t="s">
        <v>538</v>
      </c>
      <c r="N299" s="154">
        <v>44844</v>
      </c>
      <c r="O299" s="41"/>
      <c r="R299" s="54"/>
    </row>
    <row r="300" spans="1:18" ht="12.75" customHeight="1">
      <c r="A300" s="211">
        <v>179</v>
      </c>
      <c r="B300" s="212">
        <v>44841</v>
      </c>
      <c r="C300" s="217"/>
      <c r="D300" s="217" t="s">
        <v>843</v>
      </c>
      <c r="E300" s="243" t="s">
        <v>568</v>
      </c>
      <c r="F300" s="214" t="s">
        <v>844</v>
      </c>
      <c r="G300" s="214"/>
      <c r="H300" s="214"/>
      <c r="I300" s="214">
        <v>840</v>
      </c>
      <c r="J300" s="214" t="s">
        <v>541</v>
      </c>
      <c r="K300" s="214"/>
      <c r="L300" s="214"/>
      <c r="M300" s="214"/>
      <c r="N300" s="214"/>
      <c r="O300" s="41"/>
      <c r="Q300" s="197"/>
      <c r="R300" s="54"/>
    </row>
    <row r="301" spans="1:18" ht="12.75" customHeight="1">
      <c r="A301" s="211">
        <v>180</v>
      </c>
      <c r="B301" s="212">
        <v>44844</v>
      </c>
      <c r="C301" s="217"/>
      <c r="D301" s="217" t="s">
        <v>404</v>
      </c>
      <c r="E301" s="243" t="s">
        <v>568</v>
      </c>
      <c r="F301" s="214" t="s">
        <v>846</v>
      </c>
      <c r="G301" s="214"/>
      <c r="H301" s="214"/>
      <c r="I301" s="214">
        <v>291</v>
      </c>
      <c r="J301" s="214" t="s">
        <v>541</v>
      </c>
      <c r="K301" s="214"/>
      <c r="L301" s="214"/>
      <c r="M301" s="214"/>
      <c r="N301" s="214"/>
      <c r="O301" s="41"/>
      <c r="Q301" s="197"/>
      <c r="R301" s="54"/>
    </row>
    <row r="302" spans="1:18" ht="12.75" customHeight="1">
      <c r="A302" s="211">
        <v>181</v>
      </c>
      <c r="B302" s="212">
        <v>44845</v>
      </c>
      <c r="C302" s="217"/>
      <c r="D302" s="217" t="s">
        <v>402</v>
      </c>
      <c r="E302" s="243" t="s">
        <v>568</v>
      </c>
      <c r="F302" s="214" t="s">
        <v>873</v>
      </c>
      <c r="G302" s="214"/>
      <c r="H302" s="214"/>
      <c r="I302" s="214">
        <v>765</v>
      </c>
      <c r="J302" s="214" t="s">
        <v>541</v>
      </c>
      <c r="K302" s="214"/>
      <c r="L302" s="214"/>
      <c r="M302" s="214"/>
      <c r="N302" s="214"/>
      <c r="O302" s="41"/>
      <c r="Q302" s="197"/>
      <c r="R302" s="54"/>
    </row>
    <row r="303" spans="1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1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1:18" ht="12.75" customHeight="1">
      <c r="B305" s="195" t="s">
        <v>761</v>
      </c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1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1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1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1:18" ht="12.75" customHeight="1">
      <c r="A309" s="196"/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1:18" ht="12.75" customHeight="1">
      <c r="A310" s="196"/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1:18" ht="12.75" customHeight="1">
      <c r="A311" s="53"/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1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1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1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1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1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1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1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1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1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</sheetData>
  <autoFilter ref="R1:R307" xr:uid="{00000000-0009-0000-0000-000005000000}"/>
  <mergeCells count="15">
    <mergeCell ref="A101:A102"/>
    <mergeCell ref="B101:B102"/>
    <mergeCell ref="J101:J102"/>
    <mergeCell ref="O101:O102"/>
    <mergeCell ref="P101:P102"/>
    <mergeCell ref="J95:J96"/>
    <mergeCell ref="A95:A96"/>
    <mergeCell ref="B95:B96"/>
    <mergeCell ref="O95:O96"/>
    <mergeCell ref="P95:P96"/>
    <mergeCell ref="A103:A104"/>
    <mergeCell ref="B103:B104"/>
    <mergeCell ref="J103:J104"/>
    <mergeCell ref="O103:O104"/>
    <mergeCell ref="P103:P104"/>
  </mergeCells>
  <hyperlinks>
    <hyperlink ref="M5" location="Main!A1" display="Back To Main Page" xr:uid="{00000000-0004-0000-0500-000000000000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 Sharma</cp:lastModifiedBy>
  <cp:lastPrinted>2019-09-05T08:25:00Z</cp:lastPrinted>
  <dcterms:created xsi:type="dcterms:W3CDTF">2015-06-08T02:34:00Z</dcterms:created>
  <dcterms:modified xsi:type="dcterms:W3CDTF">2023-01-25T19:00:04Z</dcterms:modified>
</cp:coreProperties>
</file>