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/>
  <mc:AlternateContent xmlns:mc="http://schemas.openxmlformats.org/markup-compatibility/2006">
    <mc:Choice Requires="x15">
      <x15ac:absPath xmlns:x15ac="http://schemas.microsoft.com/office/spreadsheetml/2010/11/ac" url="C:\Users\TECH\Downloads\"/>
    </mc:Choice>
  </mc:AlternateContent>
  <xr:revisionPtr revIDLastSave="0" documentId="13_ncr:1_{6E0B574D-8F51-4EC7-9D99-6730EDFEE24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F&amp;O)'!$R$1:$R$337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3" i="6" l="1"/>
  <c r="K63" i="6"/>
  <c r="L58" i="6"/>
  <c r="K58" i="6"/>
  <c r="M63" i="6" l="1"/>
  <c r="M58" i="6"/>
  <c r="L95" i="6"/>
  <c r="K95" i="6"/>
  <c r="M95" i="6" s="1"/>
  <c r="K136" i="6"/>
  <c r="M136" i="6" s="1"/>
  <c r="L60" i="6" l="1"/>
  <c r="K60" i="6"/>
  <c r="K135" i="6"/>
  <c r="M135" i="6" s="1"/>
  <c r="K127" i="6"/>
  <c r="M127" i="6" s="1"/>
  <c r="K133" i="6"/>
  <c r="M133" i="6" s="1"/>
  <c r="L57" i="6"/>
  <c r="K57" i="6"/>
  <c r="M57" i="6" s="1"/>
  <c r="L56" i="6"/>
  <c r="K56" i="6"/>
  <c r="L27" i="6"/>
  <c r="K27" i="6"/>
  <c r="L26" i="6"/>
  <c r="K26" i="6"/>
  <c r="L24" i="6"/>
  <c r="K24" i="6"/>
  <c r="L20" i="6"/>
  <c r="K20" i="6"/>
  <c r="M20" i="6" l="1"/>
  <c r="M56" i="6"/>
  <c r="M60" i="6"/>
  <c r="M26" i="6"/>
  <c r="M27" i="6"/>
  <c r="M24" i="6"/>
  <c r="K134" i="6"/>
  <c r="M134" i="6" s="1"/>
  <c r="K132" i="6"/>
  <c r="M132" i="6" s="1"/>
  <c r="K131" i="6"/>
  <c r="M131" i="6" s="1"/>
  <c r="K128" i="6"/>
  <c r="M128" i="6" s="1"/>
  <c r="L94" i="6"/>
  <c r="K94" i="6"/>
  <c r="L59" i="6"/>
  <c r="K59" i="6"/>
  <c r="L55" i="6"/>
  <c r="K55" i="6"/>
  <c r="L52" i="6"/>
  <c r="K52" i="6"/>
  <c r="L28" i="6"/>
  <c r="K28" i="6"/>
  <c r="M94" i="6" l="1"/>
  <c r="M52" i="6"/>
  <c r="M59" i="6"/>
  <c r="M28" i="6"/>
  <c r="M55" i="6"/>
  <c r="L93" i="6"/>
  <c r="K93" i="6"/>
  <c r="K130" i="6"/>
  <c r="M130" i="6" s="1"/>
  <c r="K129" i="6"/>
  <c r="M129" i="6" s="1"/>
  <c r="K125" i="6"/>
  <c r="M125" i="6" s="1"/>
  <c r="L92" i="6"/>
  <c r="K92" i="6"/>
  <c r="L16" i="6"/>
  <c r="K16" i="6"/>
  <c r="L25" i="6"/>
  <c r="K25" i="6"/>
  <c r="M25" i="6" l="1"/>
  <c r="M16" i="6"/>
  <c r="M93" i="6"/>
  <c r="M92" i="6"/>
  <c r="K124" i="6"/>
  <c r="M124" i="6" s="1"/>
  <c r="K123" i="6"/>
  <c r="M123" i="6" s="1"/>
  <c r="L86" i="6"/>
  <c r="K86" i="6"/>
  <c r="L89" i="6"/>
  <c r="K89" i="6"/>
  <c r="H15" i="6"/>
  <c r="L54" i="6"/>
  <c r="K54" i="6"/>
  <c r="L53" i="6"/>
  <c r="K53" i="6"/>
  <c r="L45" i="6"/>
  <c r="K45" i="6"/>
  <c r="M86" i="6" l="1"/>
  <c r="M89" i="6"/>
  <c r="M53" i="6"/>
  <c r="M45" i="6"/>
  <c r="M54" i="6"/>
  <c r="L88" i="6"/>
  <c r="K88" i="6"/>
  <c r="L91" i="6"/>
  <c r="K91" i="6"/>
  <c r="L90" i="6"/>
  <c r="K90" i="6"/>
  <c r="L50" i="6"/>
  <c r="K50" i="6"/>
  <c r="L83" i="6"/>
  <c r="K83" i="6"/>
  <c r="K126" i="6"/>
  <c r="M126" i="6" s="1"/>
  <c r="K122" i="6"/>
  <c r="M122" i="6" s="1"/>
  <c r="L85" i="6"/>
  <c r="K85" i="6"/>
  <c r="L49" i="6"/>
  <c r="K49" i="6"/>
  <c r="M49" i="6" l="1"/>
  <c r="M83" i="6"/>
  <c r="M50" i="6"/>
  <c r="M88" i="6"/>
  <c r="M91" i="6"/>
  <c r="M90" i="6"/>
  <c r="M85" i="6"/>
  <c r="L84" i="6"/>
  <c r="K84" i="6"/>
  <c r="L51" i="6"/>
  <c r="K51" i="6"/>
  <c r="L13" i="6"/>
  <c r="K13" i="6"/>
  <c r="L21" i="6"/>
  <c r="K21" i="6"/>
  <c r="M13" i="6" l="1"/>
  <c r="M84" i="6"/>
  <c r="M21" i="6"/>
  <c r="M51" i="6"/>
  <c r="K118" i="6"/>
  <c r="M118" i="6" s="1"/>
  <c r="L87" i="6"/>
  <c r="K87" i="6"/>
  <c r="L81" i="6"/>
  <c r="K81" i="6"/>
  <c r="K121" i="6"/>
  <c r="M121" i="6" s="1"/>
  <c r="M87" i="6" l="1"/>
  <c r="M81" i="6"/>
  <c r="K107" i="6"/>
  <c r="M107" i="6" s="1"/>
  <c r="K120" i="6"/>
  <c r="M120" i="6" s="1"/>
  <c r="L48" i="6"/>
  <c r="K48" i="6"/>
  <c r="K119" i="6"/>
  <c r="M119" i="6" s="1"/>
  <c r="L77" i="6"/>
  <c r="K77" i="6"/>
  <c r="L78" i="6"/>
  <c r="K78" i="6"/>
  <c r="L23" i="6"/>
  <c r="K23" i="6"/>
  <c r="L44" i="6"/>
  <c r="K44" i="6"/>
  <c r="L47" i="6"/>
  <c r="K47" i="6"/>
  <c r="M44" i="6" l="1"/>
  <c r="M48" i="6"/>
  <c r="M47" i="6"/>
  <c r="M23" i="6"/>
  <c r="M77" i="6"/>
  <c r="M78" i="6"/>
  <c r="L82" i="6"/>
  <c r="K82" i="6"/>
  <c r="L76" i="6"/>
  <c r="K76" i="6"/>
  <c r="K116" i="6"/>
  <c r="M116" i="6" s="1"/>
  <c r="K109" i="6"/>
  <c r="M109" i="6" s="1"/>
  <c r="M76" i="6" l="1"/>
  <c r="M82" i="6"/>
  <c r="L10" i="6"/>
  <c r="K10" i="6"/>
  <c r="K117" i="6"/>
  <c r="M117" i="6" s="1"/>
  <c r="K115" i="6"/>
  <c r="M115" i="6" s="1"/>
  <c r="L73" i="6"/>
  <c r="K73" i="6"/>
  <c r="L80" i="6"/>
  <c r="K80" i="6"/>
  <c r="M73" i="6" l="1"/>
  <c r="M10" i="6"/>
  <c r="M80" i="6"/>
  <c r="K110" i="6"/>
  <c r="M110" i="6" s="1"/>
  <c r="K114" i="6"/>
  <c r="M114" i="6" s="1"/>
  <c r="K112" i="6"/>
  <c r="M112" i="6" s="1"/>
  <c r="L46" i="6" l="1"/>
  <c r="K46" i="6"/>
  <c r="L43" i="6"/>
  <c r="K43" i="6"/>
  <c r="L79" i="6"/>
  <c r="K79" i="6"/>
  <c r="K108" i="6"/>
  <c r="M108" i="6" s="1"/>
  <c r="M46" i="6" l="1"/>
  <c r="M43" i="6"/>
  <c r="M79" i="6"/>
  <c r="K113" i="6"/>
  <c r="M113" i="6" s="1"/>
  <c r="K111" i="6"/>
  <c r="M111" i="6" s="1"/>
  <c r="K105" i="6"/>
  <c r="M105" i="6" s="1"/>
  <c r="K106" i="6"/>
  <c r="M106" i="6" s="1"/>
  <c r="L19" i="6"/>
  <c r="K19" i="6"/>
  <c r="K103" i="6"/>
  <c r="M103" i="6" s="1"/>
  <c r="K104" i="6"/>
  <c r="M104" i="6" s="1"/>
  <c r="K102" i="6"/>
  <c r="M102" i="6" s="1"/>
  <c r="L75" i="6"/>
  <c r="K75" i="6"/>
  <c r="L74" i="6"/>
  <c r="K74" i="6"/>
  <c r="M74" i="6" l="1"/>
  <c r="M19" i="6"/>
  <c r="M75" i="6"/>
  <c r="L14" i="6" l="1"/>
  <c r="K14" i="6"/>
  <c r="M14" i="6" l="1"/>
  <c r="L11" i="6"/>
  <c r="K11" i="6"/>
  <c r="M11" i="6" l="1"/>
  <c r="L17" i="6" l="1"/>
  <c r="K17" i="6"/>
  <c r="M17" i="6" l="1"/>
  <c r="K323" i="6" l="1"/>
  <c r="L323" i="6" s="1"/>
  <c r="L15" i="6" l="1"/>
  <c r="K15" i="6"/>
  <c r="M15" i="6" l="1"/>
  <c r="L142" i="6" l="1"/>
  <c r="K142" i="6"/>
  <c r="M142" i="6" l="1"/>
  <c r="L12" i="6" l="1"/>
  <c r="K12" i="6"/>
  <c r="M12" i="6" l="1"/>
  <c r="K329" i="6" l="1"/>
  <c r="L329" i="6" s="1"/>
  <c r="K312" i="6" l="1"/>
  <c r="L312" i="6" s="1"/>
  <c r="K326" i="6" l="1"/>
  <c r="L326" i="6" s="1"/>
  <c r="K318" i="6" l="1"/>
  <c r="L318" i="6" s="1"/>
  <c r="K328" i="6" l="1"/>
  <c r="L328" i="6" s="1"/>
  <c r="H324" i="6" l="1"/>
  <c r="K324" i="6" l="1"/>
  <c r="L324" i="6" s="1"/>
  <c r="K313" i="6"/>
  <c r="L313" i="6" s="1"/>
  <c r="K303" i="6"/>
  <c r="L303" i="6" s="1"/>
  <c r="K319" i="6" l="1"/>
  <c r="L319" i="6" s="1"/>
  <c r="K320" i="6" l="1"/>
  <c r="L320" i="6" s="1"/>
  <c r="K317" i="6" l="1"/>
  <c r="L317" i="6" s="1"/>
  <c r="K296" i="6"/>
  <c r="L296" i="6" s="1"/>
  <c r="K316" i="6"/>
  <c r="L316" i="6" s="1"/>
  <c r="K315" i="6"/>
  <c r="L315" i="6" s="1"/>
  <c r="K314" i="6"/>
  <c r="L314" i="6" s="1"/>
  <c r="K311" i="6"/>
  <c r="L311" i="6" s="1"/>
  <c r="K310" i="6"/>
  <c r="L310" i="6" s="1"/>
  <c r="K309" i="6"/>
  <c r="L309" i="6" s="1"/>
  <c r="K308" i="6"/>
  <c r="L308" i="6" s="1"/>
  <c r="K307" i="6"/>
  <c r="L307" i="6" s="1"/>
  <c r="K306" i="6"/>
  <c r="L306" i="6" s="1"/>
  <c r="K305" i="6"/>
  <c r="L305" i="6" s="1"/>
  <c r="K304" i="6"/>
  <c r="L304" i="6" s="1"/>
  <c r="K302" i="6"/>
  <c r="L302" i="6" s="1"/>
  <c r="K301" i="6"/>
  <c r="L301" i="6" s="1"/>
  <c r="K300" i="6"/>
  <c r="L300" i="6" s="1"/>
  <c r="K299" i="6"/>
  <c r="L299" i="6" s="1"/>
  <c r="K298" i="6"/>
  <c r="L298" i="6" s="1"/>
  <c r="K297" i="6"/>
  <c r="L297" i="6" s="1"/>
  <c r="K295" i="6"/>
  <c r="L295" i="6" s="1"/>
  <c r="K294" i="6"/>
  <c r="L294" i="6" s="1"/>
  <c r="K293" i="6"/>
  <c r="L293" i="6" s="1"/>
  <c r="F292" i="6"/>
  <c r="K292" i="6" s="1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F286" i="6"/>
  <c r="K286" i="6" s="1"/>
  <c r="L286" i="6" s="1"/>
  <c r="F285" i="6"/>
  <c r="K285" i="6" s="1"/>
  <c r="L285" i="6" s="1"/>
  <c r="K284" i="6"/>
  <c r="L284" i="6" s="1"/>
  <c r="F283" i="6"/>
  <c r="K283" i="6" s="1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7" i="6"/>
  <c r="L267" i="6" s="1"/>
  <c r="K265" i="6"/>
  <c r="L265" i="6" s="1"/>
  <c r="K264" i="6"/>
  <c r="L264" i="6" s="1"/>
  <c r="F263" i="6"/>
  <c r="K263" i="6" s="1"/>
  <c r="L263" i="6" s="1"/>
  <c r="K262" i="6"/>
  <c r="L262" i="6" s="1"/>
  <c r="K259" i="6"/>
  <c r="L259" i="6" s="1"/>
  <c r="K258" i="6"/>
  <c r="L258" i="6" s="1"/>
  <c r="K257" i="6"/>
  <c r="L257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7" i="6"/>
  <c r="L237" i="6" s="1"/>
  <c r="K235" i="6"/>
  <c r="L235" i="6" s="1"/>
  <c r="K233" i="6"/>
  <c r="L233" i="6" s="1"/>
  <c r="K231" i="6"/>
  <c r="L231" i="6" s="1"/>
  <c r="K230" i="6"/>
  <c r="L230" i="6" s="1"/>
  <c r="K229" i="6"/>
  <c r="L229" i="6" s="1"/>
  <c r="K227" i="6"/>
  <c r="L227" i="6" s="1"/>
  <c r="K226" i="6"/>
  <c r="L226" i="6" s="1"/>
  <c r="K225" i="6"/>
  <c r="L225" i="6" s="1"/>
  <c r="K224" i="6"/>
  <c r="K223" i="6"/>
  <c r="L223" i="6" s="1"/>
  <c r="K222" i="6"/>
  <c r="L222" i="6" s="1"/>
  <c r="K220" i="6"/>
  <c r="L220" i="6" s="1"/>
  <c r="K219" i="6"/>
  <c r="L219" i="6" s="1"/>
  <c r="K218" i="6"/>
  <c r="L218" i="6" s="1"/>
  <c r="K217" i="6"/>
  <c r="L217" i="6" s="1"/>
  <c r="K216" i="6"/>
  <c r="L216" i="6" s="1"/>
  <c r="F215" i="6"/>
  <c r="K215" i="6" s="1"/>
  <c r="L215" i="6" s="1"/>
  <c r="H214" i="6"/>
  <c r="K214" i="6" s="1"/>
  <c r="L214" i="6" s="1"/>
  <c r="K211" i="6"/>
  <c r="L211" i="6" s="1"/>
  <c r="K210" i="6"/>
  <c r="L210" i="6" s="1"/>
  <c r="K209" i="6"/>
  <c r="L209" i="6" s="1"/>
  <c r="K208" i="6"/>
  <c r="L208" i="6" s="1"/>
  <c r="K207" i="6"/>
  <c r="L207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H180" i="6"/>
  <c r="K180" i="6" s="1"/>
  <c r="L180" i="6" s="1"/>
  <c r="F179" i="6"/>
  <c r="K179" i="6" s="1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<sst xmlns="http://schemas.openxmlformats.org/spreadsheetml/2006/main" count="3257" uniqueCount="1248">
  <si>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</si>
  <si>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</si>
  <si>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</si>
  <si>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</si>
  <si>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</si>
  <si>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</si>
  <si>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</si>
  <si>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</si>
  <si>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</si>
  <si>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</si>
  <si>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</si>
  <si>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</si>
  <si>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</si>
  <si>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</si>
  <si>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</si>
  <si>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</si>
  <si>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</si>
  <si>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</si>
  <si>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</si>
  <si>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</si>
  <si>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</si>
  <si>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</si>
  <si>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</si>
  <si>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</si>
  <si>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</si>
  <si>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</si>
  <si>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</si>
  <si>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</si>
  <si>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</si>
  <si>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</si>
  <si>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</si>
  <si>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</si>
  <si>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</si>
  <si>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</si>
  <si>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</si>
  <si>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</si>
  <si>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</si>
  <si>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</si>
  <si>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</si>
  <si>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</si>
  <si>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</si>
  <si>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</si>
  <si>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</si>
  <si>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</si>
  <si>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</si>
  <si>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</si>
  <si>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</si>
  <si>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</si>
  <si>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</si>
  <si>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</si>
  <si>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</si>
  <si>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</si>
  <si>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</si>
  <si>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</si>
  <si>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</si>
  <si>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</si>
  <si>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</si>
  <si>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</si>
  <si>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</si>
  <si>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</si>
  <si>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</si>
  <si>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</si>
  <si>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</si>
  <si>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</si>
  <si>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</si>
  <si>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</si>
  <si>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</si>
  <si>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</si>
  <si>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</si>
  <si>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</si>
  <si>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</si>
  <si>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</si>
  <si>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</si>
  <si>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</si>
  <si>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</si>
  <si>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</si>
  <si>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</si>
  <si>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</si>
  <si>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</si>
  <si>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</si>
  <si>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</si>
  <si>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</si>
  <si>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</si>
  <si>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</si>
  <si>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</si>
  <si>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</si>
  <si>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</si>
  <si>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</si>
  <si>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</si>
  <si>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</si>
  <si>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</si>
  <si>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</si>
  <si>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</si>
  <si>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</si>
  <si>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</si>
  <si>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</si>
  <si>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</si>
  <si>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</si>
  <si>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</si>
  <si>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</si>
  <si>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</si>
  <si>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</si>
  <si>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</si>
  <si>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</si>
  <si>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</si>
  <si>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</si>
  <si>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</si>
  <si>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</si>
  <si>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</si>
  <si>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</si>
  <si>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</si>
  <si>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</si>
  <si>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</si>
  <si>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</si>
  <si>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</si>
  <si>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</si>
  <si>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</si>
  <si>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</si>
  <si>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</si>
  <si>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</si>
  <si>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</si>
  <si>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</si>
  <si>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</si>
  <si>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</si>
  <si>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</si>
  <si>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</si>
  <si>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</si>
  <si>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</si>
  <si>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</si>
  <si>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</si>
  <si>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</si>
  <si>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</si>
  <si>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</si>
  <si>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</si>
  <si>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</si>
  <si>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</si>
  <si>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</si>
  <si>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</si>
  <si>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</si>
  <si>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</si>
  <si>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</si>
  <si>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</si>
  <si>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</si>
  <si>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</si>
  <si>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</si>
  <si>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</si>
  <si>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</si>
  <si>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</si>
  <si>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</si>
  <si>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</si>
  <si>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</si>
  <si>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</si>
  <si>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</si>
  <si>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</si>
  <si>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</si>
  <si>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</si>
  <si>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</si>
  <si>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</si>
  <si>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</si>
  <si>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</si>
  <si>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</si>
  <si>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</si>
  <si>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</si>
  <si>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</si>
  <si>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</si>
  <si>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</si>
  <si>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</si>
  <si>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</si>
  <si>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</si>
  <si>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</si>
  <si>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</si>
  <si>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</si>
  <si>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</si>
  <si>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</si>
  <si>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</si>
  <si>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</si>
  <si>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</si>
  <si>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</si>
  <si>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</si>
  <si>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</si>
  <si>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</si>
  <si>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</si>
  <si>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</si>
  <si>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</si>
  <si>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</si>
  <si>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</si>
  <si>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</si>
  <si>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</si>
  <si>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</si>
  <si>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</si>
  <si>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</si>
  <si>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</si>
  <si>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</si>
  <si>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</si>
  <si>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</si>
  <si>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</si>
  <si>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</si>
  <si>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</si>
  <si>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</si>
  <si>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</si>
  <si>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</si>
  <si>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</si>
  <si>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</si>
  <si>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</si>
  <si>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</si>
  <si>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</si>
  <si>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</si>
  <si>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</si>
  <si>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</si>
  <si>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</si>
  <si>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</si>
  <si>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</si>
  <si>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</si>
  <si>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</si>
  <si>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</si>
  <si>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</si>
  <si>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</si>
  <si>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</si>
  <si>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</si>
  <si>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</si>
  <si>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</si>
  <si>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</si>
  <si>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</si>
  <si>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</si>
  <si>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</si>
  <si>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</si>
  <si>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</si>
  <si>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</si>
  <si>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</si>
  <si>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</si>
  <si>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</si>
  <si>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</si>
  <si>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</si>
  <si>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</si>
  <si>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</si>
  <si>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</si>
  <si>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</si>
  <si>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</si>
  <si>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</si>
  <si>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</si>
  <si>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</si>
  <si>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</si>
  <si>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</si>
  <si>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</si>
  <si>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</si>
  <si>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</si>
  <si>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</si>
  <si>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</si>
  <si>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</si>
  <si>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</si>
  <si>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</si>
  <si>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</si>
  <si>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</si>
  <si>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</si>
  <si>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</si>
  <si>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</si>
  <si>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</si>
  <si>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</si>
  <si>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</si>
  <si>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</si>
  <si>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</si>
  <si>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</si>
  <si>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</si>
  <si>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</si>
  <si>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</si>
  <si>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</si>
  <si>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</si>
  <si>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</si>
  <si>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</si>
  <si>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</si>
  <si>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</si>
  <si>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</si>
  <si>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</si>
  <si>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</si>
  <si>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</si>
  <si>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</si>
  <si>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</si>
  <si>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</si>
  <si>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</si>
  <si>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</si>
  <si>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</si>
  <si>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</si>
  <si>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</si>
  <si>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</si>
  <si>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</si>
  <si>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</si>
  <si>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</si>
  <si>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</si>
  <si>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</si>
  <si>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</si>
  <si>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</si>
  <si>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</si>
  <si>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</si>
  <si>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</si>
  <si>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</si>
  <si>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</si>
  <si>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</si>
  <si>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</si>
  <si>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</si>
  <si>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</si>
  <si>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</si>
  <si>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</si>
  <si>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</si>
  <si>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</si>
  <si>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</si>
  <si>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</si>
  <si>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</si>
  <si>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</si>
  <si>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</si>
  <si>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</si>
  <si>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</si>
  <si>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</si>
  <si>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</si>
  <si>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</si>
  <si>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</si>
  <si>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</si>
  <si>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</si>
  <si>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</si>
  <si>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</si>
  <si>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</si>
  <si>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</si>
  <si>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</si>
  <si>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</si>
  <si>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</si>
  <si>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</si>
  <si>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</si>
  <si>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</si>
  <si>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</si>
  <si>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</si>
  <si>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</si>
  <si>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</si>
  <si>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</si>
  <si>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</si>
  <si>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</si>
  <si>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</si>
  <si>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</si>
  <si>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</si>
  <si>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</si>
  <si>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</si>
  <si>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</si>
  <si>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</si>
  <si>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</si>
  <si>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</si>
  <si>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</si>
  <si>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</si>
  <si>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</si>
  <si>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</si>
  <si>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</si>
  <si>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</si>
  <si>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</si>
  <si>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</si>
  <si>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</si>
  <si>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</si>
  <si>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</si>
  <si>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</si>
  <si>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</si>
  <si>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</si>
  <si>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</si>
  <si>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</si>
  <si>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</si>
  <si>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</si>
  <si>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</si>
  <si>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</si>
  <si>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</si>
  <si>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</si>
  <si>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</si>
  <si>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</si>
  <si>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</si>
  <si>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</si>
  <si>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</si>
  <si>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</si>
  <si>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</si>
  <si>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</si>
  <si>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</si>
  <si>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</si>
  <si>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</si>
  <si>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</si>
  <si>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</si>
  <si>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</si>
  <si>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</si>
  <si>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</si>
  <si>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</si>
  <si>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</si>
  <si>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</si>
  <si>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</si>
  <si>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</si>
  <si>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</si>
  <si>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</si>
  <si>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</si>
  <si>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</si>
  <si>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</si>
  <si>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</si>
  <si>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</si>
  <si>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</si>
  <si>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</si>
  <si>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</si>
  <si>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</si>
  <si>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</si>
  <si>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</si>
  <si>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</si>
  <si>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</si>
  <si>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</si>
  <si>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</si>
  <si>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</si>
  <si>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</si>
  <si>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</si>
  <si>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</si>
  <si>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</si>
  <si>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</si>
  <si>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</si>
  <si>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</si>
  <si>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</si>
  <si>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</si>
  <si>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</si>
  <si>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</si>
  <si>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</si>
  <si>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</si>
  <si>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</si>
  <si>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</si>
  <si>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</si>
  <si>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</si>
  <si>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</si>
  <si>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</si>
  <si>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</si>
  <si>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</si>
  <si>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</si>
  <si>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</si>
  <si>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</si>
  <si>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</si>
  <si>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</si>
  <si>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</si>
  <si>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</si>
  <si>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</si>
  <si>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</si>
  <si>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</si>
  <si>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</si>
  <si>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</si>
  <si>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</si>
  <si>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</si>
  <si>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</si>
  <si>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</si>
  <si>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</si>
  <si>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</si>
  <si>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</si>
  <si>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</si>
  <si>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</si>
  <si>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</si>
  <si>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</si>
  <si>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</si>
  <si>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</si>
  <si>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</si>
  <si>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</si>
  <si>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</si>
  <si>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</si>
  <si>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</si>
  <si>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</si>
  <si>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</si>
  <si>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</si>
  <si>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</si>
  <si>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</si>
  <si>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</si>
  <si>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</si>
  <si>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</si>
  <si>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</si>
  <si>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</si>
  <si>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</si>
  <si>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</si>
  <si>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</si>
  <si>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</si>
  <si>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</si>
  <si>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</si>
  <si>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</si>
  <si>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</si>
  <si>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</si>
  <si>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</si>
  <si>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</si>
  <si>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</si>
  <si>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</si>
  <si>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</si>
  <si>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</si>
  <si>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</si>
  <si>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</si>
  <si>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</si>
  <si>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</si>
  <si>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</si>
  <si>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</si>
  <si>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</si>
  <si>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</si>
  <si>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</si>
  <si>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</si>
  <si>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</si>
  <si>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</si>
  <si>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</si>
  <si>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</si>
  <si>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</si>
  <si>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</si>
  <si>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</si>
  <si>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</si>
  <si>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</si>
  <si>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</si>
  <si>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</si>
  <si>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</si>
  <si>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</si>
  <si>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</si>
  <si>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</si>
  <si>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</si>
  <si>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</si>
  <si>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</si>
  <si>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</si>
  <si>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</si>
  <si>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</si>
  <si>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</si>
  <si>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</si>
  <si>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</si>
  <si>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</si>
  <si>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</si>
  <si>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</si>
  <si>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</si>
  <si>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</si>
  <si>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</si>
  <si>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</si>
  <si>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</si>
  <si>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</si>
  <si>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</si>
  <si>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</si>
  <si>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</si>
  <si>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</si>
  <si>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</si>
  <si>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</si>
  <si>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</si>
  <si>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</si>
  <si>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</si>
  <si>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</si>
  <si>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</si>
  <si>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</si>
  <si>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</si>
  <si>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</si>
  <si>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</si>
  <si>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</si>
  <si>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</si>
  <si>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</si>
  <si>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</si>
  <si>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</si>
  <si>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</si>
  <si>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</si>
  <si>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</si>
  <si>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</si>
  <si>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</si>
  <si>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</si>
  <si>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</si>
  <si>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</si>
  <si>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</si>
  <si>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</si>
  <si>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</si>
  <si>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</si>
  <si>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</si>
  <si>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</si>
  <si>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</si>
  <si>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</si>
  <si>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</si>
  <si>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</si>
  <si>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</si>
  <si>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</si>
  <si>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</si>
  <si>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</si>
  <si>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</si>
  <si>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</si>
  <si>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</si>
  <si>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</si>
  <si>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</si>
  <si>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</si>
  <si>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</si>
  <si>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</si>
  <si>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</si>
  <si>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</si>
  <si>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</si>
  <si>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</si>
  <si>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</si>
  <si>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</si>
  <si>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</si>
  <si>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</si>
  <si>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</si>
  <si>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</si>
  <si>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</si>
  <si>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</si>
  <si>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</si>
  <si>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</si>
  <si>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</si>
  <si>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</si>
  <si>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</si>
  <si>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</si>
  <si>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</si>
  <si>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</si>
  <si>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</si>
  <si>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</si>
  <si>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</si>
  <si>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</si>
  <si>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</si>
  <si>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</si>
  <si>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</si>
  <si>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</si>
  <si>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</si>
  <si>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</si>
  <si>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</si>
  <si>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</si>
  <si>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</si>
  <si>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</si>
  <si>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</si>
  <si>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</si>
  <si>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</si>
  <si>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</si>
  <si>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</si>
  <si>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</si>
  <si>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</si>
  <si>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</si>
  <si>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</si>
  <si>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</si>
  <si>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</si>
  <si>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</si>
  <si>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</si>
  <si>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</si>
  <si>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</si>
  <si>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</si>
  <si>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</si>
  <si>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</si>
  <si>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</si>
  <si>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</si>
  <si>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</si>
  <si>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</si>
  <si>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</si>
  <si>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</si>
  <si>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</si>
  <si>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</si>
  <si>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</si>
  <si>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</si>
  <si>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</si>
  <si>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</si>
  <si>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</si>
  <si>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</si>
  <si>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</si>
  <si>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</si>
  <si>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</si>
  <si>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</si>
  <si>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</si>
  <si>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</si>
  <si>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</si>
  <si>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</si>
  <si>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</si>
  <si>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</si>
  <si>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</si>
  <si>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</si>
  <si>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</si>
  <si>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</si>
  <si>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</si>
  <si>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</si>
  <si>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</si>
  <si>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</si>
  <si>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</si>
  <si>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</si>
  <si>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</si>
  <si>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</si>
  <si>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</si>
  <si>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</si>
  <si>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</si>
  <si>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</si>
  <si>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</si>
  <si>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</si>
  <si>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</si>
  <si>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</si>
  <si>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</si>
  <si>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</si>
  <si>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</si>
  <si>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</si>
  <si>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</si>
  <si>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</si>
  <si>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</si>
  <si>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</si>
  <si>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</si>
  <si>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</si>
  <si>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</si>
  <si>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</si>
  <si>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</si>
  <si>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</si>
  <si>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</si>
  <si>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</si>
  <si>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</si>
  <si>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</si>
  <si>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</si>
  <si>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</si>
  <si>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</si>
  <si>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</si>
  <si>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</si>
  <si>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</si>
  <si>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</si>
  <si>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</si>
  <si>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</si>
  <si>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</si>
  <si>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</si>
  <si>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</si>
  <si>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</si>
  <si>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</si>
  <si>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</si>
  <si>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</si>
  <si>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</si>
  <si>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</si>
  <si>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</si>
  <si>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</si>
  <si>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</si>
  <si>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</si>
  <si>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</si>
  <si>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</si>
  <si>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</si>
  <si>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</si>
  <si>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</si>
  <si>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</si>
  <si>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</si>
  <si>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</si>
  <si>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</si>
  <si>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</si>
  <si>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</si>
  <si>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</si>
  <si>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</si>
  <si>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</si>
  <si>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</si>
  <si>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</si>
  <si>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</si>
  <si>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</si>
  <si>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</si>
  <si>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</si>
  <si>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</si>
  <si>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</si>
  <si>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</si>
  <si>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</si>
  <si>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</si>
  <si>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</si>
  <si>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</si>
  <si>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</si>
  <si>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</si>
  <si>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</si>
  <si>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</si>
  <si>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</si>
  <si>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</si>
  <si>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</si>
  <si>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</si>
  <si>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</si>
  <si>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</si>
  <si>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</si>
  <si>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</si>
  <si>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</si>
  <si>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</si>
  <si>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</si>
  <si>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</si>
  <si>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</si>
  <si>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</si>
  <si>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</si>
  <si>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</si>
  <si>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</si>
  <si>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</si>
  <si>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</si>
  <si>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</si>
  <si>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</si>
  <si>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</si>
  <si>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</si>
  <si>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</si>
  <si>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</si>
  <si>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</si>
  <si>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</si>
  <si>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</si>
  <si>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</si>
  <si>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</si>
  <si>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</si>
  <si>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</si>
  <si>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115-120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</si>
  <si>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</si>
  <si>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</si>
  <si>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</si>
  <si>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</si>
  <si>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</si>
  <si>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</si>
  <si>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</si>
  <si>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</si>
  <si>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</si>
  <si>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</si>
  <si>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</si>
  <si>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</si>
  <si>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</si>
  <si>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</si>
  <si>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</si>
  <si>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</si>
  <si>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</si>
  <si>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</si>
  <si>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</si>
  <si>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</si>
  <si>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</si>
  <si>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</si>
  <si>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</si>
  <si>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</si>
  <si>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</si>
  <si>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</si>
  <si>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</si>
  <si>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</si>
  <si>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</si>
  <si>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</si>
  <si>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</si>
  <si>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</si>
  <si>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</si>
  <si>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</si>
  <si>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</si>
  <si>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</si>
  <si>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</si>
  <si>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</si>
  <si>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</si>
  <si>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</si>
  <si>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</si>
  <si>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</si>
  <si>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</si>
  <si>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</si>
  <si>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</si>
  <si>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</si>
  <si>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</si>
  <si>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</si>
  <si>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</si>
  <si>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</si>
  <si>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</si>
  <si>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</si>
  <si>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</si>
  <si>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</si>
  <si>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</si>
  <si>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</si>
  <si>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</si>
  <si>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</si>
  <si>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</si>
  <si>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</si>
  <si>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</si>
  <si>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</si>
  <si>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</si>
  <si>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</si>
  <si>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</si>
  <si>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</si>
  <si>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</si>
  <si>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</si>
  <si>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</si>
  <si>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</si>
  <si>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1750-1800</t>
  </si>
  <si>
    <t>1250-1300</t>
  </si>
  <si>
    <t>AMBIKCO</t>
  </si>
  <si>
    <t>1700-1800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</si>
  <si>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</si>
  <si>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</si>
  <si>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</si>
  <si>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</si>
  <si>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</si>
  <si>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</si>
  <si>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</si>
  <si>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</si>
  <si>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</si>
  <si>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</si>
  <si>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</si>
  <si>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</si>
  <si>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</si>
  <si>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</si>
  <si>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</si>
  <si>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</si>
  <si>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</si>
  <si>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</si>
  <si>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</si>
  <si>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</si>
  <si>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</si>
  <si>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</si>
  <si>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</si>
  <si>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</si>
  <si>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</si>
  <si>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</si>
  <si>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</si>
  <si>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1550-1600</t>
  </si>
  <si>
    <t>160-170</t>
  </si>
  <si>
    <t>Part profit of Rs.7/-</t>
  </si>
  <si>
    <t xml:space="preserve">CARBORUNIV </t>
  </si>
  <si>
    <t>900-950</t>
  </si>
  <si>
    <t>100-130</t>
  </si>
  <si>
    <t>MULTIPLIER SHARE &amp; STOCK ADVISORS PRIVATE LIMITED</t>
  </si>
  <si>
    <t>7400-8000</t>
  </si>
  <si>
    <t>Part profit of Rs.220/-</t>
  </si>
  <si>
    <t>3800-4000</t>
  </si>
  <si>
    <t>550-560</t>
  </si>
  <si>
    <t>440-460</t>
  </si>
  <si>
    <t>Profiit of Rs.11/-</t>
  </si>
  <si>
    <t>5200-5500</t>
  </si>
  <si>
    <t>Buy&lt;&gt;</t>
  </si>
  <si>
    <t>KOTAKBANK DEC FUT</t>
  </si>
  <si>
    <t>2000-2040</t>
  </si>
  <si>
    <t>1720-1750</t>
  </si>
  <si>
    <t>110-113</t>
  </si>
  <si>
    <t>460-500</t>
  </si>
  <si>
    <t xml:space="preserve">LT DEC FUT </t>
  </si>
  <si>
    <t>2150-2190</t>
  </si>
  <si>
    <t>5630-5710</t>
  </si>
  <si>
    <t>6200-6500</t>
  </si>
  <si>
    <t>Profit of Rs.33/-</t>
  </si>
  <si>
    <t>NIFTY 18650 PE 1 DEC</t>
  </si>
  <si>
    <t>JSWSTEEL DEC FUT</t>
  </si>
  <si>
    <t>755-762</t>
  </si>
  <si>
    <t>Part profit of Rs.360/-</t>
  </si>
  <si>
    <t>470-480</t>
  </si>
  <si>
    <t>290-300</t>
  </si>
  <si>
    <t>3430-3480</t>
  </si>
  <si>
    <t>COLPAL DEC FUT</t>
  </si>
  <si>
    <t>NIFTY 18900 CE 8 DEC</t>
  </si>
  <si>
    <t>110-130</t>
  </si>
  <si>
    <t>NIFTY 18850 CE 1 DEC</t>
  </si>
  <si>
    <t>40-50</t>
  </si>
  <si>
    <t>ACC 2620 CE DEC</t>
  </si>
  <si>
    <t>100-110</t>
  </si>
  <si>
    <t>JSWSTEEL 760 CE DEC</t>
  </si>
  <si>
    <t>22-26</t>
  </si>
  <si>
    <t>Profit of Rs.12.5/-</t>
  </si>
  <si>
    <t>Loss of Rs.11/-</t>
  </si>
  <si>
    <t>Profit of Rs.27/-</t>
  </si>
  <si>
    <t>Profit of Rs.2.8/-</t>
  </si>
  <si>
    <t>TCS 3500 CE DEC</t>
  </si>
  <si>
    <t>80-100</t>
  </si>
  <si>
    <t>810-820</t>
  </si>
  <si>
    <t>KOTAKBANK 1980 CE DEC</t>
  </si>
  <si>
    <t>130-150</t>
  </si>
  <si>
    <t xml:space="preserve">NIFTY 18800 CE 8 DEC </t>
  </si>
  <si>
    <t>PIDILITIND 2750 CE DEC</t>
  </si>
  <si>
    <t>80-90</t>
  </si>
  <si>
    <t>HINDUNILVER 2640 CE DEC</t>
  </si>
  <si>
    <t>LT 2080 CE DEC</t>
  </si>
  <si>
    <t>75-85</t>
  </si>
  <si>
    <t>65-80</t>
  </si>
  <si>
    <t>MCDOWELL-N DEC FUT</t>
  </si>
  <si>
    <t>970-985</t>
  </si>
  <si>
    <t>TATACONSUM DEC FUT</t>
  </si>
  <si>
    <t>820-830</t>
  </si>
  <si>
    <t>Profit of Rs.11/-</t>
  </si>
  <si>
    <t>Profit of Rs.10.5/-</t>
  </si>
  <si>
    <t>Profit of Rs.8.5/-</t>
  </si>
  <si>
    <t>Profit of Rs.6/-</t>
  </si>
  <si>
    <t>1160-1200</t>
  </si>
  <si>
    <t>NIFTY DEC FUT</t>
  </si>
  <si>
    <t>18900-19000</t>
  </si>
  <si>
    <t>Profit of Rs.115/-</t>
  </si>
  <si>
    <t>Profit of Rs.22.5/-</t>
  </si>
  <si>
    <t>2120-2160</t>
  </si>
  <si>
    <t>LT 2100 CE DEC</t>
  </si>
  <si>
    <t>60-75</t>
  </si>
  <si>
    <t>Loss of Rs.38/-</t>
  </si>
  <si>
    <t>Retail Research Technical Calls &amp; Fundamental Performance Report for the month of Dec-2022</t>
  </si>
  <si>
    <t>LTIM</t>
  </si>
  <si>
    <t>Loss of Rs.40/-</t>
  </si>
  <si>
    <t>BATAINDIA 1740 CE DEC</t>
  </si>
  <si>
    <t>BAJFINANCE DEC FUT</t>
  </si>
  <si>
    <t>6900-7000</t>
  </si>
  <si>
    <t>BATAINDIA DEC FUT</t>
  </si>
  <si>
    <t>1780-1820</t>
  </si>
  <si>
    <t>650-700</t>
  </si>
  <si>
    <t>130-135</t>
  </si>
  <si>
    <t>Loss of Rs.110/-</t>
  </si>
  <si>
    <t>Loss of Rs.17/-</t>
  </si>
  <si>
    <t>PIDILITIND 2800 CE DEC</t>
  </si>
  <si>
    <t>80-85</t>
  </si>
  <si>
    <t>HDFC 2680 CE DEC</t>
  </si>
  <si>
    <t>120-125</t>
  </si>
  <si>
    <t>Profit of Rs.12/-</t>
  </si>
  <si>
    <t>1680-1700</t>
  </si>
  <si>
    <t>Profit of Rs.18/-</t>
  </si>
  <si>
    <t>Profit of Rs.50/-</t>
  </si>
  <si>
    <t>5000-5400</t>
  </si>
  <si>
    <t>Profit of Rs.295/-</t>
  </si>
  <si>
    <t>Loss of Rs.3.75/-</t>
  </si>
  <si>
    <t>Loss of Rs.10/-</t>
  </si>
  <si>
    <t>Loss of Rs.35/-</t>
  </si>
  <si>
    <t>Loss of Rs.50/-</t>
  </si>
  <si>
    <t>Loss of Rs.55/-</t>
  </si>
  <si>
    <t>360-380</t>
  </si>
  <si>
    <t>APOLLOHOSP DEC FUT</t>
  </si>
  <si>
    <t>4900-5000</t>
  </si>
  <si>
    <t>NIFTY 18800 CE 29-DEC</t>
  </si>
  <si>
    <t>Sell</t>
  </si>
  <si>
    <t>50-10</t>
  </si>
  <si>
    <t>Profit of Rs.27.5/-</t>
  </si>
  <si>
    <t>152-148</t>
  </si>
  <si>
    <t>Profit of Rs.2.75/-</t>
  </si>
  <si>
    <t>NIFTY 18550 PE 15-DEC</t>
  </si>
  <si>
    <t>110-140</t>
  </si>
  <si>
    <t>Profit of Rs.36/-</t>
  </si>
  <si>
    <t>ITC DEC FUT</t>
  </si>
  <si>
    <t>350-355</t>
  </si>
  <si>
    <t>IRCTC DEC FUT</t>
  </si>
  <si>
    <t>740-750</t>
  </si>
  <si>
    <t>960-985</t>
  </si>
  <si>
    <t>80-95</t>
  </si>
  <si>
    <t>Loss of Rs.30/-</t>
  </si>
  <si>
    <t>Loss of Rs.22/-</t>
  </si>
  <si>
    <t>GODREJCP DEC FUT</t>
  </si>
  <si>
    <t>940-950</t>
  </si>
  <si>
    <t>Loss of Rs.12/-</t>
  </si>
  <si>
    <t>Loss of Rs. 51/-</t>
  </si>
  <si>
    <t>4050-4150</t>
  </si>
  <si>
    <t xml:space="preserve">CUMMINSIND </t>
  </si>
  <si>
    <t>1560-1590</t>
  </si>
  <si>
    <t>RELIANCE DEC FUT</t>
  </si>
  <si>
    <t>2700-2730</t>
  </si>
  <si>
    <t>TATACHEM DEC FUT</t>
  </si>
  <si>
    <t>1075-1100</t>
  </si>
  <si>
    <t xml:space="preserve">HINDUNILVR 2740 CE DEC </t>
  </si>
  <si>
    <t>70-80</t>
  </si>
  <si>
    <t>GGL</t>
  </si>
  <si>
    <t>Profit of Rs.19/-</t>
  </si>
  <si>
    <t>Profit of Rs.48.5/-</t>
  </si>
  <si>
    <t>Profit of Rs.90/-</t>
  </si>
  <si>
    <t>ABB DEC FUT</t>
  </si>
  <si>
    <t>3080-3120</t>
  </si>
  <si>
    <t>Profit of Rs.112.5/-</t>
  </si>
  <si>
    <t>Loss of Rs.18/-</t>
  </si>
  <si>
    <t>1650-1670</t>
  </si>
  <si>
    <t>KOTAKBANK 1900 CE DEC</t>
  </si>
  <si>
    <t>35-45</t>
  </si>
  <si>
    <t>11.0-14</t>
  </si>
  <si>
    <t>ITC 340 CE DEC</t>
  </si>
  <si>
    <t>147-150</t>
  </si>
  <si>
    <t>1460-1500</t>
  </si>
  <si>
    <t>IRCTC 680 PE DEC</t>
  </si>
  <si>
    <t>4.0-1</t>
  </si>
  <si>
    <t>BANKNIFTY 43800 CE 15-DEC</t>
  </si>
  <si>
    <t>200-300</t>
  </si>
  <si>
    <t>Loss of Rs. 110/-</t>
  </si>
  <si>
    <t>Loss of Rs.45/-</t>
  </si>
  <si>
    <t>Loss of Rs. 50/-</t>
  </si>
  <si>
    <t>Loss of Rs. 37.5/-</t>
  </si>
  <si>
    <t>Loss of Rs.3/-</t>
  </si>
  <si>
    <t>Loss of Rs.4.1/-</t>
  </si>
  <si>
    <t>Profit of Rs.45.5/-</t>
  </si>
  <si>
    <t>700-720</t>
  </si>
  <si>
    <t>Loss of Rs.87.5/-</t>
  </si>
  <si>
    <t>Loss of Rs. 26/-</t>
  </si>
  <si>
    <t>Loss of Rs.9.5/-</t>
  </si>
  <si>
    <t>COLPAL 1600 CE DEC</t>
  </si>
  <si>
    <t>PIDILITIND 2600 CE DEC</t>
  </si>
  <si>
    <t>SBIN 610 CE DEC</t>
  </si>
  <si>
    <t>13-15</t>
  </si>
  <si>
    <t>2080-2120</t>
  </si>
  <si>
    <t>HDFCLIFE 580 CE DEC</t>
  </si>
  <si>
    <t>14-18</t>
  </si>
  <si>
    <t>UPL DEC FUT</t>
  </si>
  <si>
    <t>765-775</t>
  </si>
  <si>
    <t>Loss of Rs. 21/-</t>
  </si>
  <si>
    <t>SHRIRAMFIN</t>
  </si>
  <si>
    <t>ADCON</t>
  </si>
  <si>
    <t>Loss of Rs.9/-</t>
  </si>
  <si>
    <t>Profit of Rs.2.25/-</t>
  </si>
  <si>
    <t>Profit of Rs.4.5/-</t>
  </si>
  <si>
    <t>CIPLA DEC FUT</t>
  </si>
  <si>
    <t>1120-1130</t>
  </si>
  <si>
    <t>Profit of Rs.16.5/-</t>
  </si>
  <si>
    <t>930-950</t>
  </si>
  <si>
    <t>NIFTY 18000 PE 29 DEC</t>
  </si>
  <si>
    <t>120-150</t>
  </si>
  <si>
    <t>Part profit of Rs.26/-</t>
  </si>
  <si>
    <t>Loss of Rs.26.5/-</t>
  </si>
  <si>
    <t>Loss of Rs.21/-</t>
  </si>
  <si>
    <t>Loss of Rs.18.5/-</t>
  </si>
  <si>
    <t>1540-1590</t>
  </si>
  <si>
    <t>185-190</t>
  </si>
  <si>
    <t>Profit of Rs.3.5/-</t>
  </si>
  <si>
    <t>LUPIN DEC FUT</t>
  </si>
  <si>
    <t>780-790</t>
  </si>
  <si>
    <t>Profit of Rs.10/-</t>
  </si>
  <si>
    <t>Loss of Rs.20/-</t>
  </si>
  <si>
    <t>Profit of Rs.18.5/-</t>
  </si>
  <si>
    <t xml:space="preserve">NIFTY 18400 CE 29 DEC </t>
  </si>
  <si>
    <t>CIPLA 1130 DEC CE</t>
  </si>
  <si>
    <t>22-25</t>
  </si>
  <si>
    <t>BANKNIFTY 42500 PE 22 DEC</t>
  </si>
  <si>
    <t>160-180</t>
  </si>
  <si>
    <t>PRADHIN</t>
  </si>
  <si>
    <t>SOFCOM</t>
  </si>
  <si>
    <t>Loss of Rs.26/-</t>
  </si>
  <si>
    <t>Loss of Rs.355/-</t>
  </si>
  <si>
    <t>Loss of Rs.6.5/-</t>
  </si>
  <si>
    <t>Loss of Rs.49/-</t>
  </si>
  <si>
    <t>Loss of Rs.25/-</t>
  </si>
  <si>
    <t>Loss of Rs.65/-</t>
  </si>
  <si>
    <t>Profit of Rs.4/-</t>
  </si>
  <si>
    <t>Loss of Rs.14/-</t>
  </si>
  <si>
    <t xml:space="preserve">BANKNIFTY 42200 CE DEC </t>
  </si>
  <si>
    <t>350-400</t>
  </si>
  <si>
    <t>Loss of Rs.100/-</t>
  </si>
  <si>
    <t>184-190</t>
  </si>
  <si>
    <t>Loss of Rs.5/-</t>
  </si>
  <si>
    <t>125-150</t>
  </si>
  <si>
    <t>BP COMTRADE PRIVATE LIMITED</t>
  </si>
  <si>
    <t>DIPAK MATHURBHAI SALVI</t>
  </si>
  <si>
    <t>ATALREAL</t>
  </si>
  <si>
    <t>Atal Realtech Limited</t>
  </si>
  <si>
    <t>BHAVESH KIRTI MATHURIA</t>
  </si>
  <si>
    <t>Loss of Rs.42/-</t>
  </si>
  <si>
    <t>Loss of Rs. 15/-</t>
  </si>
  <si>
    <t>1238-1241</t>
  </si>
  <si>
    <t>1280-1310</t>
  </si>
  <si>
    <t>BECKON ENTERPRISE</t>
  </si>
  <si>
    <t>AFEL</t>
  </si>
  <si>
    <t>GLCL</t>
  </si>
  <si>
    <t>RAMASWAMYREDDY PEDINEKALUVA</t>
  </si>
  <si>
    <t>GUJINJEC</t>
  </si>
  <si>
    <t>MILEFUR</t>
  </si>
  <si>
    <t>DIVYA DIGAMBAR SONGHARE</t>
  </si>
  <si>
    <t>SAGAR PORTFOLIO SERVICES LIMITED</t>
  </si>
  <si>
    <t>STURDY</t>
  </si>
  <si>
    <t>PUNJAB NATIONAL BANK</t>
  </si>
  <si>
    <t>AJOONI</t>
  </si>
  <si>
    <t>Ajooni Biotech Limited</t>
  </si>
  <si>
    <t>GODHA</t>
  </si>
  <si>
    <t>Godha Cabcon Insulat Ltd</t>
  </si>
  <si>
    <t>ZEEL SANJAY SONI</t>
  </si>
  <si>
    <t>SICAL</t>
  </si>
  <si>
    <t>Sical Logistics Limited</t>
  </si>
  <si>
    <t>APOLLOHOSP DEC 4800 CE</t>
  </si>
  <si>
    <t>Profit of Rs.45/-</t>
  </si>
  <si>
    <t xml:space="preserve">PIDILITIND </t>
  </si>
  <si>
    <t>2510-2520</t>
  </si>
  <si>
    <t>2580-2630</t>
  </si>
  <si>
    <t>112-115</t>
  </si>
  <si>
    <t>Profit of Rs.3/-</t>
  </si>
  <si>
    <t>BHARTIARTL JAN FUT</t>
  </si>
  <si>
    <t>818-820</t>
  </si>
  <si>
    <t>835-845</t>
  </si>
  <si>
    <t>260-265</t>
  </si>
  <si>
    <t xml:space="preserve">CHAMBLFERT </t>
  </si>
  <si>
    <t>290-295</t>
  </si>
  <si>
    <t>315-330</t>
  </si>
  <si>
    <t>SANJAY HARISH AGGARWAL</t>
  </si>
  <si>
    <t>SUNITA MANOJKUMAR AGARWAL</t>
  </si>
  <si>
    <t>NIRMALADEVI BAJAJ</t>
  </si>
  <si>
    <t>TANGO COMMOSALES LLP</t>
  </si>
  <si>
    <t>SALVATION DEVELOPERS LIMITED</t>
  </si>
  <si>
    <t>HEADWAY ENGINEERING PRIVATE LIMITED</t>
  </si>
  <si>
    <t>ALSTONE</t>
  </si>
  <si>
    <t>MAYANKAGRAWAL</t>
  </si>
  <si>
    <t>BIBCL</t>
  </si>
  <si>
    <t>NAVEEN GUPTA</t>
  </si>
  <si>
    <t>PINNINTI SRILATHA</t>
  </si>
  <si>
    <t>SRIDHARAN AYYUVAIYEN</t>
  </si>
  <si>
    <t>VARANASI HEMALATHA</t>
  </si>
  <si>
    <t>GANAPATHY RAMAIYA GANAPATHY</t>
  </si>
  <si>
    <t>MOHANA RAO VADLAMUDI</t>
  </si>
  <si>
    <t>MAHESH MUKUND MOKASHI</t>
  </si>
  <si>
    <t>GLOBALCA</t>
  </si>
  <si>
    <t>RAJMISH TRADERS LLP</t>
  </si>
  <si>
    <t>IEL</t>
  </si>
  <si>
    <t>NIKHIL RAJGOPALA CHARI</t>
  </si>
  <si>
    <t>INDOEURO</t>
  </si>
  <si>
    <t>DINKAR SONU SONAR</t>
  </si>
  <si>
    <t>JATALIA</t>
  </si>
  <si>
    <t>ANIL KUMAR JAIN</t>
  </si>
  <si>
    <t>KAPILRAJ</t>
  </si>
  <si>
    <t>THOCESS INNOVATION LAB LTD</t>
  </si>
  <si>
    <t>ASHISH CHUGH</t>
  </si>
  <si>
    <t>JAYESHJIVRAJBHAIPRAJAPATI</t>
  </si>
  <si>
    <t>NATURAL</t>
  </si>
  <si>
    <t>HEMA JAYPRAKASH BHAVSAR</t>
  </si>
  <si>
    <t>ASHOK THAKKAR</t>
  </si>
  <si>
    <t>RIPALBEN DHARMIKKUMAR PARIKH</t>
  </si>
  <si>
    <t>JYOTI SINGH</t>
  </si>
  <si>
    <t>NAVODAYENT</t>
  </si>
  <si>
    <t>NNM SECURITIES PVT LTD</t>
  </si>
  <si>
    <t>BHAVYA DHIMAN</t>
  </si>
  <si>
    <t>PRISMMEDI</t>
  </si>
  <si>
    <t>MIRAL HEMANTBHAI BHOOT</t>
  </si>
  <si>
    <t>MANISH KUMAR</t>
  </si>
  <si>
    <t>ROJL</t>
  </si>
  <si>
    <t>BHAVISHYA ECOMMERCE PRIVATE LIMITED</t>
  </si>
  <si>
    <t>SHAWGELTIN</t>
  </si>
  <si>
    <t>SIMPLEXINF</t>
  </si>
  <si>
    <t>BITHAL DAS MUNDHRA</t>
  </si>
  <si>
    <t>RAJIV MUNDHRA</t>
  </si>
  <si>
    <t>ASHA MEHTA</t>
  </si>
  <si>
    <t>SSPNFIN</t>
  </si>
  <si>
    <t>POOJA BIYANI</t>
  </si>
  <si>
    <t>RAJEEV BIYANI</t>
  </si>
  <si>
    <t>MANISH SURESH AGRAWAL</t>
  </si>
  <si>
    <t>GREENWAY ADVISORS PRIVATE LIMITED</t>
  </si>
  <si>
    <t>JAGDISHBHAI VALLABHBHAI SONANI</t>
  </si>
  <si>
    <t>TRANSPACT</t>
  </si>
  <si>
    <t>SUDHIR KANAIYALAL BANIA</t>
  </si>
  <si>
    <t>MEGHA DINESH SINGH</t>
  </si>
  <si>
    <t>NIRALI VIJAYBHAI SHAH</t>
  </si>
  <si>
    <t>BHAVIN SHAILESH KAMANI</t>
  </si>
  <si>
    <t>PRAJAPATI JALPABEN RAMESHBHAI</t>
  </si>
  <si>
    <t>MIHIR ROOPCHAND PORWAL</t>
  </si>
  <si>
    <t>MANISH N THAKUR</t>
  </si>
  <si>
    <t>YELLOWSTONE VENTURES LLP</t>
  </si>
  <si>
    <t>YOGESHKUMAR ARJUNLAL PATELHUF</t>
  </si>
  <si>
    <t>VIRAL NARESH PAREKH</t>
  </si>
  <si>
    <t>VIRGOGLOB</t>
  </si>
  <si>
    <t>KUMAR GAURAV GUPTA</t>
  </si>
  <si>
    <t>NIKHIL JAIN</t>
  </si>
  <si>
    <t>YASHO</t>
  </si>
  <si>
    <t>JIGNESH AMRUTLAL THOBHANI</t>
  </si>
  <si>
    <t>JILESH NAVIN CHHEDA</t>
  </si>
  <si>
    <t>SIDDHARTH BAID</t>
  </si>
  <si>
    <t>JAKHARIA</t>
  </si>
  <si>
    <t>JAKHARIA FABRIC LIMITED</t>
  </si>
  <si>
    <t>VENKATESHWARA INDUSTRIAL PROMOTION CO.LIMITED</t>
  </si>
  <si>
    <t>JETFREIGHT</t>
  </si>
  <si>
    <t>Jet Freight Logistics Ltd</t>
  </si>
  <si>
    <t>KSHITIJPOL</t>
  </si>
  <si>
    <t>Kshitij Polyline Limited</t>
  </si>
  <si>
    <t>NPST</t>
  </si>
  <si>
    <t>Network People Srv Tech L</t>
  </si>
  <si>
    <t>SHIV RATAN MAHESHWARI</t>
  </si>
  <si>
    <t>RAJEEV TRADING &amp; HOLDINGS PRIVATE LIMITED</t>
  </si>
  <si>
    <t>SANGINITA</t>
  </si>
  <si>
    <t>Sanginita Chemicals Limit</t>
  </si>
  <si>
    <t>AMIT KUMAR JAIN HUF</t>
  </si>
  <si>
    <t>SCAPDVR</t>
  </si>
  <si>
    <t>Stampede Capital Limited</t>
  </si>
  <si>
    <t>SILVERTOSS SHOPPERS PVT LTD</t>
  </si>
  <si>
    <t>SONAMCLOCK</t>
  </si>
  <si>
    <t>Sonam Clock Limited</t>
  </si>
  <si>
    <t>VENKATESH BHASKAR SHENOY</t>
  </si>
  <si>
    <t>SAHITAY COMMOSALES LLP</t>
  </si>
  <si>
    <t>SPRL</t>
  </si>
  <si>
    <t>SP Refractories Limited</t>
  </si>
  <si>
    <t>S K GROWTH FUND PVT.LTD.</t>
  </si>
  <si>
    <t>TIRUPATIFL</t>
  </si>
  <si>
    <t>Tirupati Forge Limited</t>
  </si>
  <si>
    <t>NAKSHATRA GARMENTS PRIVATE LIMITED</t>
  </si>
  <si>
    <t>M/S. PRARTHANA ENTERPRISES</t>
  </si>
  <si>
    <t>LITTLESTAR VANIJYA PRIVATE LIMITED</t>
  </si>
  <si>
    <t>COMPINFO</t>
  </si>
  <si>
    <t>Compuage Infocom Ltd</t>
  </si>
  <si>
    <t>SANGHVI SUKETU BHANURAY</t>
  </si>
  <si>
    <t>ARYAMAN CAPITAL MARKETS LIMITED</t>
  </si>
  <si>
    <t>KHFM</t>
  </si>
  <si>
    <t>KHFM Hos Fac Mana Ser Ltd</t>
  </si>
  <si>
    <t>RAVINDRA MALINGA HEGDE</t>
  </si>
  <si>
    <t>MEGAFLEX</t>
  </si>
  <si>
    <t>Mega Flex Plastics Ltd</t>
  </si>
  <si>
    <t>PRABODH GUPTA HUF</t>
  </si>
  <si>
    <t>ORTINLAB</t>
  </si>
  <si>
    <t>Ortin Laboratories Ltd</t>
  </si>
  <si>
    <t>SURVIVAL TECHNOLOGIES PRIVATE LTD</t>
  </si>
  <si>
    <t>UMESHWAR SECURITIES PRIVATE LIMITED</t>
  </si>
  <si>
    <t>SPAL</t>
  </si>
  <si>
    <t>S. P. Apparels Limited</t>
  </si>
  <si>
    <t>ASHISH RAMESH KACHOLIA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</si>
</sst>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9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7" fillId="0" borderId="0" applyNumberFormat="0" applyFill="0" applyBorder="0" applyAlignment="0" applyProtection="0"/>
  </cellStyleXfs>
  <cellXfs count="390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1" fillId="2" borderId="0" xfId="0" applyFont="1" applyFill="1" applyAlignment="1">
      <alignment horizontal="center" vertical="center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6" fontId="31" fillId="2" borderId="0" xfId="0" applyNumberFormat="1" applyFont="1" applyFill="1" applyAlignment="1">
      <alignment horizontal="center" vertical="center"/>
    </xf>
    <xf numFmtId="0" fontId="33" fillId="2" borderId="0" xfId="0" applyFont="1" applyFill="1"/>
    <xf numFmtId="49" fontId="31" fillId="2" borderId="0" xfId="0" applyNumberFormat="1" applyFont="1" applyFill="1" applyAlignment="1">
      <alignment horizontal="center"/>
    </xf>
    <xf numFmtId="49" fontId="0" fillId="2" borderId="0" xfId="0" applyNumberFormat="1" applyFill="1" applyAlignment="1">
      <alignment horizontal="center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10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/>
    <xf numFmtId="0" fontId="0" fillId="13" borderId="0" xfId="0" applyFill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32" fillId="14" borderId="20" xfId="0" applyFont="1" applyFill="1" applyBorder="1" applyAlignment="1">
      <alignment horizontal="center" vertical="center"/>
    </xf>
    <xf numFmtId="0" fontId="36" fillId="13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2" borderId="0" xfId="0" applyNumberFormat="1" applyFont="1" applyFill="1" applyAlignment="1">
      <alignment horizontal="center" vertical="center"/>
    </xf>
    <xf numFmtId="0" fontId="31" fillId="12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2" borderId="20" xfId="0" applyFont="1" applyFill="1" applyBorder="1"/>
    <xf numFmtId="0" fontId="36" fillId="0" borderId="20" xfId="0" applyFont="1" applyBorder="1"/>
    <xf numFmtId="0" fontId="37" fillId="0" borderId="1" xfId="2" applyBorder="1"/>
    <xf numFmtId="0" fontId="37" fillId="0" borderId="2" xfId="2" applyBorder="1"/>
    <xf numFmtId="0" fontId="37" fillId="5" borderId="0" xfId="2" applyFill="1" applyBorder="1" applyAlignment="1">
      <alignment horizontal="center" wrapText="1"/>
    </xf>
    <xf numFmtId="0" fontId="37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16" fontId="32" fillId="14" borderId="21" xfId="0" applyNumberFormat="1" applyFont="1" applyFill="1" applyBorder="1" applyAlignment="1">
      <alignment horizontal="center" vertical="center"/>
    </xf>
    <xf numFmtId="0" fontId="1" fillId="12" borderId="22" xfId="0" applyFont="1" applyFill="1" applyBorder="1"/>
    <xf numFmtId="0" fontId="1" fillId="12" borderId="21" xfId="0" applyFont="1" applyFill="1" applyBorder="1"/>
    <xf numFmtId="0" fontId="0" fillId="13" borderId="21" xfId="0" applyFill="1" applyBorder="1"/>
    <xf numFmtId="15" fontId="31" fillId="12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65" fontId="38" fillId="12" borderId="20" xfId="0" applyNumberFormat="1" applyFont="1" applyFill="1" applyBorder="1" applyAlignment="1">
      <alignment horizontal="center" vertical="center"/>
    </xf>
    <xf numFmtId="0" fontId="38" fillId="12" borderId="20" xfId="0" applyFont="1" applyFill="1" applyBorder="1"/>
    <xf numFmtId="0" fontId="38" fillId="12" borderId="20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31" fillId="17" borderId="20" xfId="0" applyFont="1" applyFill="1" applyBorder="1"/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1" fillId="18" borderId="20" xfId="0" applyFont="1" applyFill="1" applyBorder="1" applyAlignment="1">
      <alignment horizontal="center" vertical="center"/>
    </xf>
    <xf numFmtId="0" fontId="32" fillId="19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0" borderId="20" xfId="0" applyFont="1" applyFill="1" applyBorder="1" applyAlignment="1">
      <alignment horizontal="center" vertical="center"/>
    </xf>
    <xf numFmtId="1" fontId="31" fillId="21" borderId="21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15" fontId="31" fillId="21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/>
    <xf numFmtId="43" fontId="31" fillId="21" borderId="21" xfId="0" applyNumberFormat="1" applyFont="1" applyFill="1" applyBorder="1" applyAlignment="1">
      <alignment horizontal="center" vertical="top"/>
    </xf>
    <xf numFmtId="0" fontId="31" fillId="21" borderId="21" xfId="0" applyFont="1" applyFill="1" applyBorder="1" applyAlignment="1">
      <alignment horizontal="center" vertical="center"/>
    </xf>
    <xf numFmtId="0" fontId="31" fillId="21" borderId="21" xfId="0" applyFont="1" applyFill="1" applyBorder="1" applyAlignment="1">
      <alignment horizontal="center" vertical="top"/>
    </xf>
    <xf numFmtId="0" fontId="32" fillId="23" borderId="20" xfId="0" applyFont="1" applyFill="1" applyBorder="1" applyAlignment="1">
      <alignment horizontal="center" vertical="center"/>
    </xf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16" fontId="32" fillId="23" borderId="20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top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31" fillId="11" borderId="20" xfId="0" applyFont="1" applyFill="1" applyBorder="1"/>
    <xf numFmtId="0" fontId="31" fillId="11" borderId="20" xfId="0" applyFont="1" applyFill="1" applyBorder="1" applyAlignment="1">
      <alignment horizontal="center" vertical="center"/>
    </xf>
    <xf numFmtId="0" fontId="31" fillId="13" borderId="0" xfId="0" applyFont="1" applyFill="1" applyAlignment="1">
      <alignment horizontal="left" vertical="center"/>
    </xf>
    <xf numFmtId="165" fontId="31" fillId="13" borderId="21" xfId="0" applyNumberFormat="1" applyFont="1" applyFill="1" applyBorder="1" applyAlignment="1">
      <alignment horizontal="center" vertical="center"/>
    </xf>
    <xf numFmtId="0" fontId="1" fillId="13" borderId="0" xfId="0" applyFont="1" applyFill="1"/>
    <xf numFmtId="0" fontId="31" fillId="22" borderId="20" xfId="0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0" fontId="0" fillId="22" borderId="20" xfId="0" applyFill="1" applyBorder="1"/>
    <xf numFmtId="0" fontId="38" fillId="21" borderId="20" xfId="0" applyFont="1" applyFill="1" applyBorder="1"/>
    <xf numFmtId="0" fontId="38" fillId="21" borderId="20" xfId="0" applyFont="1" applyFill="1" applyBorder="1" applyAlignment="1">
      <alignment horizontal="center" vertical="center"/>
    </xf>
    <xf numFmtId="165" fontId="31" fillId="21" borderId="21" xfId="0" applyNumberFormat="1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0" fontId="31" fillId="18" borderId="20" xfId="0" applyFont="1" applyFill="1" applyBorder="1"/>
    <xf numFmtId="0" fontId="32" fillId="18" borderId="20" xfId="0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15" fontId="31" fillId="24" borderId="20" xfId="0" applyNumberFormat="1" applyFont="1" applyFill="1" applyBorder="1" applyAlignment="1">
      <alignment horizontal="center" vertical="center"/>
    </xf>
    <xf numFmtId="0" fontId="32" fillId="24" borderId="20" xfId="0" applyFont="1" applyFill="1" applyBorder="1"/>
    <xf numFmtId="43" fontId="31" fillId="24" borderId="20" xfId="0" applyNumberFormat="1" applyFont="1" applyFill="1" applyBorder="1" applyAlignment="1">
      <alignment horizontal="center" vertical="top"/>
    </xf>
    <xf numFmtId="0" fontId="31" fillId="24" borderId="20" xfId="0" applyFont="1" applyFill="1" applyBorder="1" applyAlignment="1">
      <alignment horizontal="center" vertical="top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0" fontId="32" fillId="25" borderId="20" xfId="0" applyNumberFormat="1" applyFont="1" applyFill="1" applyBorder="1" applyAlignment="1">
      <alignment horizontal="center" vertical="center" wrapText="1"/>
    </xf>
    <xf numFmtId="16" fontId="32" fillId="25" borderId="20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center" vertical="center"/>
    </xf>
    <xf numFmtId="15" fontId="31" fillId="20" borderId="21" xfId="0" applyNumberFormat="1" applyFont="1" applyFill="1" applyBorder="1" applyAlignment="1">
      <alignment horizontal="center" vertical="center"/>
    </xf>
    <xf numFmtId="0" fontId="32" fillId="20" borderId="21" xfId="0" applyFont="1" applyFill="1" applyBorder="1"/>
    <xf numFmtId="43" fontId="31" fillId="20" borderId="21" xfId="0" applyNumberFormat="1" applyFont="1" applyFill="1" applyBorder="1" applyAlignment="1">
      <alignment horizontal="center" vertical="top"/>
    </xf>
    <xf numFmtId="0" fontId="31" fillId="20" borderId="21" xfId="0" applyFont="1" applyFill="1" applyBorder="1" applyAlignment="1">
      <alignment horizontal="center" vertical="top"/>
    </xf>
    <xf numFmtId="2" fontId="32" fillId="19" borderId="20" xfId="0" applyNumberFormat="1" applyFont="1" applyFill="1" applyBorder="1" applyAlignment="1">
      <alignment horizontal="center" vertical="center"/>
    </xf>
    <xf numFmtId="10" fontId="32" fillId="19" borderId="20" xfId="0" applyNumberFormat="1" applyFont="1" applyFill="1" applyBorder="1" applyAlignment="1">
      <alignment horizontal="center" vertical="center" wrapText="1"/>
    </xf>
    <xf numFmtId="16" fontId="32" fillId="19" borderId="20" xfId="0" applyNumberFormat="1" applyFont="1" applyFill="1" applyBorder="1" applyAlignment="1">
      <alignment horizontal="center" vertical="center"/>
    </xf>
    <xf numFmtId="1" fontId="31" fillId="20" borderId="21" xfId="0" applyNumberFormat="1" applyFont="1" applyFill="1" applyBorder="1" applyAlignment="1">
      <alignment horizontal="center" vertical="center"/>
    </xf>
    <xf numFmtId="0" fontId="1" fillId="26" borderId="0" xfId="0" applyFont="1" applyFill="1"/>
    <xf numFmtId="0" fontId="1" fillId="26" borderId="22" xfId="0" applyFont="1" applyFill="1" applyBorder="1"/>
    <xf numFmtId="0" fontId="1" fillId="26" borderId="21" xfId="0" applyFont="1" applyFill="1" applyBorder="1"/>
    <xf numFmtId="0" fontId="0" fillId="27" borderId="21" xfId="0" applyFill="1" applyBorder="1"/>
    <xf numFmtId="16" fontId="32" fillId="20" borderId="20" xfId="0" applyNumberFormat="1" applyFont="1" applyFill="1" applyBorder="1" applyAlignment="1">
      <alignment horizontal="center" vertical="center"/>
    </xf>
    <xf numFmtId="17" fontId="32" fillId="20" borderId="20" xfId="0" applyNumberFormat="1" applyFont="1" applyFill="1" applyBorder="1" applyAlignment="1">
      <alignment horizontal="center" vertical="center"/>
    </xf>
    <xf numFmtId="0" fontId="31" fillId="26" borderId="0" xfId="0" applyFont="1" applyFill="1"/>
    <xf numFmtId="0" fontId="31" fillId="26" borderId="0" xfId="0" applyFont="1" applyFill="1" applyAlignment="1">
      <alignment horizontal="center" vertical="center"/>
    </xf>
    <xf numFmtId="165" fontId="31" fillId="26" borderId="0" xfId="0" applyNumberFormat="1" applyFont="1" applyFill="1" applyAlignment="1">
      <alignment horizontal="center" vertical="center"/>
    </xf>
    <xf numFmtId="0" fontId="0" fillId="27" borderId="0" xfId="0" applyFill="1"/>
    <xf numFmtId="16" fontId="32" fillId="11" borderId="20" xfId="0" applyNumberFormat="1" applyFont="1" applyFill="1" applyBorder="1" applyAlignment="1">
      <alignment horizontal="center" vertical="center"/>
    </xf>
    <xf numFmtId="0" fontId="31" fillId="28" borderId="20" xfId="0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0" fontId="31" fillId="24" borderId="20" xfId="0" applyFont="1" applyFill="1" applyBorder="1"/>
    <xf numFmtId="0" fontId="32" fillId="24" borderId="20" xfId="0" applyFont="1" applyFill="1" applyBorder="1" applyAlignment="1">
      <alignment horizontal="center" vertical="center"/>
    </xf>
    <xf numFmtId="16" fontId="32" fillId="24" borderId="20" xfId="0" applyNumberFormat="1" applyFont="1" applyFill="1" applyBorder="1" applyAlignment="1">
      <alignment horizontal="center" vertical="center"/>
    </xf>
    <xf numFmtId="2" fontId="32" fillId="24" borderId="20" xfId="0" applyNumberFormat="1" applyFont="1" applyFill="1" applyBorder="1" applyAlignment="1">
      <alignment horizontal="center" vertical="center"/>
    </xf>
    <xf numFmtId="166" fontId="32" fillId="24" borderId="20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Alignment="1">
      <alignment horizontal="center" vertical="center"/>
    </xf>
    <xf numFmtId="0" fontId="32" fillId="12" borderId="0" xfId="0" applyFont="1" applyFill="1"/>
    <xf numFmtId="43" fontId="31" fillId="12" borderId="0" xfId="0" applyNumberFormat="1" applyFont="1" applyFill="1" applyAlignment="1">
      <alignment horizontal="center" vertical="top"/>
    </xf>
    <xf numFmtId="0" fontId="31" fillId="12" borderId="0" xfId="0" applyFont="1" applyFill="1" applyAlignment="1">
      <alignment horizontal="center" vertical="top"/>
    </xf>
    <xf numFmtId="0" fontId="32" fillId="14" borderId="0" xfId="0" applyFont="1" applyFill="1" applyAlignment="1">
      <alignment horizontal="center" vertical="center"/>
    </xf>
    <xf numFmtId="2" fontId="32" fillId="14" borderId="0" xfId="0" applyNumberFormat="1" applyFont="1" applyFill="1" applyAlignment="1">
      <alignment horizontal="center" vertical="center"/>
    </xf>
    <xf numFmtId="10" fontId="32" fillId="14" borderId="0" xfId="0" applyNumberFormat="1" applyFont="1" applyFill="1" applyAlignment="1">
      <alignment horizontal="center" vertical="center" wrapText="1"/>
    </xf>
    <xf numFmtId="16" fontId="32" fillId="14" borderId="0" xfId="0" applyNumberFormat="1" applyFont="1" applyFill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</cellXfs>
  <cellStyles count="3">
    <cellStyle name="Hyperlink" xfId="2" builtinId="8"/>
    <cellStyle name="Normal" xfId="0" builtinId="0"/>
    <cellStyle name="Normal 7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212</xdr:row>
      <xdr:rowOff>0</xdr:rowOff>
    </xdr:from>
    <xdr:to>
      <xdr:col>11</xdr:col>
      <xdr:colOff>123825</xdr:colOff>
      <xdr:row>226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0"/>
  <sheetViews>
    <sheetView tabSelected="1" workbookViewId="0">
      <selection activeCell="G26" sqref="G26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44923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43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43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44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43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43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G24" sqref="G24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46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44923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80" t="s">
        <v>16</v>
      </c>
      <c r="B9" s="382" t="s">
        <v>17</v>
      </c>
      <c r="C9" s="382" t="s">
        <v>18</v>
      </c>
      <c r="D9" s="382" t="s">
        <v>19</v>
      </c>
      <c r="E9" s="23" t="s">
        <v>20</v>
      </c>
      <c r="F9" s="23" t="s">
        <v>21</v>
      </c>
      <c r="G9" s="377" t="s">
        <v>22</v>
      </c>
      <c r="H9" s="378"/>
      <c r="I9" s="379"/>
      <c r="J9" s="377" t="s">
        <v>23</v>
      </c>
      <c r="K9" s="378"/>
      <c r="L9" s="379"/>
      <c r="M9" s="23"/>
      <c r="N9" s="24"/>
      <c r="O9" s="24"/>
      <c r="P9" s="24"/>
    </row>
    <row r="10" spans="1:16" ht="59.25" customHeight="1">
      <c r="A10" s="381"/>
      <c r="B10" s="383"/>
      <c r="C10" s="383"/>
      <c r="D10" s="383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44924</v>
      </c>
      <c r="E11" s="32">
        <v>18138</v>
      </c>
      <c r="F11" s="32">
        <v>18086.350000000002</v>
      </c>
      <c r="G11" s="33">
        <v>18020.650000000005</v>
      </c>
      <c r="H11" s="33">
        <v>17903.300000000003</v>
      </c>
      <c r="I11" s="33">
        <v>17837.600000000006</v>
      </c>
      <c r="J11" s="33">
        <v>18203.700000000004</v>
      </c>
      <c r="K11" s="33">
        <v>18269.400000000001</v>
      </c>
      <c r="L11" s="33">
        <v>18386.750000000004</v>
      </c>
      <c r="M11" s="34">
        <v>18152.05</v>
      </c>
      <c r="N11" s="34">
        <v>17969</v>
      </c>
      <c r="O11" s="35">
        <v>12655450</v>
      </c>
      <c r="P11" s="36">
        <v>-9.7418221511038783E-3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44924</v>
      </c>
      <c r="E12" s="37">
        <v>42852.800000000003</v>
      </c>
      <c r="F12" s="37">
        <v>42717.466666666667</v>
      </c>
      <c r="G12" s="38">
        <v>42508.383333333331</v>
      </c>
      <c r="H12" s="38">
        <v>42163.966666666667</v>
      </c>
      <c r="I12" s="38">
        <v>41954.883333333331</v>
      </c>
      <c r="J12" s="38">
        <v>43061.883333333331</v>
      </c>
      <c r="K12" s="38">
        <v>43270.96666666666</v>
      </c>
      <c r="L12" s="38">
        <v>43615.383333333331</v>
      </c>
      <c r="M12" s="28">
        <v>42926.55</v>
      </c>
      <c r="N12" s="28">
        <v>42373.05</v>
      </c>
      <c r="O12" s="39">
        <v>2676000</v>
      </c>
      <c r="P12" s="40">
        <v>-4.4243046564578774E-2</v>
      </c>
    </row>
    <row r="13" spans="1:16" ht="12.75" customHeight="1">
      <c r="A13" s="28">
        <v>3</v>
      </c>
      <c r="B13" s="29" t="s">
        <v>35</v>
      </c>
      <c r="C13" s="30" t="s">
        <v>773</v>
      </c>
      <c r="D13" s="31">
        <v>44922</v>
      </c>
      <c r="E13" s="37">
        <v>18999.55</v>
      </c>
      <c r="F13" s="37">
        <v>18957.966666666667</v>
      </c>
      <c r="G13" s="38">
        <v>18885.933333333334</v>
      </c>
      <c r="H13" s="38">
        <v>18772.316666666666</v>
      </c>
      <c r="I13" s="38">
        <v>18700.283333333333</v>
      </c>
      <c r="J13" s="38">
        <v>19071.583333333336</v>
      </c>
      <c r="K13" s="38">
        <v>19143.616666666669</v>
      </c>
      <c r="L13" s="38">
        <v>19257.233333333337</v>
      </c>
      <c r="M13" s="28">
        <v>19030</v>
      </c>
      <c r="N13" s="28">
        <v>18844.349999999999</v>
      </c>
      <c r="O13" s="39">
        <v>17080</v>
      </c>
      <c r="P13" s="40">
        <v>-0.14940239043824702</v>
      </c>
    </row>
    <row r="14" spans="1:16" ht="12.75" customHeight="1">
      <c r="A14" s="28">
        <v>4</v>
      </c>
      <c r="B14" s="29" t="s">
        <v>35</v>
      </c>
      <c r="C14" s="30" t="s">
        <v>799</v>
      </c>
      <c r="D14" s="31">
        <v>44922</v>
      </c>
      <c r="E14" s="37">
        <v>7680.75</v>
      </c>
      <c r="F14" s="37">
        <v>2560.25</v>
      </c>
      <c r="G14" s="38">
        <v>5120.5</v>
      </c>
      <c r="H14" s="38">
        <v>2560.25</v>
      </c>
      <c r="I14" s="38">
        <v>5120.5</v>
      </c>
      <c r="J14" s="38">
        <v>5120.5</v>
      </c>
      <c r="K14" s="38">
        <v>2560.25</v>
      </c>
      <c r="L14" s="38">
        <v>5120.5</v>
      </c>
      <c r="M14" s="28">
        <v>0</v>
      </c>
      <c r="N14" s="28">
        <v>0</v>
      </c>
      <c r="O14" s="39">
        <v>75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44924</v>
      </c>
      <c r="E15" s="37">
        <v>618.1</v>
      </c>
      <c r="F15" s="37">
        <v>615.51666666666677</v>
      </c>
      <c r="G15" s="38">
        <v>611.58333333333348</v>
      </c>
      <c r="H15" s="38">
        <v>605.06666666666672</v>
      </c>
      <c r="I15" s="38">
        <v>601.13333333333344</v>
      </c>
      <c r="J15" s="38">
        <v>622.03333333333353</v>
      </c>
      <c r="K15" s="38">
        <v>625.9666666666667</v>
      </c>
      <c r="L15" s="38">
        <v>632.48333333333358</v>
      </c>
      <c r="M15" s="28">
        <v>619.45000000000005</v>
      </c>
      <c r="N15" s="28">
        <v>609</v>
      </c>
      <c r="O15" s="39">
        <v>3879400</v>
      </c>
      <c r="P15" s="40">
        <v>3.3514492753623192E-2</v>
      </c>
    </row>
    <row r="16" spans="1:16" ht="12.75" customHeight="1">
      <c r="A16" s="28">
        <v>6</v>
      </c>
      <c r="B16" s="29" t="s">
        <v>70</v>
      </c>
      <c r="C16" s="30" t="s">
        <v>287</v>
      </c>
      <c r="D16" s="31">
        <v>44924</v>
      </c>
      <c r="E16" s="37">
        <v>2747.1</v>
      </c>
      <c r="F16" s="37">
        <v>2736.3833333333337</v>
      </c>
      <c r="G16" s="38">
        <v>2718.2666666666673</v>
      </c>
      <c r="H16" s="38">
        <v>2689.4333333333338</v>
      </c>
      <c r="I16" s="38">
        <v>2671.3166666666675</v>
      </c>
      <c r="J16" s="38">
        <v>2765.2166666666672</v>
      </c>
      <c r="K16" s="38">
        <v>2783.333333333333</v>
      </c>
      <c r="L16" s="38">
        <v>2812.166666666667</v>
      </c>
      <c r="M16" s="28">
        <v>2754.5</v>
      </c>
      <c r="N16" s="28">
        <v>2707.55</v>
      </c>
      <c r="O16" s="39">
        <v>1850750</v>
      </c>
      <c r="P16" s="40">
        <v>-1.0955243820975284E-2</v>
      </c>
    </row>
    <row r="17" spans="1:16" ht="12.75" customHeight="1">
      <c r="A17" s="28">
        <v>7</v>
      </c>
      <c r="B17" s="29" t="s">
        <v>47</v>
      </c>
      <c r="C17" s="30" t="s">
        <v>236</v>
      </c>
      <c r="D17" s="31">
        <v>44924</v>
      </c>
      <c r="E17" s="37">
        <v>21660.1</v>
      </c>
      <c r="F17" s="37">
        <v>21668.533333333333</v>
      </c>
      <c r="G17" s="38">
        <v>21446.216666666667</v>
      </c>
      <c r="H17" s="38">
        <v>21232.333333333336</v>
      </c>
      <c r="I17" s="38">
        <v>21010.01666666667</v>
      </c>
      <c r="J17" s="38">
        <v>21882.416666666664</v>
      </c>
      <c r="K17" s="38">
        <v>22104.73333333333</v>
      </c>
      <c r="L17" s="38">
        <v>22318.616666666661</v>
      </c>
      <c r="M17" s="28">
        <v>21890.85</v>
      </c>
      <c r="N17" s="28">
        <v>21454.65</v>
      </c>
      <c r="O17" s="39">
        <v>50640</v>
      </c>
      <c r="P17" s="40">
        <v>3.8556193601312551E-2</v>
      </c>
    </row>
    <row r="18" spans="1:16" ht="12.75" customHeight="1">
      <c r="A18" s="28">
        <v>8</v>
      </c>
      <c r="B18" s="29" t="s">
        <v>44</v>
      </c>
      <c r="C18" s="30" t="s">
        <v>240</v>
      </c>
      <c r="D18" s="31">
        <v>44924</v>
      </c>
      <c r="E18" s="37">
        <v>148.25</v>
      </c>
      <c r="F18" s="37">
        <v>148.04999999999998</v>
      </c>
      <c r="G18" s="38">
        <v>146.64999999999998</v>
      </c>
      <c r="H18" s="38">
        <v>145.04999999999998</v>
      </c>
      <c r="I18" s="38">
        <v>143.64999999999998</v>
      </c>
      <c r="J18" s="38">
        <v>149.64999999999998</v>
      </c>
      <c r="K18" s="38">
        <v>151.05000000000001</v>
      </c>
      <c r="L18" s="38">
        <v>152.64999999999998</v>
      </c>
      <c r="M18" s="28">
        <v>149.44999999999999</v>
      </c>
      <c r="N18" s="28">
        <v>146.44999999999999</v>
      </c>
      <c r="O18" s="39">
        <v>33971400</v>
      </c>
      <c r="P18" s="40">
        <v>1.4841103403774803E-2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44924</v>
      </c>
      <c r="E19" s="37">
        <v>286.85000000000002</v>
      </c>
      <c r="F19" s="37">
        <v>288.25</v>
      </c>
      <c r="G19" s="38">
        <v>283.60000000000002</v>
      </c>
      <c r="H19" s="38">
        <v>280.35000000000002</v>
      </c>
      <c r="I19" s="38">
        <v>275.70000000000005</v>
      </c>
      <c r="J19" s="38">
        <v>291.5</v>
      </c>
      <c r="K19" s="38">
        <v>296.14999999999998</v>
      </c>
      <c r="L19" s="38">
        <v>299.39999999999998</v>
      </c>
      <c r="M19" s="28">
        <v>292.89999999999998</v>
      </c>
      <c r="N19" s="28">
        <v>285</v>
      </c>
      <c r="O19" s="39">
        <v>13527800</v>
      </c>
      <c r="P19" s="40">
        <v>2.9481598733676295E-2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44924</v>
      </c>
      <c r="E20" s="37">
        <v>2477.15</v>
      </c>
      <c r="F20" s="37">
        <v>2461.6333333333337</v>
      </c>
      <c r="G20" s="38">
        <v>2441.0666666666675</v>
      </c>
      <c r="H20" s="38">
        <v>2404.983333333334</v>
      </c>
      <c r="I20" s="38">
        <v>2384.4166666666679</v>
      </c>
      <c r="J20" s="38">
        <v>2497.7166666666672</v>
      </c>
      <c r="K20" s="38">
        <v>2518.2833333333338</v>
      </c>
      <c r="L20" s="38">
        <v>2554.3666666666668</v>
      </c>
      <c r="M20" s="28">
        <v>2482.1999999999998</v>
      </c>
      <c r="N20" s="28">
        <v>2425.5500000000002</v>
      </c>
      <c r="O20" s="39">
        <v>2696250</v>
      </c>
      <c r="P20" s="40">
        <v>-1.2181718263418208E-2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44924</v>
      </c>
      <c r="E21" s="37">
        <v>3775.1</v>
      </c>
      <c r="F21" s="37">
        <v>3756.0666666666671</v>
      </c>
      <c r="G21" s="38">
        <v>3714.1333333333341</v>
      </c>
      <c r="H21" s="38">
        <v>3653.166666666667</v>
      </c>
      <c r="I21" s="38">
        <v>3611.233333333334</v>
      </c>
      <c r="J21" s="38">
        <v>3817.0333333333342</v>
      </c>
      <c r="K21" s="38">
        <v>3858.9666666666676</v>
      </c>
      <c r="L21" s="38">
        <v>3919.9333333333343</v>
      </c>
      <c r="M21" s="28">
        <v>3798</v>
      </c>
      <c r="N21" s="28">
        <v>3695.1</v>
      </c>
      <c r="O21" s="39">
        <v>16713500</v>
      </c>
      <c r="P21" s="40">
        <v>6.4452440849600362E-2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44924</v>
      </c>
      <c r="E22" s="37">
        <v>817.65</v>
      </c>
      <c r="F22" s="37">
        <v>812.38333333333333</v>
      </c>
      <c r="G22" s="38">
        <v>803.01666666666665</v>
      </c>
      <c r="H22" s="38">
        <v>788.38333333333333</v>
      </c>
      <c r="I22" s="38">
        <v>779.01666666666665</v>
      </c>
      <c r="J22" s="38">
        <v>827.01666666666665</v>
      </c>
      <c r="K22" s="38">
        <v>836.38333333333321</v>
      </c>
      <c r="L22" s="38">
        <v>851.01666666666665</v>
      </c>
      <c r="M22" s="28">
        <v>821.75</v>
      </c>
      <c r="N22" s="28">
        <v>797.75</v>
      </c>
      <c r="O22" s="39">
        <v>66055000</v>
      </c>
      <c r="P22" s="40">
        <v>-1.3244782501750204E-4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44924</v>
      </c>
      <c r="E23" s="37">
        <v>3045.75</v>
      </c>
      <c r="F23" s="37">
        <v>3046.4666666666667</v>
      </c>
      <c r="G23" s="38">
        <v>3015.7333333333336</v>
      </c>
      <c r="H23" s="38">
        <v>2985.7166666666667</v>
      </c>
      <c r="I23" s="38">
        <v>2954.9833333333336</v>
      </c>
      <c r="J23" s="38">
        <v>3076.4833333333336</v>
      </c>
      <c r="K23" s="38">
        <v>3107.2166666666662</v>
      </c>
      <c r="L23" s="38">
        <v>3137.2333333333336</v>
      </c>
      <c r="M23" s="28">
        <v>3077.2</v>
      </c>
      <c r="N23" s="28">
        <v>3016.45</v>
      </c>
      <c r="O23" s="39">
        <v>295800</v>
      </c>
      <c r="P23" s="40">
        <v>-9.9817407181984175E-2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44924</v>
      </c>
      <c r="E24" s="37">
        <v>588.85</v>
      </c>
      <c r="F24" s="37">
        <v>600.15</v>
      </c>
      <c r="G24" s="38">
        <v>575.79999999999995</v>
      </c>
      <c r="H24" s="38">
        <v>562.75</v>
      </c>
      <c r="I24" s="38">
        <v>538.4</v>
      </c>
      <c r="J24" s="38">
        <v>613.19999999999993</v>
      </c>
      <c r="K24" s="38">
        <v>637.55000000000007</v>
      </c>
      <c r="L24" s="38">
        <v>650.59999999999991</v>
      </c>
      <c r="M24" s="28">
        <v>624.5</v>
      </c>
      <c r="N24" s="28">
        <v>587.1</v>
      </c>
      <c r="O24" s="39">
        <v>3581000</v>
      </c>
      <c r="P24" s="40">
        <v>-0.12036354704003931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44924</v>
      </c>
      <c r="E25" s="37">
        <v>524.4</v>
      </c>
      <c r="F25" s="37">
        <v>520.43333333333328</v>
      </c>
      <c r="G25" s="38">
        <v>512.96666666666658</v>
      </c>
      <c r="H25" s="38">
        <v>501.5333333333333</v>
      </c>
      <c r="I25" s="38">
        <v>494.06666666666661</v>
      </c>
      <c r="J25" s="38">
        <v>531.86666666666656</v>
      </c>
      <c r="K25" s="38">
        <v>539.33333333333326</v>
      </c>
      <c r="L25" s="38">
        <v>550.76666666666654</v>
      </c>
      <c r="M25" s="28">
        <v>527.9</v>
      </c>
      <c r="N25" s="28">
        <v>509</v>
      </c>
      <c r="O25" s="39">
        <v>83097000</v>
      </c>
      <c r="P25" s="40">
        <v>2.8861154446177848E-2</v>
      </c>
    </row>
    <row r="26" spans="1:16" ht="12.75" customHeight="1">
      <c r="A26" s="28">
        <v>16</v>
      </c>
      <c r="B26" s="209" t="s">
        <v>44</v>
      </c>
      <c r="C26" s="30" t="s">
        <v>53</v>
      </c>
      <c r="D26" s="31">
        <v>44924</v>
      </c>
      <c r="E26" s="37">
        <v>4652.8500000000004</v>
      </c>
      <c r="F26" s="37">
        <v>4666.333333333333</v>
      </c>
      <c r="G26" s="38">
        <v>4617.6666666666661</v>
      </c>
      <c r="H26" s="38">
        <v>4582.4833333333327</v>
      </c>
      <c r="I26" s="38">
        <v>4533.8166666666657</v>
      </c>
      <c r="J26" s="38">
        <v>4701.5166666666664</v>
      </c>
      <c r="K26" s="38">
        <v>4750.1833333333325</v>
      </c>
      <c r="L26" s="38">
        <v>4785.3666666666668</v>
      </c>
      <c r="M26" s="28">
        <v>4715</v>
      </c>
      <c r="N26" s="28">
        <v>4631.1499999999996</v>
      </c>
      <c r="O26" s="39">
        <v>1528500</v>
      </c>
      <c r="P26" s="40">
        <v>2.6786464018809304E-2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44924</v>
      </c>
      <c r="E27" s="37">
        <v>323.55</v>
      </c>
      <c r="F27" s="37">
        <v>323.36666666666667</v>
      </c>
      <c r="G27" s="38">
        <v>320.78333333333336</v>
      </c>
      <c r="H27" s="38">
        <v>318.01666666666671</v>
      </c>
      <c r="I27" s="38">
        <v>315.43333333333339</v>
      </c>
      <c r="J27" s="38">
        <v>326.13333333333333</v>
      </c>
      <c r="K27" s="38">
        <v>328.71666666666658</v>
      </c>
      <c r="L27" s="38">
        <v>331.48333333333329</v>
      </c>
      <c r="M27" s="28">
        <v>325.95</v>
      </c>
      <c r="N27" s="28">
        <v>320.60000000000002</v>
      </c>
      <c r="O27" s="39">
        <v>15358000</v>
      </c>
      <c r="P27" s="40">
        <v>-9.7490744549568076E-2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44924</v>
      </c>
      <c r="E28" s="37">
        <v>141.75</v>
      </c>
      <c r="F28" s="37">
        <v>141.56666666666669</v>
      </c>
      <c r="G28" s="38">
        <v>140.53333333333339</v>
      </c>
      <c r="H28" s="38">
        <v>139.31666666666669</v>
      </c>
      <c r="I28" s="38">
        <v>138.28333333333339</v>
      </c>
      <c r="J28" s="38">
        <v>142.78333333333339</v>
      </c>
      <c r="K28" s="38">
        <v>143.81666666666669</v>
      </c>
      <c r="L28" s="38">
        <v>145.03333333333339</v>
      </c>
      <c r="M28" s="28">
        <v>142.6</v>
      </c>
      <c r="N28" s="28">
        <v>140.35</v>
      </c>
      <c r="O28" s="39">
        <v>70890000</v>
      </c>
      <c r="P28" s="40">
        <v>-2.5834822042050294E-2</v>
      </c>
    </row>
    <row r="29" spans="1:16" ht="12.75" customHeight="1">
      <c r="A29" s="28">
        <v>19</v>
      </c>
      <c r="B29" s="29" t="s">
        <v>56</v>
      </c>
      <c r="C29" s="30" t="s">
        <v>57</v>
      </c>
      <c r="D29" s="31">
        <v>44924</v>
      </c>
      <c r="E29" s="37">
        <v>3111.3</v>
      </c>
      <c r="F29" s="37">
        <v>3096.5166666666664</v>
      </c>
      <c r="G29" s="38">
        <v>3068.0333333333328</v>
      </c>
      <c r="H29" s="38">
        <v>3024.7666666666664</v>
      </c>
      <c r="I29" s="38">
        <v>2996.2833333333328</v>
      </c>
      <c r="J29" s="38">
        <v>3139.7833333333328</v>
      </c>
      <c r="K29" s="38">
        <v>3168.2666666666664</v>
      </c>
      <c r="L29" s="38">
        <v>3211.5333333333328</v>
      </c>
      <c r="M29" s="28">
        <v>3125</v>
      </c>
      <c r="N29" s="28">
        <v>3053.25</v>
      </c>
      <c r="O29" s="39">
        <v>5471800</v>
      </c>
      <c r="P29" s="40">
        <v>-5.6976423548876325E-2</v>
      </c>
    </row>
    <row r="30" spans="1:16" ht="12.75" customHeight="1">
      <c r="A30" s="28">
        <v>20</v>
      </c>
      <c r="B30" s="29" t="s">
        <v>44</v>
      </c>
      <c r="C30" s="30" t="s">
        <v>300</v>
      </c>
      <c r="D30" s="31">
        <v>44924</v>
      </c>
      <c r="E30" s="37">
        <v>1973.6</v>
      </c>
      <c r="F30" s="37">
        <v>1973.4333333333334</v>
      </c>
      <c r="G30" s="38">
        <v>1947.6166666666668</v>
      </c>
      <c r="H30" s="38">
        <v>1921.6333333333334</v>
      </c>
      <c r="I30" s="38">
        <v>1895.8166666666668</v>
      </c>
      <c r="J30" s="38">
        <v>1999.4166666666667</v>
      </c>
      <c r="K30" s="38">
        <v>2025.2333333333333</v>
      </c>
      <c r="L30" s="38">
        <v>2051.2166666666667</v>
      </c>
      <c r="M30" s="28">
        <v>1999.25</v>
      </c>
      <c r="N30" s="28">
        <v>1947.45</v>
      </c>
      <c r="O30" s="39">
        <v>1559250</v>
      </c>
      <c r="P30" s="40">
        <v>-2.6943538699159088E-2</v>
      </c>
    </row>
    <row r="31" spans="1:16" ht="12.75" customHeight="1">
      <c r="A31" s="28">
        <v>21</v>
      </c>
      <c r="B31" s="29" t="s">
        <v>44</v>
      </c>
      <c r="C31" s="30" t="s">
        <v>301</v>
      </c>
      <c r="D31" s="31">
        <v>44924</v>
      </c>
      <c r="E31" s="37">
        <v>7876.95</v>
      </c>
      <c r="F31" s="37">
        <v>7900.4666666666672</v>
      </c>
      <c r="G31" s="38">
        <v>7835.6833333333343</v>
      </c>
      <c r="H31" s="38">
        <v>7794.416666666667</v>
      </c>
      <c r="I31" s="38">
        <v>7729.6333333333341</v>
      </c>
      <c r="J31" s="38">
        <v>7941.7333333333345</v>
      </c>
      <c r="K31" s="38">
        <v>8006.5166666666673</v>
      </c>
      <c r="L31" s="38">
        <v>8047.7833333333347</v>
      </c>
      <c r="M31" s="28">
        <v>7965.25</v>
      </c>
      <c r="N31" s="28">
        <v>7859.2</v>
      </c>
      <c r="O31" s="39">
        <v>110850</v>
      </c>
      <c r="P31" s="40">
        <v>-2.827087442472058E-2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44924</v>
      </c>
      <c r="E32" s="37">
        <v>662.95</v>
      </c>
      <c r="F32" s="37">
        <v>660.65000000000009</v>
      </c>
      <c r="G32" s="38">
        <v>656.45000000000016</v>
      </c>
      <c r="H32" s="38">
        <v>649.95000000000005</v>
      </c>
      <c r="I32" s="38">
        <v>645.75000000000011</v>
      </c>
      <c r="J32" s="38">
        <v>667.1500000000002</v>
      </c>
      <c r="K32" s="38">
        <v>671.35</v>
      </c>
      <c r="L32" s="38">
        <v>677.85000000000025</v>
      </c>
      <c r="M32" s="28">
        <v>664.85</v>
      </c>
      <c r="N32" s="28">
        <v>654.15</v>
      </c>
      <c r="O32" s="39">
        <v>8422000</v>
      </c>
      <c r="P32" s="40">
        <v>-4.9757418481326865E-2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44924</v>
      </c>
      <c r="E33" s="37">
        <v>442.25</v>
      </c>
      <c r="F33" s="37">
        <v>441.40000000000003</v>
      </c>
      <c r="G33" s="38">
        <v>438.35000000000008</v>
      </c>
      <c r="H33" s="38">
        <v>434.45000000000005</v>
      </c>
      <c r="I33" s="38">
        <v>431.40000000000009</v>
      </c>
      <c r="J33" s="38">
        <v>445.30000000000007</v>
      </c>
      <c r="K33" s="38">
        <v>448.35</v>
      </c>
      <c r="L33" s="38">
        <v>452.25000000000006</v>
      </c>
      <c r="M33" s="28">
        <v>444.45</v>
      </c>
      <c r="N33" s="28">
        <v>437.5</v>
      </c>
      <c r="O33" s="39">
        <v>15278000</v>
      </c>
      <c r="P33" s="40">
        <v>-1.7428773554569427E-2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44924</v>
      </c>
      <c r="E34" s="37">
        <v>932.65</v>
      </c>
      <c r="F34" s="37">
        <v>931.35</v>
      </c>
      <c r="G34" s="38">
        <v>924.35</v>
      </c>
      <c r="H34" s="38">
        <v>916.05</v>
      </c>
      <c r="I34" s="38">
        <v>909.05</v>
      </c>
      <c r="J34" s="38">
        <v>939.65000000000009</v>
      </c>
      <c r="K34" s="38">
        <v>946.65000000000009</v>
      </c>
      <c r="L34" s="38">
        <v>954.95000000000016</v>
      </c>
      <c r="M34" s="28">
        <v>938.35</v>
      </c>
      <c r="N34" s="28">
        <v>923.05</v>
      </c>
      <c r="O34" s="39">
        <v>46224000</v>
      </c>
      <c r="P34" s="40">
        <v>-2.0764119601328904E-4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44924</v>
      </c>
      <c r="E35" s="37">
        <v>3586.65</v>
      </c>
      <c r="F35" s="37">
        <v>3576.75</v>
      </c>
      <c r="G35" s="38">
        <v>3560.1</v>
      </c>
      <c r="H35" s="38">
        <v>3533.5499999999997</v>
      </c>
      <c r="I35" s="38">
        <v>3516.8999999999996</v>
      </c>
      <c r="J35" s="38">
        <v>3603.3</v>
      </c>
      <c r="K35" s="38">
        <v>3619.95</v>
      </c>
      <c r="L35" s="38">
        <v>3646.5000000000005</v>
      </c>
      <c r="M35" s="28">
        <v>3593.4</v>
      </c>
      <c r="N35" s="28">
        <v>3550.2</v>
      </c>
      <c r="O35" s="39">
        <v>1126750</v>
      </c>
      <c r="P35" s="40">
        <v>-1.658302421994327E-2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44924</v>
      </c>
      <c r="E36" s="37">
        <v>1537.6</v>
      </c>
      <c r="F36" s="37">
        <v>1534.8333333333333</v>
      </c>
      <c r="G36" s="38">
        <v>1519.1166666666666</v>
      </c>
      <c r="H36" s="38">
        <v>1500.6333333333332</v>
      </c>
      <c r="I36" s="38">
        <v>1484.9166666666665</v>
      </c>
      <c r="J36" s="38">
        <v>1553.3166666666666</v>
      </c>
      <c r="K36" s="38">
        <v>1569.0333333333333</v>
      </c>
      <c r="L36" s="38">
        <v>1587.5166666666667</v>
      </c>
      <c r="M36" s="28">
        <v>1550.55</v>
      </c>
      <c r="N36" s="28">
        <v>1516.35</v>
      </c>
      <c r="O36" s="39">
        <v>8855500</v>
      </c>
      <c r="P36" s="40">
        <v>-5.7819692376782309E-3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44924</v>
      </c>
      <c r="E37" s="37">
        <v>6496.85</v>
      </c>
      <c r="F37" s="37">
        <v>6481.2833333333328</v>
      </c>
      <c r="G37" s="38">
        <v>6438.5666666666657</v>
      </c>
      <c r="H37" s="38">
        <v>6380.2833333333328</v>
      </c>
      <c r="I37" s="38">
        <v>6337.5666666666657</v>
      </c>
      <c r="J37" s="38">
        <v>6539.5666666666657</v>
      </c>
      <c r="K37" s="38">
        <v>6582.2833333333328</v>
      </c>
      <c r="L37" s="38">
        <v>6640.5666666666657</v>
      </c>
      <c r="M37" s="28">
        <v>6524</v>
      </c>
      <c r="N37" s="28">
        <v>6423</v>
      </c>
      <c r="O37" s="39">
        <v>5989000</v>
      </c>
      <c r="P37" s="40">
        <v>-2.793726795025259E-2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44924</v>
      </c>
      <c r="E38" s="37">
        <v>2101.85</v>
      </c>
      <c r="F38" s="37">
        <v>2098.75</v>
      </c>
      <c r="G38" s="38">
        <v>2085.5</v>
      </c>
      <c r="H38" s="38">
        <v>2069.15</v>
      </c>
      <c r="I38" s="38">
        <v>2055.9</v>
      </c>
      <c r="J38" s="38">
        <v>2115.1</v>
      </c>
      <c r="K38" s="38">
        <v>2128.35</v>
      </c>
      <c r="L38" s="38">
        <v>2144.6999999999998</v>
      </c>
      <c r="M38" s="28">
        <v>2112</v>
      </c>
      <c r="N38" s="28">
        <v>2082.4</v>
      </c>
      <c r="O38" s="39">
        <v>1990500</v>
      </c>
      <c r="P38" s="40">
        <v>-3.4628255492506914E-2</v>
      </c>
    </row>
    <row r="39" spans="1:16" ht="12.75" customHeight="1">
      <c r="A39" s="28">
        <v>29</v>
      </c>
      <c r="B39" s="29" t="s">
        <v>44</v>
      </c>
      <c r="C39" s="30" t="s">
        <v>307</v>
      </c>
      <c r="D39" s="31">
        <v>44924</v>
      </c>
      <c r="E39" s="37">
        <v>396.75</v>
      </c>
      <c r="F39" s="37">
        <v>400.51666666666665</v>
      </c>
      <c r="G39" s="38">
        <v>389.23333333333329</v>
      </c>
      <c r="H39" s="38">
        <v>381.71666666666664</v>
      </c>
      <c r="I39" s="38">
        <v>370.43333333333328</v>
      </c>
      <c r="J39" s="38">
        <v>408.0333333333333</v>
      </c>
      <c r="K39" s="38">
        <v>419.31666666666661</v>
      </c>
      <c r="L39" s="38">
        <v>426.83333333333331</v>
      </c>
      <c r="M39" s="28">
        <v>411.8</v>
      </c>
      <c r="N39" s="28">
        <v>393</v>
      </c>
      <c r="O39" s="39">
        <v>9355200</v>
      </c>
      <c r="P39" s="40">
        <v>0.15896927651139742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44924</v>
      </c>
      <c r="E40" s="37">
        <v>237.05</v>
      </c>
      <c r="F40" s="37">
        <v>235.76666666666665</v>
      </c>
      <c r="G40" s="38">
        <v>233.7833333333333</v>
      </c>
      <c r="H40" s="38">
        <v>230.51666666666665</v>
      </c>
      <c r="I40" s="38">
        <v>228.5333333333333</v>
      </c>
      <c r="J40" s="38">
        <v>239.0333333333333</v>
      </c>
      <c r="K40" s="38">
        <v>241.01666666666665</v>
      </c>
      <c r="L40" s="38">
        <v>244.2833333333333</v>
      </c>
      <c r="M40" s="28">
        <v>237.75</v>
      </c>
      <c r="N40" s="28">
        <v>232.5</v>
      </c>
      <c r="O40" s="39">
        <v>48609000</v>
      </c>
      <c r="P40" s="40">
        <v>-8.3457778984523487E-2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44924</v>
      </c>
      <c r="E41" s="37">
        <v>177.65</v>
      </c>
      <c r="F41" s="37">
        <v>177.10000000000002</v>
      </c>
      <c r="G41" s="38">
        <v>175.65000000000003</v>
      </c>
      <c r="H41" s="38">
        <v>173.65</v>
      </c>
      <c r="I41" s="38">
        <v>172.20000000000002</v>
      </c>
      <c r="J41" s="38">
        <v>179.10000000000005</v>
      </c>
      <c r="K41" s="38">
        <v>180.55000000000004</v>
      </c>
      <c r="L41" s="38">
        <v>182.55000000000007</v>
      </c>
      <c r="M41" s="28">
        <v>178.55</v>
      </c>
      <c r="N41" s="28">
        <v>175.1</v>
      </c>
      <c r="O41" s="39">
        <v>97513650</v>
      </c>
      <c r="P41" s="40">
        <v>-1.0683126595050151E-2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44924</v>
      </c>
      <c r="E42" s="37">
        <v>1640.1</v>
      </c>
      <c r="F42" s="37">
        <v>1634.05</v>
      </c>
      <c r="G42" s="38">
        <v>1623.55</v>
      </c>
      <c r="H42" s="38">
        <v>1607</v>
      </c>
      <c r="I42" s="38">
        <v>1596.5</v>
      </c>
      <c r="J42" s="38">
        <v>1650.6</v>
      </c>
      <c r="K42" s="38">
        <v>1661.1</v>
      </c>
      <c r="L42" s="38">
        <v>1677.6499999999999</v>
      </c>
      <c r="M42" s="28">
        <v>1644.55</v>
      </c>
      <c r="N42" s="28">
        <v>1617.5</v>
      </c>
      <c r="O42" s="39">
        <v>2552825</v>
      </c>
      <c r="P42" s="40">
        <v>-4.0119946230999896E-2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44924</v>
      </c>
      <c r="E43" s="37">
        <v>100.25</v>
      </c>
      <c r="F43" s="37">
        <v>99.783333333333346</v>
      </c>
      <c r="G43" s="38">
        <v>98.766666666666694</v>
      </c>
      <c r="H43" s="38">
        <v>97.283333333333346</v>
      </c>
      <c r="I43" s="38">
        <v>96.266666666666694</v>
      </c>
      <c r="J43" s="38">
        <v>101.26666666666669</v>
      </c>
      <c r="K43" s="38">
        <v>102.28333333333335</v>
      </c>
      <c r="L43" s="38">
        <v>103.76666666666669</v>
      </c>
      <c r="M43" s="28">
        <v>100.8</v>
      </c>
      <c r="N43" s="28">
        <v>98.3</v>
      </c>
      <c r="O43" s="39">
        <v>110927700</v>
      </c>
      <c r="P43" s="40">
        <v>-4.7336988447229292E-2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44924</v>
      </c>
      <c r="E44" s="37">
        <v>591.1</v>
      </c>
      <c r="F44" s="37">
        <v>590.6</v>
      </c>
      <c r="G44" s="38">
        <v>587.30000000000007</v>
      </c>
      <c r="H44" s="38">
        <v>583.5</v>
      </c>
      <c r="I44" s="38">
        <v>580.20000000000005</v>
      </c>
      <c r="J44" s="38">
        <v>594.40000000000009</v>
      </c>
      <c r="K44" s="38">
        <v>597.70000000000005</v>
      </c>
      <c r="L44" s="38">
        <v>601.50000000000011</v>
      </c>
      <c r="M44" s="28">
        <v>593.9</v>
      </c>
      <c r="N44" s="28">
        <v>586.79999999999995</v>
      </c>
      <c r="O44" s="39">
        <v>5912500</v>
      </c>
      <c r="P44" s="40">
        <v>2.419969512195122E-2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44924</v>
      </c>
      <c r="E45" s="37">
        <v>875.95</v>
      </c>
      <c r="F45" s="37">
        <v>876.73333333333323</v>
      </c>
      <c r="G45" s="38">
        <v>867.26666666666642</v>
      </c>
      <c r="H45" s="38">
        <v>858.58333333333314</v>
      </c>
      <c r="I45" s="38">
        <v>849.11666666666633</v>
      </c>
      <c r="J45" s="38">
        <v>885.41666666666652</v>
      </c>
      <c r="K45" s="38">
        <v>894.88333333333344</v>
      </c>
      <c r="L45" s="38">
        <v>903.56666666666661</v>
      </c>
      <c r="M45" s="28">
        <v>886.2</v>
      </c>
      <c r="N45" s="28">
        <v>868.05</v>
      </c>
      <c r="O45" s="39">
        <v>6282000</v>
      </c>
      <c r="P45" s="40">
        <v>3.3563672260612042E-2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44924</v>
      </c>
      <c r="E46" s="37">
        <v>813.15</v>
      </c>
      <c r="F46" s="37">
        <v>811.68333333333339</v>
      </c>
      <c r="G46" s="38">
        <v>805.71666666666681</v>
      </c>
      <c r="H46" s="38">
        <v>798.28333333333342</v>
      </c>
      <c r="I46" s="38">
        <v>792.31666666666683</v>
      </c>
      <c r="J46" s="38">
        <v>819.11666666666679</v>
      </c>
      <c r="K46" s="38">
        <v>825.08333333333348</v>
      </c>
      <c r="L46" s="38">
        <v>832.51666666666677</v>
      </c>
      <c r="M46" s="28">
        <v>817.65</v>
      </c>
      <c r="N46" s="28">
        <v>804.25</v>
      </c>
      <c r="O46" s="39">
        <v>41539700</v>
      </c>
      <c r="P46" s="40">
        <v>-5.5899816474144444E-2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44924</v>
      </c>
      <c r="E47" s="37">
        <v>77.599999999999994</v>
      </c>
      <c r="F47" s="37">
        <v>77.333333333333329</v>
      </c>
      <c r="G47" s="38">
        <v>76.516666666666652</v>
      </c>
      <c r="H47" s="38">
        <v>75.433333333333323</v>
      </c>
      <c r="I47" s="38">
        <v>74.616666666666646</v>
      </c>
      <c r="J47" s="38">
        <v>78.416666666666657</v>
      </c>
      <c r="K47" s="38">
        <v>79.233333333333348</v>
      </c>
      <c r="L47" s="38">
        <v>80.316666666666663</v>
      </c>
      <c r="M47" s="28">
        <v>78.150000000000006</v>
      </c>
      <c r="N47" s="28">
        <v>76.25</v>
      </c>
      <c r="O47" s="39">
        <v>112791000</v>
      </c>
      <c r="P47" s="40">
        <v>-1.7200365965233302E-2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44924</v>
      </c>
      <c r="E48" s="37">
        <v>265.64999999999998</v>
      </c>
      <c r="F48" s="37">
        <v>265.08333333333331</v>
      </c>
      <c r="G48" s="38">
        <v>264.06666666666661</v>
      </c>
      <c r="H48" s="38">
        <v>262.48333333333329</v>
      </c>
      <c r="I48" s="38">
        <v>261.46666666666658</v>
      </c>
      <c r="J48" s="38">
        <v>266.66666666666663</v>
      </c>
      <c r="K48" s="38">
        <v>267.68333333333339</v>
      </c>
      <c r="L48" s="38">
        <v>269.26666666666665</v>
      </c>
      <c r="M48" s="28">
        <v>266.10000000000002</v>
      </c>
      <c r="N48" s="28">
        <v>263.5</v>
      </c>
      <c r="O48" s="39">
        <v>23731400</v>
      </c>
      <c r="P48" s="40">
        <v>-1.2253494160444189E-2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44924</v>
      </c>
      <c r="E49" s="37">
        <v>17218.25</v>
      </c>
      <c r="F49" s="37">
        <v>17134.083333333332</v>
      </c>
      <c r="G49" s="38">
        <v>16984.166666666664</v>
      </c>
      <c r="H49" s="38">
        <v>16750.083333333332</v>
      </c>
      <c r="I49" s="38">
        <v>16600.166666666664</v>
      </c>
      <c r="J49" s="38">
        <v>17368.166666666664</v>
      </c>
      <c r="K49" s="38">
        <v>17518.083333333328</v>
      </c>
      <c r="L49" s="38">
        <v>17752.166666666664</v>
      </c>
      <c r="M49" s="28">
        <v>17284</v>
      </c>
      <c r="N49" s="28">
        <v>16900</v>
      </c>
      <c r="O49" s="39">
        <v>129450</v>
      </c>
      <c r="P49" s="40">
        <v>-2.1541950113378686E-2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44924</v>
      </c>
      <c r="E50" s="37">
        <v>326.5</v>
      </c>
      <c r="F50" s="37">
        <v>325.83333333333331</v>
      </c>
      <c r="G50" s="38">
        <v>323.36666666666662</v>
      </c>
      <c r="H50" s="38">
        <v>320.23333333333329</v>
      </c>
      <c r="I50" s="38">
        <v>317.76666666666659</v>
      </c>
      <c r="J50" s="38">
        <v>328.96666666666664</v>
      </c>
      <c r="K50" s="38">
        <v>331.43333333333334</v>
      </c>
      <c r="L50" s="38">
        <v>334.56666666666666</v>
      </c>
      <c r="M50" s="28">
        <v>328.3</v>
      </c>
      <c r="N50" s="28">
        <v>322.7</v>
      </c>
      <c r="O50" s="39">
        <v>18315000</v>
      </c>
      <c r="P50" s="40">
        <v>-6.8223443223443217E-2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44924</v>
      </c>
      <c r="E51" s="37">
        <v>4374.8500000000004</v>
      </c>
      <c r="F51" s="37">
        <v>4378.3</v>
      </c>
      <c r="G51" s="38">
        <v>4348.6500000000005</v>
      </c>
      <c r="H51" s="38">
        <v>4322.4500000000007</v>
      </c>
      <c r="I51" s="38">
        <v>4292.8000000000011</v>
      </c>
      <c r="J51" s="38">
        <v>4404.5</v>
      </c>
      <c r="K51" s="38">
        <v>4434.1499999999996</v>
      </c>
      <c r="L51" s="38">
        <v>4460.3499999999995</v>
      </c>
      <c r="M51" s="28">
        <v>4407.95</v>
      </c>
      <c r="N51" s="28">
        <v>4352.1000000000004</v>
      </c>
      <c r="O51" s="39">
        <v>1282600</v>
      </c>
      <c r="P51" s="40">
        <v>-3.2000000000000001E-2</v>
      </c>
    </row>
    <row r="52" spans="1:16" ht="12.75" customHeight="1">
      <c r="A52" s="28">
        <v>42</v>
      </c>
      <c r="B52" s="29" t="s">
        <v>86</v>
      </c>
      <c r="C52" s="30" t="s">
        <v>312</v>
      </c>
      <c r="D52" s="31">
        <v>44924</v>
      </c>
      <c r="E52" s="37">
        <v>297.25</v>
      </c>
      <c r="F52" s="37">
        <v>295.28333333333336</v>
      </c>
      <c r="G52" s="38">
        <v>292.11666666666673</v>
      </c>
      <c r="H52" s="38">
        <v>286.98333333333335</v>
      </c>
      <c r="I52" s="38">
        <v>283.81666666666672</v>
      </c>
      <c r="J52" s="38">
        <v>300.41666666666674</v>
      </c>
      <c r="K52" s="38">
        <v>303.58333333333337</v>
      </c>
      <c r="L52" s="38">
        <v>308.71666666666675</v>
      </c>
      <c r="M52" s="28">
        <v>298.45</v>
      </c>
      <c r="N52" s="28">
        <v>290.14999999999998</v>
      </c>
      <c r="O52" s="39">
        <v>8436000</v>
      </c>
      <c r="P52" s="40">
        <v>1.4363893208608838E-3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44924</v>
      </c>
      <c r="E53" s="37">
        <v>306.2</v>
      </c>
      <c r="F53" s="37">
        <v>304.7</v>
      </c>
      <c r="G53" s="38">
        <v>302.04999999999995</v>
      </c>
      <c r="H53" s="38">
        <v>297.89999999999998</v>
      </c>
      <c r="I53" s="38">
        <v>295.24999999999994</v>
      </c>
      <c r="J53" s="38">
        <v>308.84999999999997</v>
      </c>
      <c r="K53" s="38">
        <v>311.49999999999994</v>
      </c>
      <c r="L53" s="38">
        <v>315.64999999999998</v>
      </c>
      <c r="M53" s="28">
        <v>307.35000000000002</v>
      </c>
      <c r="N53" s="28">
        <v>300.55</v>
      </c>
      <c r="O53" s="39">
        <v>45640800</v>
      </c>
      <c r="P53" s="40">
        <v>-3.9600022725981475E-2</v>
      </c>
    </row>
    <row r="54" spans="1:16" ht="12.75" customHeight="1">
      <c r="A54" s="28">
        <v>44</v>
      </c>
      <c r="B54" s="29" t="s">
        <v>63</v>
      </c>
      <c r="C54" s="30" t="s">
        <v>319</v>
      </c>
      <c r="D54" s="31">
        <v>44924</v>
      </c>
      <c r="E54" s="37">
        <v>530.4</v>
      </c>
      <c r="F54" s="37">
        <v>528.63333333333333</v>
      </c>
      <c r="G54" s="38">
        <v>521.36666666666667</v>
      </c>
      <c r="H54" s="38">
        <v>512.33333333333337</v>
      </c>
      <c r="I54" s="38">
        <v>505.06666666666672</v>
      </c>
      <c r="J54" s="38">
        <v>537.66666666666663</v>
      </c>
      <c r="K54" s="38">
        <v>544.93333333333328</v>
      </c>
      <c r="L54" s="38">
        <v>553.96666666666658</v>
      </c>
      <c r="M54" s="28">
        <v>535.9</v>
      </c>
      <c r="N54" s="28">
        <v>519.6</v>
      </c>
      <c r="O54" s="39">
        <v>4597125</v>
      </c>
      <c r="P54" s="40">
        <v>2.3220486111111112E-2</v>
      </c>
    </row>
    <row r="55" spans="1:16" ht="12.75" customHeight="1">
      <c r="A55" s="28">
        <v>45</v>
      </c>
      <c r="B55" s="29" t="s">
        <v>44</v>
      </c>
      <c r="C55" s="30" t="s">
        <v>330</v>
      </c>
      <c r="D55" s="31">
        <v>44924</v>
      </c>
      <c r="E55" s="37">
        <v>295.85000000000002</v>
      </c>
      <c r="F55" s="37">
        <v>293.73333333333329</v>
      </c>
      <c r="G55" s="38">
        <v>290.76666666666659</v>
      </c>
      <c r="H55" s="38">
        <v>285.68333333333328</v>
      </c>
      <c r="I55" s="38">
        <v>282.71666666666658</v>
      </c>
      <c r="J55" s="38">
        <v>298.81666666666661</v>
      </c>
      <c r="K55" s="38">
        <v>301.7833333333333</v>
      </c>
      <c r="L55" s="38">
        <v>306.86666666666662</v>
      </c>
      <c r="M55" s="28">
        <v>296.7</v>
      </c>
      <c r="N55" s="28">
        <v>288.64999999999998</v>
      </c>
      <c r="O55" s="39">
        <v>7599000</v>
      </c>
      <c r="P55" s="40">
        <v>-3.3943554538520215E-2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44924</v>
      </c>
      <c r="E56" s="37">
        <v>707.95</v>
      </c>
      <c r="F56" s="37">
        <v>709.88333333333321</v>
      </c>
      <c r="G56" s="38">
        <v>698.61666666666645</v>
      </c>
      <c r="H56" s="38">
        <v>689.28333333333319</v>
      </c>
      <c r="I56" s="38">
        <v>678.01666666666642</v>
      </c>
      <c r="J56" s="38">
        <v>719.21666666666647</v>
      </c>
      <c r="K56" s="38">
        <v>730.48333333333335</v>
      </c>
      <c r="L56" s="38">
        <v>739.81666666666649</v>
      </c>
      <c r="M56" s="28">
        <v>721.15</v>
      </c>
      <c r="N56" s="28">
        <v>700.55</v>
      </c>
      <c r="O56" s="39">
        <v>7020000</v>
      </c>
      <c r="P56" s="40">
        <v>-3.4387895460797797E-2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44924</v>
      </c>
      <c r="E57" s="37">
        <v>1096.4000000000001</v>
      </c>
      <c r="F57" s="37">
        <v>1097.3500000000001</v>
      </c>
      <c r="G57" s="38">
        <v>1089.9500000000003</v>
      </c>
      <c r="H57" s="38">
        <v>1083.5000000000002</v>
      </c>
      <c r="I57" s="38">
        <v>1076.1000000000004</v>
      </c>
      <c r="J57" s="38">
        <v>1103.8000000000002</v>
      </c>
      <c r="K57" s="38">
        <v>1111.2000000000003</v>
      </c>
      <c r="L57" s="38">
        <v>1117.6500000000001</v>
      </c>
      <c r="M57" s="28">
        <v>1104.75</v>
      </c>
      <c r="N57" s="28">
        <v>1090.9000000000001</v>
      </c>
      <c r="O57" s="39">
        <v>8514350</v>
      </c>
      <c r="P57" s="40">
        <v>1.969484664487E-2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44924</v>
      </c>
      <c r="E58" s="37">
        <v>221.5</v>
      </c>
      <c r="F58" s="37">
        <v>221.4</v>
      </c>
      <c r="G58" s="38">
        <v>219.85000000000002</v>
      </c>
      <c r="H58" s="38">
        <v>218.20000000000002</v>
      </c>
      <c r="I58" s="38">
        <v>216.65000000000003</v>
      </c>
      <c r="J58" s="38">
        <v>223.05</v>
      </c>
      <c r="K58" s="38">
        <v>224.60000000000002</v>
      </c>
      <c r="L58" s="38">
        <v>226.25</v>
      </c>
      <c r="M58" s="28">
        <v>222.95</v>
      </c>
      <c r="N58" s="28">
        <v>219.75</v>
      </c>
      <c r="O58" s="39">
        <v>27174000</v>
      </c>
      <c r="P58" s="40">
        <v>1.4742785445420327E-2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44924</v>
      </c>
      <c r="E59" s="37">
        <v>3871.35</v>
      </c>
      <c r="F59" s="37">
        <v>3844.8000000000006</v>
      </c>
      <c r="G59" s="38">
        <v>3805.6000000000013</v>
      </c>
      <c r="H59" s="38">
        <v>3739.8500000000008</v>
      </c>
      <c r="I59" s="38">
        <v>3700.6500000000015</v>
      </c>
      <c r="J59" s="38">
        <v>3910.5500000000011</v>
      </c>
      <c r="K59" s="38">
        <v>3949.7500000000009</v>
      </c>
      <c r="L59" s="38">
        <v>4015.5000000000009</v>
      </c>
      <c r="M59" s="28">
        <v>3884</v>
      </c>
      <c r="N59" s="28">
        <v>3779.05</v>
      </c>
      <c r="O59" s="39">
        <v>694050</v>
      </c>
      <c r="P59" s="40">
        <v>7.0074005550416277E-2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44924</v>
      </c>
      <c r="E60" s="37">
        <v>1572.2</v>
      </c>
      <c r="F60" s="37">
        <v>1574.7166666666665</v>
      </c>
      <c r="G60" s="38">
        <v>1562.9333333333329</v>
      </c>
      <c r="H60" s="38">
        <v>1553.6666666666665</v>
      </c>
      <c r="I60" s="38">
        <v>1541.883333333333</v>
      </c>
      <c r="J60" s="38">
        <v>1583.9833333333329</v>
      </c>
      <c r="K60" s="38">
        <v>1595.7666666666662</v>
      </c>
      <c r="L60" s="38">
        <v>1605.0333333333328</v>
      </c>
      <c r="M60" s="28">
        <v>1586.5</v>
      </c>
      <c r="N60" s="28">
        <v>1565.45</v>
      </c>
      <c r="O60" s="39">
        <v>2154250</v>
      </c>
      <c r="P60" s="40">
        <v>-1.0291043576137643E-2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44924</v>
      </c>
      <c r="E61" s="37">
        <v>729.55</v>
      </c>
      <c r="F61" s="37">
        <v>729.1</v>
      </c>
      <c r="G61" s="38">
        <v>719.75</v>
      </c>
      <c r="H61" s="38">
        <v>709.94999999999993</v>
      </c>
      <c r="I61" s="38">
        <v>700.59999999999991</v>
      </c>
      <c r="J61" s="38">
        <v>738.90000000000009</v>
      </c>
      <c r="K61" s="38">
        <v>748.25000000000023</v>
      </c>
      <c r="L61" s="38">
        <v>758.05000000000018</v>
      </c>
      <c r="M61" s="28">
        <v>738.45</v>
      </c>
      <c r="N61" s="28">
        <v>719.3</v>
      </c>
      <c r="O61" s="39">
        <v>7109000</v>
      </c>
      <c r="P61" s="40">
        <v>-1.0302102185716274E-2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44924</v>
      </c>
      <c r="E62" s="37">
        <v>884.65</v>
      </c>
      <c r="F62" s="37">
        <v>882.13333333333321</v>
      </c>
      <c r="G62" s="38">
        <v>875.31666666666638</v>
      </c>
      <c r="H62" s="38">
        <v>865.98333333333312</v>
      </c>
      <c r="I62" s="38">
        <v>859.16666666666629</v>
      </c>
      <c r="J62" s="38">
        <v>891.46666666666647</v>
      </c>
      <c r="K62" s="38">
        <v>898.2833333333333</v>
      </c>
      <c r="L62" s="38">
        <v>907.61666666666656</v>
      </c>
      <c r="M62" s="28">
        <v>888.95</v>
      </c>
      <c r="N62" s="28">
        <v>872.8</v>
      </c>
      <c r="O62" s="39">
        <v>3042200</v>
      </c>
      <c r="P62" s="40">
        <v>2.3014959723820482E-4</v>
      </c>
    </row>
    <row r="63" spans="1:16" ht="12.75" customHeight="1">
      <c r="A63" s="28">
        <v>53</v>
      </c>
      <c r="B63" s="29" t="s">
        <v>70</v>
      </c>
      <c r="C63" s="30" t="s">
        <v>248</v>
      </c>
      <c r="D63" s="31">
        <v>44924</v>
      </c>
      <c r="E63" s="37">
        <v>339.45</v>
      </c>
      <c r="F63" s="37">
        <v>340.78333333333336</v>
      </c>
      <c r="G63" s="38">
        <v>335.76666666666671</v>
      </c>
      <c r="H63" s="38">
        <v>332.08333333333337</v>
      </c>
      <c r="I63" s="38">
        <v>327.06666666666672</v>
      </c>
      <c r="J63" s="38">
        <v>344.4666666666667</v>
      </c>
      <c r="K63" s="38">
        <v>349.48333333333335</v>
      </c>
      <c r="L63" s="38">
        <v>353.16666666666669</v>
      </c>
      <c r="M63" s="28">
        <v>345.8</v>
      </c>
      <c r="N63" s="28">
        <v>337.1</v>
      </c>
      <c r="O63" s="39">
        <v>4758000</v>
      </c>
      <c r="P63" s="40">
        <v>2.7202072538860103E-2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44924</v>
      </c>
      <c r="E64" s="37">
        <v>177.8</v>
      </c>
      <c r="F64" s="37">
        <v>176.81666666666669</v>
      </c>
      <c r="G64" s="38">
        <v>175.33333333333337</v>
      </c>
      <c r="H64" s="38">
        <v>172.86666666666667</v>
      </c>
      <c r="I64" s="38">
        <v>171.38333333333335</v>
      </c>
      <c r="J64" s="38">
        <v>179.28333333333339</v>
      </c>
      <c r="K64" s="38">
        <v>180.76666666666668</v>
      </c>
      <c r="L64" s="38">
        <v>183.23333333333341</v>
      </c>
      <c r="M64" s="28">
        <v>178.3</v>
      </c>
      <c r="N64" s="28">
        <v>174.35</v>
      </c>
      <c r="O64" s="39">
        <v>11290000</v>
      </c>
      <c r="P64" s="40">
        <v>4.2474607571560477E-2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44924</v>
      </c>
      <c r="E65" s="37">
        <v>1375.3</v>
      </c>
      <c r="F65" s="37">
        <v>1380.4333333333332</v>
      </c>
      <c r="G65" s="38">
        <v>1360.7166666666662</v>
      </c>
      <c r="H65" s="38">
        <v>1346.133333333333</v>
      </c>
      <c r="I65" s="38">
        <v>1326.4166666666661</v>
      </c>
      <c r="J65" s="38">
        <v>1395.0166666666664</v>
      </c>
      <c r="K65" s="38">
        <v>1414.7333333333331</v>
      </c>
      <c r="L65" s="38">
        <v>1429.3166666666666</v>
      </c>
      <c r="M65" s="28">
        <v>1400.15</v>
      </c>
      <c r="N65" s="28">
        <v>1365.85</v>
      </c>
      <c r="O65" s="39">
        <v>1861800</v>
      </c>
      <c r="P65" s="40">
        <v>-8.4660766961651923E-2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44924</v>
      </c>
      <c r="E66" s="37">
        <v>574.5</v>
      </c>
      <c r="F66" s="37">
        <v>573.15</v>
      </c>
      <c r="G66" s="38">
        <v>568.4</v>
      </c>
      <c r="H66" s="38">
        <v>562.29999999999995</v>
      </c>
      <c r="I66" s="38">
        <v>557.54999999999995</v>
      </c>
      <c r="J66" s="38">
        <v>579.25</v>
      </c>
      <c r="K66" s="38">
        <v>584</v>
      </c>
      <c r="L66" s="38">
        <v>590.1</v>
      </c>
      <c r="M66" s="28">
        <v>577.9</v>
      </c>
      <c r="N66" s="28">
        <v>567.04999999999995</v>
      </c>
      <c r="O66" s="39">
        <v>12532500</v>
      </c>
      <c r="P66" s="40">
        <v>-1.5997644518598489E-2</v>
      </c>
    </row>
    <row r="67" spans="1:16" ht="12.75" customHeight="1">
      <c r="A67" s="28">
        <v>57</v>
      </c>
      <c r="B67" s="29" t="s">
        <v>42</v>
      </c>
      <c r="C67" s="30" t="s">
        <v>249</v>
      </c>
      <c r="D67" s="31">
        <v>44924</v>
      </c>
      <c r="E67" s="37">
        <v>1862.45</v>
      </c>
      <c r="F67" s="37">
        <v>1847.3999999999999</v>
      </c>
      <c r="G67" s="38">
        <v>1827.0499999999997</v>
      </c>
      <c r="H67" s="38">
        <v>1791.6499999999999</v>
      </c>
      <c r="I67" s="38">
        <v>1771.2999999999997</v>
      </c>
      <c r="J67" s="38">
        <v>1882.7999999999997</v>
      </c>
      <c r="K67" s="38">
        <v>1903.1499999999996</v>
      </c>
      <c r="L67" s="38">
        <v>1938.5499999999997</v>
      </c>
      <c r="M67" s="28">
        <v>1867.75</v>
      </c>
      <c r="N67" s="28">
        <v>1812</v>
      </c>
      <c r="O67" s="39">
        <v>1338000</v>
      </c>
      <c r="P67" s="40">
        <v>-1.6538037486218304E-2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44924</v>
      </c>
      <c r="E68" s="37">
        <v>1986.3</v>
      </c>
      <c r="F68" s="37">
        <v>1982.45</v>
      </c>
      <c r="G68" s="38">
        <v>1964.9</v>
      </c>
      <c r="H68" s="38">
        <v>1943.5</v>
      </c>
      <c r="I68" s="38">
        <v>1925.95</v>
      </c>
      <c r="J68" s="38">
        <v>2003.8500000000001</v>
      </c>
      <c r="K68" s="38">
        <v>2021.3999999999999</v>
      </c>
      <c r="L68" s="38">
        <v>2042.8000000000002</v>
      </c>
      <c r="M68" s="28">
        <v>2000</v>
      </c>
      <c r="N68" s="28">
        <v>1961.05</v>
      </c>
      <c r="O68" s="39">
        <v>1437250</v>
      </c>
      <c r="P68" s="40">
        <v>3.903849629495753E-2</v>
      </c>
    </row>
    <row r="69" spans="1:16" ht="12.75" customHeight="1">
      <c r="A69" s="28">
        <v>59</v>
      </c>
      <c r="B69" s="29" t="s">
        <v>44</v>
      </c>
      <c r="C69" s="30" t="s">
        <v>338</v>
      </c>
      <c r="D69" s="31">
        <v>44924</v>
      </c>
      <c r="E69" s="37">
        <v>207.85</v>
      </c>
      <c r="F69" s="37">
        <v>206.95000000000002</v>
      </c>
      <c r="G69" s="38">
        <v>205.15000000000003</v>
      </c>
      <c r="H69" s="38">
        <v>202.45000000000002</v>
      </c>
      <c r="I69" s="38">
        <v>200.65000000000003</v>
      </c>
      <c r="J69" s="38">
        <v>209.65000000000003</v>
      </c>
      <c r="K69" s="38">
        <v>211.45000000000005</v>
      </c>
      <c r="L69" s="38">
        <v>214.15000000000003</v>
      </c>
      <c r="M69" s="28">
        <v>208.75</v>
      </c>
      <c r="N69" s="28">
        <v>204.25</v>
      </c>
      <c r="O69" s="39">
        <v>16724600</v>
      </c>
      <c r="P69" s="40">
        <v>8.6174911132122891E-4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44924</v>
      </c>
      <c r="E70" s="37">
        <v>3484.2</v>
      </c>
      <c r="F70" s="37">
        <v>3466.35</v>
      </c>
      <c r="G70" s="38">
        <v>3436.6499999999996</v>
      </c>
      <c r="H70" s="38">
        <v>3389.1</v>
      </c>
      <c r="I70" s="38">
        <v>3359.3999999999996</v>
      </c>
      <c r="J70" s="38">
        <v>3513.8999999999996</v>
      </c>
      <c r="K70" s="38">
        <v>3543.5999999999995</v>
      </c>
      <c r="L70" s="38">
        <v>3591.1499999999996</v>
      </c>
      <c r="M70" s="28">
        <v>3496.05</v>
      </c>
      <c r="N70" s="28">
        <v>3418.8</v>
      </c>
      <c r="O70" s="39">
        <v>2547450</v>
      </c>
      <c r="P70" s="40">
        <v>-9.1915303176130891E-2</v>
      </c>
    </row>
    <row r="71" spans="1:16" ht="12.75" customHeight="1">
      <c r="A71" s="28">
        <v>61</v>
      </c>
      <c r="B71" s="29" t="s">
        <v>44</v>
      </c>
      <c r="C71" s="30" t="s">
        <v>251</v>
      </c>
      <c r="D71" s="31">
        <v>44924</v>
      </c>
      <c r="E71" s="37">
        <v>3929.1</v>
      </c>
      <c r="F71" s="37">
        <v>3896.8333333333335</v>
      </c>
      <c r="G71" s="38">
        <v>3845.3666666666668</v>
      </c>
      <c r="H71" s="38">
        <v>3761.6333333333332</v>
      </c>
      <c r="I71" s="38">
        <v>3710.1666666666665</v>
      </c>
      <c r="J71" s="38">
        <v>3980.5666666666671</v>
      </c>
      <c r="K71" s="38">
        <v>4032.0333333333333</v>
      </c>
      <c r="L71" s="38">
        <v>4115.7666666666673</v>
      </c>
      <c r="M71" s="28">
        <v>3948.3</v>
      </c>
      <c r="N71" s="28">
        <v>3813.1</v>
      </c>
      <c r="O71" s="39">
        <v>539250</v>
      </c>
      <c r="P71" s="40">
        <v>-1.1576753878212549E-3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44924</v>
      </c>
      <c r="E72" s="37">
        <v>371.2</v>
      </c>
      <c r="F72" s="37">
        <v>370.65000000000003</v>
      </c>
      <c r="G72" s="38">
        <v>367.80000000000007</v>
      </c>
      <c r="H72" s="38">
        <v>364.40000000000003</v>
      </c>
      <c r="I72" s="38">
        <v>361.55000000000007</v>
      </c>
      <c r="J72" s="38">
        <v>374.05000000000007</v>
      </c>
      <c r="K72" s="38">
        <v>376.90000000000009</v>
      </c>
      <c r="L72" s="38">
        <v>380.30000000000007</v>
      </c>
      <c r="M72" s="28">
        <v>373.5</v>
      </c>
      <c r="N72" s="28">
        <v>367.25</v>
      </c>
      <c r="O72" s="39">
        <v>45053250</v>
      </c>
      <c r="P72" s="40">
        <v>0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44924</v>
      </c>
      <c r="E73" s="37">
        <v>4256.8500000000004</v>
      </c>
      <c r="F73" s="37">
        <v>4242.4666666666672</v>
      </c>
      <c r="G73" s="38">
        <v>4218.9333333333343</v>
      </c>
      <c r="H73" s="38">
        <v>4181.0166666666673</v>
      </c>
      <c r="I73" s="38">
        <v>4157.4833333333345</v>
      </c>
      <c r="J73" s="38">
        <v>4280.3833333333341</v>
      </c>
      <c r="K73" s="38">
        <v>4303.916666666667</v>
      </c>
      <c r="L73" s="38">
        <v>4341.8333333333339</v>
      </c>
      <c r="M73" s="28">
        <v>4266</v>
      </c>
      <c r="N73" s="28">
        <v>4204.55</v>
      </c>
      <c r="O73" s="39">
        <v>2458875</v>
      </c>
      <c r="P73" s="40">
        <v>3.0595074193054917E-3</v>
      </c>
    </row>
    <row r="74" spans="1:16" ht="12.75" customHeight="1">
      <c r="A74" s="28">
        <v>64</v>
      </c>
      <c r="B74" s="29" t="s">
        <v>49</v>
      </c>
      <c r="C74" s="41" t="s">
        <v>99</v>
      </c>
      <c r="D74" s="31">
        <v>44924</v>
      </c>
      <c r="E74" s="37">
        <v>3203.8</v>
      </c>
      <c r="F74" s="37">
        <v>3192.6166666666668</v>
      </c>
      <c r="G74" s="38">
        <v>3166.2833333333338</v>
      </c>
      <c r="H74" s="38">
        <v>3128.7666666666669</v>
      </c>
      <c r="I74" s="38">
        <v>3102.4333333333338</v>
      </c>
      <c r="J74" s="38">
        <v>3230.1333333333337</v>
      </c>
      <c r="K74" s="38">
        <v>3256.4666666666667</v>
      </c>
      <c r="L74" s="38">
        <v>3293.9833333333336</v>
      </c>
      <c r="M74" s="28">
        <v>3218.95</v>
      </c>
      <c r="N74" s="28">
        <v>3155.1</v>
      </c>
      <c r="O74" s="39">
        <v>2870525</v>
      </c>
      <c r="P74" s="40">
        <v>7.5552825552825552E-3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44924</v>
      </c>
      <c r="E75" s="37">
        <v>2089.25</v>
      </c>
      <c r="F75" s="37">
        <v>2099.25</v>
      </c>
      <c r="G75" s="38">
        <v>2065.5</v>
      </c>
      <c r="H75" s="38">
        <v>2041.75</v>
      </c>
      <c r="I75" s="38">
        <v>2008</v>
      </c>
      <c r="J75" s="38">
        <v>2123</v>
      </c>
      <c r="K75" s="38">
        <v>2156.75</v>
      </c>
      <c r="L75" s="38">
        <v>2180.5</v>
      </c>
      <c r="M75" s="28">
        <v>2133</v>
      </c>
      <c r="N75" s="28">
        <v>2075.5</v>
      </c>
      <c r="O75" s="39">
        <v>1053525</v>
      </c>
      <c r="P75" s="40">
        <v>-7.77000777000777E-3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44924</v>
      </c>
      <c r="E76" s="37">
        <v>177.95</v>
      </c>
      <c r="F76" s="37">
        <v>178.93333333333331</v>
      </c>
      <c r="G76" s="38">
        <v>176.06666666666661</v>
      </c>
      <c r="H76" s="38">
        <v>174.18333333333331</v>
      </c>
      <c r="I76" s="38">
        <v>171.31666666666661</v>
      </c>
      <c r="J76" s="38">
        <v>180.81666666666661</v>
      </c>
      <c r="K76" s="38">
        <v>183.68333333333334</v>
      </c>
      <c r="L76" s="38">
        <v>185.56666666666661</v>
      </c>
      <c r="M76" s="28">
        <v>181.8</v>
      </c>
      <c r="N76" s="28">
        <v>177.05</v>
      </c>
      <c r="O76" s="39">
        <v>25927200</v>
      </c>
      <c r="P76" s="40">
        <v>-3.4592500345925004E-3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44924</v>
      </c>
      <c r="E77" s="37">
        <v>132.4</v>
      </c>
      <c r="F77" s="37">
        <v>131.4</v>
      </c>
      <c r="G77" s="38">
        <v>130.15</v>
      </c>
      <c r="H77" s="38">
        <v>127.9</v>
      </c>
      <c r="I77" s="38">
        <v>126.65</v>
      </c>
      <c r="J77" s="38">
        <v>133.65</v>
      </c>
      <c r="K77" s="38">
        <v>134.9</v>
      </c>
      <c r="L77" s="38">
        <v>137.15</v>
      </c>
      <c r="M77" s="28">
        <v>132.65</v>
      </c>
      <c r="N77" s="28">
        <v>129.15</v>
      </c>
      <c r="O77" s="39">
        <v>88705000</v>
      </c>
      <c r="P77" s="40">
        <v>9.1418025223008306E-2</v>
      </c>
    </row>
    <row r="78" spans="1:16" ht="12.75" customHeight="1">
      <c r="A78" s="28">
        <v>68</v>
      </c>
      <c r="B78" s="29" t="s">
        <v>86</v>
      </c>
      <c r="C78" s="30" t="s">
        <v>350</v>
      </c>
      <c r="D78" s="31">
        <v>44924</v>
      </c>
      <c r="E78" s="37">
        <v>102.25</v>
      </c>
      <c r="F78" s="37">
        <v>101.81666666666666</v>
      </c>
      <c r="G78" s="38">
        <v>100.93333333333332</v>
      </c>
      <c r="H78" s="38">
        <v>99.61666666666666</v>
      </c>
      <c r="I78" s="38">
        <v>98.73333333333332</v>
      </c>
      <c r="J78" s="38">
        <v>103.13333333333333</v>
      </c>
      <c r="K78" s="38">
        <v>104.01666666666665</v>
      </c>
      <c r="L78" s="38">
        <v>105.33333333333333</v>
      </c>
      <c r="M78" s="28">
        <v>102.7</v>
      </c>
      <c r="N78" s="28">
        <v>100.5</v>
      </c>
      <c r="O78" s="39">
        <v>18569200</v>
      </c>
      <c r="P78" s="40">
        <v>6.0273159144893111E-2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44924</v>
      </c>
      <c r="E79" s="37">
        <v>94.95</v>
      </c>
      <c r="F79" s="37">
        <v>94.583333333333329</v>
      </c>
      <c r="G79" s="38">
        <v>94.016666666666652</v>
      </c>
      <c r="H79" s="38">
        <v>93.083333333333329</v>
      </c>
      <c r="I79" s="38">
        <v>92.516666666666652</v>
      </c>
      <c r="J79" s="38">
        <v>95.516666666666652</v>
      </c>
      <c r="K79" s="38">
        <v>96.083333333333343</v>
      </c>
      <c r="L79" s="38">
        <v>97.016666666666652</v>
      </c>
      <c r="M79" s="28">
        <v>95.15</v>
      </c>
      <c r="N79" s="28">
        <v>93.65</v>
      </c>
      <c r="O79" s="39">
        <v>60637050</v>
      </c>
      <c r="P79" s="40">
        <v>1.6722921141454433E-2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44924</v>
      </c>
      <c r="E80" s="37">
        <v>423.95</v>
      </c>
      <c r="F80" s="37">
        <v>425.81666666666666</v>
      </c>
      <c r="G80" s="38">
        <v>418.63333333333333</v>
      </c>
      <c r="H80" s="38">
        <v>413.31666666666666</v>
      </c>
      <c r="I80" s="38">
        <v>406.13333333333333</v>
      </c>
      <c r="J80" s="38">
        <v>431.13333333333333</v>
      </c>
      <c r="K80" s="38">
        <v>438.31666666666661</v>
      </c>
      <c r="L80" s="38">
        <v>443.63333333333333</v>
      </c>
      <c r="M80" s="28">
        <v>433</v>
      </c>
      <c r="N80" s="28">
        <v>420.5</v>
      </c>
      <c r="O80" s="39">
        <v>5517350</v>
      </c>
      <c r="P80" s="40">
        <v>-1.5787079568664878E-2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44924</v>
      </c>
      <c r="E81" s="37">
        <v>39.1</v>
      </c>
      <c r="F81" s="37">
        <v>38.916666666666664</v>
      </c>
      <c r="G81" s="38">
        <v>38.583333333333329</v>
      </c>
      <c r="H81" s="38">
        <v>38.066666666666663</v>
      </c>
      <c r="I81" s="38">
        <v>37.733333333333327</v>
      </c>
      <c r="J81" s="38">
        <v>39.43333333333333</v>
      </c>
      <c r="K81" s="38">
        <v>39.766666666666659</v>
      </c>
      <c r="L81" s="38">
        <v>40.283333333333331</v>
      </c>
      <c r="M81" s="28">
        <v>39.25</v>
      </c>
      <c r="N81" s="28">
        <v>38.4</v>
      </c>
      <c r="O81" s="39">
        <v>167175000</v>
      </c>
      <c r="P81" s="40">
        <v>4.9286823894930096E-2</v>
      </c>
    </row>
    <row r="82" spans="1:16" ht="12.75" customHeight="1">
      <c r="A82" s="28">
        <v>72</v>
      </c>
      <c r="B82" s="29" t="s">
        <v>44</v>
      </c>
      <c r="C82" s="30" t="s">
        <v>365</v>
      </c>
      <c r="D82" s="31">
        <v>44924</v>
      </c>
      <c r="E82" s="37">
        <v>530.9</v>
      </c>
      <c r="F82" s="37">
        <v>533.30000000000007</v>
      </c>
      <c r="G82" s="38">
        <v>526.85000000000014</v>
      </c>
      <c r="H82" s="38">
        <v>522.80000000000007</v>
      </c>
      <c r="I82" s="38">
        <v>516.35000000000014</v>
      </c>
      <c r="J82" s="38">
        <v>537.35000000000014</v>
      </c>
      <c r="K82" s="38">
        <v>543.80000000000018</v>
      </c>
      <c r="L82" s="38">
        <v>547.85000000000014</v>
      </c>
      <c r="M82" s="28">
        <v>539.75</v>
      </c>
      <c r="N82" s="28">
        <v>529.25</v>
      </c>
      <c r="O82" s="39">
        <v>6593600</v>
      </c>
      <c r="P82" s="40">
        <v>3.6582873492744736E-2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44924</v>
      </c>
      <c r="E83" s="37">
        <v>889.25</v>
      </c>
      <c r="F83" s="37">
        <v>891.38333333333333</v>
      </c>
      <c r="G83" s="38">
        <v>882.01666666666665</v>
      </c>
      <c r="H83" s="38">
        <v>874.7833333333333</v>
      </c>
      <c r="I83" s="38">
        <v>865.41666666666663</v>
      </c>
      <c r="J83" s="38">
        <v>898.61666666666667</v>
      </c>
      <c r="K83" s="38">
        <v>907.98333333333323</v>
      </c>
      <c r="L83" s="38">
        <v>915.2166666666667</v>
      </c>
      <c r="M83" s="28">
        <v>900.75</v>
      </c>
      <c r="N83" s="28">
        <v>884.15</v>
      </c>
      <c r="O83" s="39">
        <v>5016000</v>
      </c>
      <c r="P83" s="40">
        <v>-2.3866348448687352E-3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44924</v>
      </c>
      <c r="E84" s="37">
        <v>1234.05</v>
      </c>
      <c r="F84" s="37">
        <v>1227.0166666666667</v>
      </c>
      <c r="G84" s="38">
        <v>1217.0333333333333</v>
      </c>
      <c r="H84" s="38">
        <v>1200.0166666666667</v>
      </c>
      <c r="I84" s="38">
        <v>1190.0333333333333</v>
      </c>
      <c r="J84" s="38">
        <v>1244.0333333333333</v>
      </c>
      <c r="K84" s="38">
        <v>1254.0166666666664</v>
      </c>
      <c r="L84" s="38">
        <v>1271.0333333333333</v>
      </c>
      <c r="M84" s="28">
        <v>1237</v>
      </c>
      <c r="N84" s="28">
        <v>1210</v>
      </c>
      <c r="O84" s="39">
        <v>4024200</v>
      </c>
      <c r="P84" s="40">
        <v>-2.3542757311236343E-2</v>
      </c>
    </row>
    <row r="85" spans="1:16" ht="12.75" customHeight="1">
      <c r="A85" s="28">
        <v>75</v>
      </c>
      <c r="B85" s="29" t="s">
        <v>47</v>
      </c>
      <c r="C85" s="210" t="s">
        <v>109</v>
      </c>
      <c r="D85" s="31">
        <v>44924</v>
      </c>
      <c r="E85" s="37">
        <v>328.45</v>
      </c>
      <c r="F85" s="37">
        <v>328.56666666666666</v>
      </c>
      <c r="G85" s="38">
        <v>325.5333333333333</v>
      </c>
      <c r="H85" s="38">
        <v>322.61666666666662</v>
      </c>
      <c r="I85" s="38">
        <v>319.58333333333326</v>
      </c>
      <c r="J85" s="38">
        <v>331.48333333333335</v>
      </c>
      <c r="K85" s="38">
        <v>334.51666666666677</v>
      </c>
      <c r="L85" s="38">
        <v>337.43333333333339</v>
      </c>
      <c r="M85" s="28">
        <v>331.6</v>
      </c>
      <c r="N85" s="28">
        <v>325.64999999999998</v>
      </c>
      <c r="O85" s="39">
        <v>7614000</v>
      </c>
      <c r="P85" s="40">
        <v>-6.7831985390033912E-3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44924</v>
      </c>
      <c r="E86" s="37">
        <v>1742.1</v>
      </c>
      <c r="F86" s="37">
        <v>1740.0166666666667</v>
      </c>
      <c r="G86" s="38">
        <v>1731.0333333333333</v>
      </c>
      <c r="H86" s="38">
        <v>1719.9666666666667</v>
      </c>
      <c r="I86" s="38">
        <v>1710.9833333333333</v>
      </c>
      <c r="J86" s="38">
        <v>1751.0833333333333</v>
      </c>
      <c r="K86" s="38">
        <v>1760.0666666666664</v>
      </c>
      <c r="L86" s="38">
        <v>1771.1333333333332</v>
      </c>
      <c r="M86" s="28">
        <v>1749</v>
      </c>
      <c r="N86" s="28">
        <v>1728.95</v>
      </c>
      <c r="O86" s="39">
        <v>7740600</v>
      </c>
      <c r="P86" s="40">
        <v>-1.9966321866730814E-2</v>
      </c>
    </row>
    <row r="87" spans="1:16" ht="12.75" customHeight="1">
      <c r="A87" s="28">
        <v>77</v>
      </c>
      <c r="B87" s="29" t="s">
        <v>79</v>
      </c>
      <c r="C87" s="30" t="s">
        <v>111</v>
      </c>
      <c r="D87" s="31">
        <v>44924</v>
      </c>
      <c r="E87" s="37">
        <v>476.6</v>
      </c>
      <c r="F87" s="37">
        <v>478.4666666666667</v>
      </c>
      <c r="G87" s="38">
        <v>469.23333333333341</v>
      </c>
      <c r="H87" s="38">
        <v>461.86666666666673</v>
      </c>
      <c r="I87" s="38">
        <v>452.63333333333344</v>
      </c>
      <c r="J87" s="38">
        <v>485.83333333333337</v>
      </c>
      <c r="K87" s="38">
        <v>495.06666666666672</v>
      </c>
      <c r="L87" s="38">
        <v>502.43333333333334</v>
      </c>
      <c r="M87" s="28">
        <v>487.7</v>
      </c>
      <c r="N87" s="28">
        <v>471.1</v>
      </c>
      <c r="O87" s="39">
        <v>5358750</v>
      </c>
      <c r="P87" s="40">
        <v>0.10319094184251158</v>
      </c>
    </row>
    <row r="88" spans="1:16" ht="12.75" customHeight="1">
      <c r="A88" s="28">
        <v>78</v>
      </c>
      <c r="B88" s="29" t="s">
        <v>44</v>
      </c>
      <c r="C88" s="30" t="s">
        <v>259</v>
      </c>
      <c r="D88" s="31">
        <v>44924</v>
      </c>
      <c r="E88" s="37">
        <v>2527.9499999999998</v>
      </c>
      <c r="F88" s="37">
        <v>2520.3833333333332</v>
      </c>
      <c r="G88" s="38">
        <v>2495.7666666666664</v>
      </c>
      <c r="H88" s="38">
        <v>2463.583333333333</v>
      </c>
      <c r="I88" s="38">
        <v>2438.9666666666662</v>
      </c>
      <c r="J88" s="38">
        <v>2552.5666666666666</v>
      </c>
      <c r="K88" s="38">
        <v>2577.1833333333334</v>
      </c>
      <c r="L88" s="38">
        <v>2609.3666666666668</v>
      </c>
      <c r="M88" s="28">
        <v>2545</v>
      </c>
      <c r="N88" s="28">
        <v>2488.1999999999998</v>
      </c>
      <c r="O88" s="39">
        <v>3263875</v>
      </c>
      <c r="P88" s="40">
        <v>-4.238152171521202E-2</v>
      </c>
    </row>
    <row r="89" spans="1:16" ht="12.75" customHeight="1">
      <c r="A89" s="28">
        <v>79</v>
      </c>
      <c r="B89" s="29" t="s">
        <v>70</v>
      </c>
      <c r="C89" s="30" t="s">
        <v>112</v>
      </c>
      <c r="D89" s="31">
        <v>44924</v>
      </c>
      <c r="E89" s="37">
        <v>1112.3499999999999</v>
      </c>
      <c r="F89" s="37">
        <v>1113.8333333333333</v>
      </c>
      <c r="G89" s="38">
        <v>1102.8166666666666</v>
      </c>
      <c r="H89" s="38">
        <v>1093.2833333333333</v>
      </c>
      <c r="I89" s="38">
        <v>1082.2666666666667</v>
      </c>
      <c r="J89" s="38">
        <v>1123.3666666666666</v>
      </c>
      <c r="K89" s="38">
        <v>1134.3833333333334</v>
      </c>
      <c r="L89" s="38">
        <v>1143.9166666666665</v>
      </c>
      <c r="M89" s="28">
        <v>1124.8499999999999</v>
      </c>
      <c r="N89" s="28">
        <v>1104.3</v>
      </c>
      <c r="O89" s="39">
        <v>5169000</v>
      </c>
      <c r="P89" s="40">
        <v>4.3719032352083943E-3</v>
      </c>
    </row>
    <row r="90" spans="1:16" ht="12.75" customHeight="1">
      <c r="A90" s="28">
        <v>80</v>
      </c>
      <c r="B90" s="29" t="s">
        <v>86</v>
      </c>
      <c r="C90" s="30" t="s">
        <v>113</v>
      </c>
      <c r="D90" s="31">
        <v>44924</v>
      </c>
      <c r="E90" s="37">
        <v>1036.95</v>
      </c>
      <c r="F90" s="37">
        <v>1036.1333333333334</v>
      </c>
      <c r="G90" s="38">
        <v>1030.916666666667</v>
      </c>
      <c r="H90" s="38">
        <v>1024.8833333333334</v>
      </c>
      <c r="I90" s="38">
        <v>1019.666666666667</v>
      </c>
      <c r="J90" s="38">
        <v>1042.166666666667</v>
      </c>
      <c r="K90" s="38">
        <v>1047.3833333333337</v>
      </c>
      <c r="L90" s="38">
        <v>1053.416666666667</v>
      </c>
      <c r="M90" s="28">
        <v>1041.3499999999999</v>
      </c>
      <c r="N90" s="28">
        <v>1030.0999999999999</v>
      </c>
      <c r="O90" s="39">
        <v>10683400</v>
      </c>
      <c r="P90" s="40">
        <v>-2.5488530161427358E-3</v>
      </c>
    </row>
    <row r="91" spans="1:16" ht="12.75" customHeight="1">
      <c r="A91" s="28">
        <v>81</v>
      </c>
      <c r="B91" s="29" t="s">
        <v>63</v>
      </c>
      <c r="C91" s="30" t="s">
        <v>114</v>
      </c>
      <c r="D91" s="31">
        <v>44924</v>
      </c>
      <c r="E91" s="37">
        <v>2670.45</v>
      </c>
      <c r="F91" s="37">
        <v>2664.6666666666665</v>
      </c>
      <c r="G91" s="38">
        <v>2653.8833333333332</v>
      </c>
      <c r="H91" s="38">
        <v>2637.3166666666666</v>
      </c>
      <c r="I91" s="38">
        <v>2626.5333333333333</v>
      </c>
      <c r="J91" s="38">
        <v>2681.2333333333331</v>
      </c>
      <c r="K91" s="38">
        <v>2692.0166666666669</v>
      </c>
      <c r="L91" s="38">
        <v>2708.583333333333</v>
      </c>
      <c r="M91" s="28">
        <v>2675.45</v>
      </c>
      <c r="N91" s="28">
        <v>2648.1</v>
      </c>
      <c r="O91" s="39">
        <v>16302900</v>
      </c>
      <c r="P91" s="40">
        <v>-1.3971295338667828E-2</v>
      </c>
    </row>
    <row r="92" spans="1:16" ht="12.75" customHeight="1">
      <c r="A92" s="28">
        <v>82</v>
      </c>
      <c r="B92" s="29" t="s">
        <v>63</v>
      </c>
      <c r="C92" s="30" t="s">
        <v>115</v>
      </c>
      <c r="D92" s="31">
        <v>44924</v>
      </c>
      <c r="E92" s="37">
        <v>2166.65</v>
      </c>
      <c r="F92" s="37">
        <v>2162.2833333333333</v>
      </c>
      <c r="G92" s="38">
        <v>2147.5166666666664</v>
      </c>
      <c r="H92" s="38">
        <v>2128.3833333333332</v>
      </c>
      <c r="I92" s="38">
        <v>2113.6166666666663</v>
      </c>
      <c r="J92" s="38">
        <v>2181.4166666666665</v>
      </c>
      <c r="K92" s="38">
        <v>2196.1833333333338</v>
      </c>
      <c r="L92" s="38">
        <v>2215.3166666666666</v>
      </c>
      <c r="M92" s="28">
        <v>2177.0500000000002</v>
      </c>
      <c r="N92" s="28">
        <v>2143.15</v>
      </c>
      <c r="O92" s="39">
        <v>1552500</v>
      </c>
      <c r="P92" s="40">
        <v>-3.5234899328859058E-2</v>
      </c>
    </row>
    <row r="93" spans="1:16" ht="12.75" customHeight="1">
      <c r="A93" s="28">
        <v>83</v>
      </c>
      <c r="B93" s="29" t="s">
        <v>58</v>
      </c>
      <c r="C93" s="30" t="s">
        <v>116</v>
      </c>
      <c r="D93" s="31">
        <v>44924</v>
      </c>
      <c r="E93" s="37">
        <v>1627</v>
      </c>
      <c r="F93" s="37">
        <v>1625.2166666666665</v>
      </c>
      <c r="G93" s="38">
        <v>1615.4833333333329</v>
      </c>
      <c r="H93" s="38">
        <v>1603.9666666666665</v>
      </c>
      <c r="I93" s="38">
        <v>1594.2333333333329</v>
      </c>
      <c r="J93" s="38">
        <v>1636.7333333333329</v>
      </c>
      <c r="K93" s="38">
        <v>1646.4666666666665</v>
      </c>
      <c r="L93" s="38">
        <v>1657.9833333333329</v>
      </c>
      <c r="M93" s="28">
        <v>1634.95</v>
      </c>
      <c r="N93" s="28">
        <v>1613.7</v>
      </c>
      <c r="O93" s="39">
        <v>58247750</v>
      </c>
      <c r="P93" s="40">
        <v>7.0868373807049046E-4</v>
      </c>
    </row>
    <row r="94" spans="1:16" ht="12.75" customHeight="1">
      <c r="A94" s="28">
        <v>84</v>
      </c>
      <c r="B94" s="29" t="s">
        <v>63</v>
      </c>
      <c r="C94" s="30" t="s">
        <v>117</v>
      </c>
      <c r="D94" s="31">
        <v>44924</v>
      </c>
      <c r="E94" s="37">
        <v>569.4</v>
      </c>
      <c r="F94" s="37">
        <v>569.93333333333328</v>
      </c>
      <c r="G94" s="38">
        <v>566.46666666666658</v>
      </c>
      <c r="H94" s="38">
        <v>563.5333333333333</v>
      </c>
      <c r="I94" s="38">
        <v>560.06666666666661</v>
      </c>
      <c r="J94" s="38">
        <v>572.86666666666656</v>
      </c>
      <c r="K94" s="38">
        <v>576.33333333333326</v>
      </c>
      <c r="L94" s="38">
        <v>579.26666666666654</v>
      </c>
      <c r="M94" s="28">
        <v>573.4</v>
      </c>
      <c r="N94" s="28">
        <v>567</v>
      </c>
      <c r="O94" s="39">
        <v>14194400</v>
      </c>
      <c r="P94" s="40">
        <v>1.7665615141955835E-2</v>
      </c>
    </row>
    <row r="95" spans="1:16" ht="12.75" customHeight="1">
      <c r="A95" s="28">
        <v>85</v>
      </c>
      <c r="B95" s="29" t="s">
        <v>49</v>
      </c>
      <c r="C95" s="30" t="s">
        <v>118</v>
      </c>
      <c r="D95" s="31">
        <v>44924</v>
      </c>
      <c r="E95" s="37">
        <v>2707.05</v>
      </c>
      <c r="F95" s="37">
        <v>2704.2999999999997</v>
      </c>
      <c r="G95" s="38">
        <v>2691.4999999999995</v>
      </c>
      <c r="H95" s="38">
        <v>2675.95</v>
      </c>
      <c r="I95" s="38">
        <v>2663.1499999999996</v>
      </c>
      <c r="J95" s="38">
        <v>2719.8499999999995</v>
      </c>
      <c r="K95" s="38">
        <v>2732.6499999999996</v>
      </c>
      <c r="L95" s="38">
        <v>2748.1999999999994</v>
      </c>
      <c r="M95" s="28">
        <v>2717.1</v>
      </c>
      <c r="N95" s="28">
        <v>2688.75</v>
      </c>
      <c r="O95" s="39">
        <v>2699100</v>
      </c>
      <c r="P95" s="40">
        <v>-2.0254818686703691E-2</v>
      </c>
    </row>
    <row r="96" spans="1:16" ht="12.75" customHeight="1">
      <c r="A96" s="28">
        <v>86</v>
      </c>
      <c r="B96" s="29" t="s">
        <v>119</v>
      </c>
      <c r="C96" s="30" t="s">
        <v>120</v>
      </c>
      <c r="D96" s="31">
        <v>44924</v>
      </c>
      <c r="E96" s="37">
        <v>469</v>
      </c>
      <c r="F96" s="37">
        <v>461.84999999999997</v>
      </c>
      <c r="G96" s="38">
        <v>453.54999999999995</v>
      </c>
      <c r="H96" s="38">
        <v>438.09999999999997</v>
      </c>
      <c r="I96" s="38">
        <v>429.79999999999995</v>
      </c>
      <c r="J96" s="38">
        <v>477.29999999999995</v>
      </c>
      <c r="K96" s="38">
        <v>485.6</v>
      </c>
      <c r="L96" s="38">
        <v>501.04999999999995</v>
      </c>
      <c r="M96" s="28">
        <v>470.15</v>
      </c>
      <c r="N96" s="28">
        <v>446.4</v>
      </c>
      <c r="O96" s="39">
        <v>22318225</v>
      </c>
      <c r="P96" s="40">
        <v>0.15284702770901212</v>
      </c>
    </row>
    <row r="97" spans="1:16" ht="12.75" customHeight="1">
      <c r="A97" s="28">
        <v>87</v>
      </c>
      <c r="B97" s="29" t="s">
        <v>119</v>
      </c>
      <c r="C97" s="30" t="s">
        <v>374</v>
      </c>
      <c r="D97" s="31">
        <v>44924</v>
      </c>
      <c r="E97" s="37">
        <v>108.95</v>
      </c>
      <c r="F97" s="37">
        <v>108.18333333333334</v>
      </c>
      <c r="G97" s="38">
        <v>106.51666666666668</v>
      </c>
      <c r="H97" s="38">
        <v>104.08333333333334</v>
      </c>
      <c r="I97" s="38">
        <v>102.41666666666669</v>
      </c>
      <c r="J97" s="38">
        <v>110.61666666666667</v>
      </c>
      <c r="K97" s="38">
        <v>112.28333333333333</v>
      </c>
      <c r="L97" s="38">
        <v>114.71666666666667</v>
      </c>
      <c r="M97" s="28">
        <v>109.85</v>
      </c>
      <c r="N97" s="28">
        <v>105.75</v>
      </c>
      <c r="O97" s="39">
        <v>19968700</v>
      </c>
      <c r="P97" s="40">
        <v>-2.2421634429447734E-2</v>
      </c>
    </row>
    <row r="98" spans="1:16" ht="12.75" customHeight="1">
      <c r="A98" s="28">
        <v>88</v>
      </c>
      <c r="B98" s="29" t="s">
        <v>79</v>
      </c>
      <c r="C98" s="30" t="s">
        <v>121</v>
      </c>
      <c r="D98" s="31">
        <v>44924</v>
      </c>
      <c r="E98" s="37">
        <v>230.95</v>
      </c>
      <c r="F98" s="37">
        <v>230.79999999999998</v>
      </c>
      <c r="G98" s="38">
        <v>228.79999999999995</v>
      </c>
      <c r="H98" s="38">
        <v>226.64999999999998</v>
      </c>
      <c r="I98" s="38">
        <v>224.64999999999995</v>
      </c>
      <c r="J98" s="38">
        <v>232.94999999999996</v>
      </c>
      <c r="K98" s="38">
        <v>234.95000000000002</v>
      </c>
      <c r="L98" s="38">
        <v>237.09999999999997</v>
      </c>
      <c r="M98" s="28">
        <v>232.8</v>
      </c>
      <c r="N98" s="28">
        <v>228.65</v>
      </c>
      <c r="O98" s="39">
        <v>21807900</v>
      </c>
      <c r="P98" s="40">
        <v>-3.0856578622562329E-3</v>
      </c>
    </row>
    <row r="99" spans="1:16" ht="12.75" customHeight="1">
      <c r="A99" s="28">
        <v>89</v>
      </c>
      <c r="B99" s="29" t="s">
        <v>56</v>
      </c>
      <c r="C99" s="30" t="s">
        <v>122</v>
      </c>
      <c r="D99" s="31">
        <v>44924</v>
      </c>
      <c r="E99" s="37">
        <v>2593.15</v>
      </c>
      <c r="F99" s="37">
        <v>2602.2999999999997</v>
      </c>
      <c r="G99" s="38">
        <v>2567.7499999999995</v>
      </c>
      <c r="H99" s="38">
        <v>2542.35</v>
      </c>
      <c r="I99" s="38">
        <v>2507.7999999999997</v>
      </c>
      <c r="J99" s="38">
        <v>2627.6999999999994</v>
      </c>
      <c r="K99" s="38">
        <v>2662.2499999999995</v>
      </c>
      <c r="L99" s="38">
        <v>2687.6499999999992</v>
      </c>
      <c r="M99" s="28">
        <v>2636.85</v>
      </c>
      <c r="N99" s="28">
        <v>2576.9</v>
      </c>
      <c r="O99" s="39">
        <v>7599000</v>
      </c>
      <c r="P99" s="40">
        <v>2.4179201035096232E-2</v>
      </c>
    </row>
    <row r="100" spans="1:16" ht="12.75" customHeight="1">
      <c r="A100" s="28">
        <v>90</v>
      </c>
      <c r="B100" s="29" t="s">
        <v>44</v>
      </c>
      <c r="C100" s="30" t="s">
        <v>375</v>
      </c>
      <c r="D100" s="31">
        <v>44924</v>
      </c>
      <c r="E100" s="37">
        <v>42222.6</v>
      </c>
      <c r="F100" s="37">
        <v>41878.200000000004</v>
      </c>
      <c r="G100" s="38">
        <v>41393.400000000009</v>
      </c>
      <c r="H100" s="38">
        <v>40564.200000000004</v>
      </c>
      <c r="I100" s="38">
        <v>40079.400000000009</v>
      </c>
      <c r="J100" s="38">
        <v>42707.400000000009</v>
      </c>
      <c r="K100" s="38">
        <v>43192.200000000012</v>
      </c>
      <c r="L100" s="38">
        <v>44021.400000000009</v>
      </c>
      <c r="M100" s="28">
        <v>42363</v>
      </c>
      <c r="N100" s="28">
        <v>41049</v>
      </c>
      <c r="O100" s="39">
        <v>40770</v>
      </c>
      <c r="P100" s="40">
        <v>6.2939651980747869E-3</v>
      </c>
    </row>
    <row r="101" spans="1:16" ht="12.75" customHeight="1">
      <c r="A101" s="28">
        <v>91</v>
      </c>
      <c r="B101" s="29" t="s">
        <v>63</v>
      </c>
      <c r="C101" s="30" t="s">
        <v>123</v>
      </c>
      <c r="D101" s="31">
        <v>44924</v>
      </c>
      <c r="E101" s="37">
        <v>148.94999999999999</v>
      </c>
      <c r="F101" s="37">
        <v>146.61666666666665</v>
      </c>
      <c r="G101" s="38">
        <v>143.5333333333333</v>
      </c>
      <c r="H101" s="38">
        <v>138.11666666666665</v>
      </c>
      <c r="I101" s="38">
        <v>135.0333333333333</v>
      </c>
      <c r="J101" s="38">
        <v>152.0333333333333</v>
      </c>
      <c r="K101" s="38">
        <v>155.11666666666662</v>
      </c>
      <c r="L101" s="38">
        <v>160.5333333333333</v>
      </c>
      <c r="M101" s="28">
        <v>149.69999999999999</v>
      </c>
      <c r="N101" s="28">
        <v>141.19999999999999</v>
      </c>
      <c r="O101" s="39">
        <v>47552000</v>
      </c>
      <c r="P101" s="40">
        <v>0.15574567373128526</v>
      </c>
    </row>
    <row r="102" spans="1:16" ht="12.75" customHeight="1">
      <c r="A102" s="28">
        <v>92</v>
      </c>
      <c r="B102" s="29" t="s">
        <v>58</v>
      </c>
      <c r="C102" s="30" t="s">
        <v>124</v>
      </c>
      <c r="D102" s="31">
        <v>44924</v>
      </c>
      <c r="E102" s="37">
        <v>900.7</v>
      </c>
      <c r="F102" s="37">
        <v>897.35</v>
      </c>
      <c r="G102" s="38">
        <v>892.15000000000009</v>
      </c>
      <c r="H102" s="38">
        <v>883.6</v>
      </c>
      <c r="I102" s="38">
        <v>878.40000000000009</v>
      </c>
      <c r="J102" s="38">
        <v>905.90000000000009</v>
      </c>
      <c r="K102" s="38">
        <v>911.10000000000014</v>
      </c>
      <c r="L102" s="38">
        <v>919.65000000000009</v>
      </c>
      <c r="M102" s="28">
        <v>902.55</v>
      </c>
      <c r="N102" s="28">
        <v>888.8</v>
      </c>
      <c r="O102" s="39">
        <v>70495800</v>
      </c>
      <c r="P102" s="40">
        <v>-7.5392793250020325E-3</v>
      </c>
    </row>
    <row r="103" spans="1:16" ht="12.75" customHeight="1">
      <c r="A103" s="28">
        <v>93</v>
      </c>
      <c r="B103" s="29" t="s">
        <v>63</v>
      </c>
      <c r="C103" s="30" t="s">
        <v>125</v>
      </c>
      <c r="D103" s="31">
        <v>44924</v>
      </c>
      <c r="E103" s="37">
        <v>1243.5</v>
      </c>
      <c r="F103" s="37">
        <v>1238.2333333333333</v>
      </c>
      <c r="G103" s="38">
        <v>1224.0666666666666</v>
      </c>
      <c r="H103" s="38">
        <v>1204.6333333333332</v>
      </c>
      <c r="I103" s="38">
        <v>1190.4666666666665</v>
      </c>
      <c r="J103" s="38">
        <v>1257.6666666666667</v>
      </c>
      <c r="K103" s="38">
        <v>1271.8333333333333</v>
      </c>
      <c r="L103" s="38">
        <v>1291.2666666666669</v>
      </c>
      <c r="M103" s="28">
        <v>1252.4000000000001</v>
      </c>
      <c r="N103" s="28">
        <v>1218.8</v>
      </c>
      <c r="O103" s="39">
        <v>3164550</v>
      </c>
      <c r="P103" s="40">
        <v>6.216216216216216E-3</v>
      </c>
    </row>
    <row r="104" spans="1:16" ht="12.75" customHeight="1">
      <c r="A104" s="28">
        <v>94</v>
      </c>
      <c r="B104" s="29" t="s">
        <v>63</v>
      </c>
      <c r="C104" s="30" t="s">
        <v>126</v>
      </c>
      <c r="D104" s="31">
        <v>44924</v>
      </c>
      <c r="E104" s="37">
        <v>449.75</v>
      </c>
      <c r="F104" s="37">
        <v>448.7</v>
      </c>
      <c r="G104" s="38">
        <v>446.84999999999997</v>
      </c>
      <c r="H104" s="38">
        <v>443.95</v>
      </c>
      <c r="I104" s="38">
        <v>442.09999999999997</v>
      </c>
      <c r="J104" s="38">
        <v>451.59999999999997</v>
      </c>
      <c r="K104" s="38">
        <v>453.45</v>
      </c>
      <c r="L104" s="38">
        <v>456.34999999999997</v>
      </c>
      <c r="M104" s="28">
        <v>450.55</v>
      </c>
      <c r="N104" s="28">
        <v>445.8</v>
      </c>
      <c r="O104" s="39">
        <v>19147500</v>
      </c>
      <c r="P104" s="40">
        <v>-1.7850273139955374E-2</v>
      </c>
    </row>
    <row r="105" spans="1:16" ht="12.75" customHeight="1">
      <c r="A105" s="28">
        <v>95</v>
      </c>
      <c r="B105" s="29" t="s">
        <v>74</v>
      </c>
      <c r="C105" s="30" t="s">
        <v>127</v>
      </c>
      <c r="D105" s="31">
        <v>44924</v>
      </c>
      <c r="E105" s="37">
        <v>7.95</v>
      </c>
      <c r="F105" s="37">
        <v>7.95</v>
      </c>
      <c r="G105" s="38">
        <v>7.9</v>
      </c>
      <c r="H105" s="38">
        <v>7.8500000000000005</v>
      </c>
      <c r="I105" s="38">
        <v>7.8000000000000007</v>
      </c>
      <c r="J105" s="38">
        <v>8</v>
      </c>
      <c r="K105" s="38">
        <v>8.0499999999999989</v>
      </c>
      <c r="L105" s="38">
        <v>8.1</v>
      </c>
      <c r="M105" s="28">
        <v>8</v>
      </c>
      <c r="N105" s="28">
        <v>7.9</v>
      </c>
      <c r="O105" s="39">
        <v>681450000</v>
      </c>
      <c r="P105" s="40">
        <v>3.5417996171027442E-2</v>
      </c>
    </row>
    <row r="106" spans="1:16" ht="12.75" customHeight="1">
      <c r="A106" s="28">
        <v>96</v>
      </c>
      <c r="B106" s="29" t="s">
        <v>63</v>
      </c>
      <c r="C106" s="30" t="s">
        <v>379</v>
      </c>
      <c r="D106" s="31">
        <v>44924</v>
      </c>
      <c r="E106" s="37">
        <v>78.099999999999994</v>
      </c>
      <c r="F106" s="37">
        <v>77.716666666666669</v>
      </c>
      <c r="G106" s="38">
        <v>77.033333333333331</v>
      </c>
      <c r="H106" s="38">
        <v>75.966666666666669</v>
      </c>
      <c r="I106" s="38">
        <v>75.283333333333331</v>
      </c>
      <c r="J106" s="38">
        <v>78.783333333333331</v>
      </c>
      <c r="K106" s="38">
        <v>79.466666666666669</v>
      </c>
      <c r="L106" s="38">
        <v>80.533333333333331</v>
      </c>
      <c r="M106" s="28">
        <v>78.400000000000006</v>
      </c>
      <c r="N106" s="28">
        <v>76.650000000000006</v>
      </c>
      <c r="O106" s="39">
        <v>114340000</v>
      </c>
      <c r="P106" s="40">
        <v>9.3573446327683621E-3</v>
      </c>
    </row>
    <row r="107" spans="1:16" ht="12.75" customHeight="1">
      <c r="A107" s="28">
        <v>97</v>
      </c>
      <c r="B107" s="29" t="s">
        <v>58</v>
      </c>
      <c r="C107" s="30" t="s">
        <v>128</v>
      </c>
      <c r="D107" s="31">
        <v>44924</v>
      </c>
      <c r="E107" s="37">
        <v>56</v>
      </c>
      <c r="F107" s="37">
        <v>55.699999999999996</v>
      </c>
      <c r="G107" s="38">
        <v>55.099999999999994</v>
      </c>
      <c r="H107" s="38">
        <v>54.199999999999996</v>
      </c>
      <c r="I107" s="38">
        <v>53.599999999999994</v>
      </c>
      <c r="J107" s="38">
        <v>56.599999999999994</v>
      </c>
      <c r="K107" s="38">
        <v>57.2</v>
      </c>
      <c r="L107" s="38">
        <v>58.099999999999994</v>
      </c>
      <c r="M107" s="28">
        <v>56.3</v>
      </c>
      <c r="N107" s="28">
        <v>54.8</v>
      </c>
      <c r="O107" s="39">
        <v>186705000</v>
      </c>
      <c r="P107" s="40">
        <v>-6.0688333466421785E-3</v>
      </c>
    </row>
    <row r="108" spans="1:16" ht="12.75" customHeight="1">
      <c r="A108" s="28">
        <v>98</v>
      </c>
      <c r="B108" s="29" t="s">
        <v>44</v>
      </c>
      <c r="C108" s="30" t="s">
        <v>389</v>
      </c>
      <c r="D108" s="31">
        <v>44924</v>
      </c>
      <c r="E108" s="37">
        <v>138.65</v>
      </c>
      <c r="F108" s="37">
        <v>138.20000000000002</v>
      </c>
      <c r="G108" s="38">
        <v>137.10000000000002</v>
      </c>
      <c r="H108" s="38">
        <v>135.55000000000001</v>
      </c>
      <c r="I108" s="38">
        <v>134.45000000000002</v>
      </c>
      <c r="J108" s="38">
        <v>139.75000000000003</v>
      </c>
      <c r="K108" s="38">
        <v>140.85</v>
      </c>
      <c r="L108" s="38">
        <v>142.40000000000003</v>
      </c>
      <c r="M108" s="28">
        <v>139.30000000000001</v>
      </c>
      <c r="N108" s="28">
        <v>136.65</v>
      </c>
      <c r="O108" s="39">
        <v>50737500</v>
      </c>
      <c r="P108" s="40">
        <v>-3.7284758787533796E-2</v>
      </c>
    </row>
    <row r="109" spans="1:16" ht="12.75" customHeight="1">
      <c r="A109" s="28">
        <v>99</v>
      </c>
      <c r="B109" s="29" t="s">
        <v>79</v>
      </c>
      <c r="C109" s="30" t="s">
        <v>129</v>
      </c>
      <c r="D109" s="31">
        <v>44924</v>
      </c>
      <c r="E109" s="37">
        <v>413.2</v>
      </c>
      <c r="F109" s="37">
        <v>412.58333333333331</v>
      </c>
      <c r="G109" s="38">
        <v>408.36666666666662</v>
      </c>
      <c r="H109" s="38">
        <v>403.5333333333333</v>
      </c>
      <c r="I109" s="38">
        <v>399.31666666666661</v>
      </c>
      <c r="J109" s="38">
        <v>417.41666666666663</v>
      </c>
      <c r="K109" s="38">
        <v>421.63333333333333</v>
      </c>
      <c r="L109" s="38">
        <v>426.46666666666664</v>
      </c>
      <c r="M109" s="28">
        <v>416.8</v>
      </c>
      <c r="N109" s="28">
        <v>407.75</v>
      </c>
      <c r="O109" s="39">
        <v>8665250</v>
      </c>
      <c r="P109" s="40">
        <v>-1.8074166406980369E-2</v>
      </c>
    </row>
    <row r="110" spans="1:16" ht="12.75" customHeight="1">
      <c r="A110" s="28">
        <v>100</v>
      </c>
      <c r="B110" s="29" t="s">
        <v>105</v>
      </c>
      <c r="C110" s="30" t="s">
        <v>130</v>
      </c>
      <c r="D110" s="31">
        <v>44924</v>
      </c>
      <c r="E110" s="37">
        <v>314.89999999999998</v>
      </c>
      <c r="F110" s="37">
        <v>314.7833333333333</v>
      </c>
      <c r="G110" s="38">
        <v>311.16666666666663</v>
      </c>
      <c r="H110" s="38">
        <v>307.43333333333334</v>
      </c>
      <c r="I110" s="38">
        <v>303.81666666666666</v>
      </c>
      <c r="J110" s="38">
        <v>318.51666666666659</v>
      </c>
      <c r="K110" s="38">
        <v>322.13333333333327</v>
      </c>
      <c r="L110" s="38">
        <v>325.86666666666656</v>
      </c>
      <c r="M110" s="28">
        <v>318.39999999999998</v>
      </c>
      <c r="N110" s="28">
        <v>311.05</v>
      </c>
      <c r="O110" s="39">
        <v>29818302</v>
      </c>
      <c r="P110" s="40">
        <v>-5.4616177040715454E-2</v>
      </c>
    </row>
    <row r="111" spans="1:16" ht="12.75" customHeight="1">
      <c r="A111" s="28">
        <v>101</v>
      </c>
      <c r="B111" s="29" t="s">
        <v>42</v>
      </c>
      <c r="C111" s="30" t="s">
        <v>386</v>
      </c>
      <c r="D111" s="31">
        <v>44924</v>
      </c>
      <c r="E111" s="37">
        <v>216.2</v>
      </c>
      <c r="F111" s="37">
        <v>213.73333333333335</v>
      </c>
      <c r="G111" s="38">
        <v>210.51666666666671</v>
      </c>
      <c r="H111" s="38">
        <v>204.83333333333337</v>
      </c>
      <c r="I111" s="38">
        <v>201.61666666666673</v>
      </c>
      <c r="J111" s="38">
        <v>219.41666666666669</v>
      </c>
      <c r="K111" s="38">
        <v>222.63333333333333</v>
      </c>
      <c r="L111" s="38">
        <v>228.31666666666666</v>
      </c>
      <c r="M111" s="28">
        <v>216.95</v>
      </c>
      <c r="N111" s="28">
        <v>208.05</v>
      </c>
      <c r="O111" s="39">
        <v>15845600</v>
      </c>
      <c r="P111" s="40">
        <v>4.4117647058823529E-3</v>
      </c>
    </row>
    <row r="112" spans="1:16" ht="12.75" customHeight="1">
      <c r="A112" s="28">
        <v>102</v>
      </c>
      <c r="B112" s="29" t="s">
        <v>44</v>
      </c>
      <c r="C112" s="30" t="s">
        <v>262</v>
      </c>
      <c r="D112" s="31">
        <v>44924</v>
      </c>
      <c r="E112" s="37">
        <v>4251.3500000000004</v>
      </c>
      <c r="F112" s="37">
        <v>4244.1166666666677</v>
      </c>
      <c r="G112" s="38">
        <v>4210.4333333333352</v>
      </c>
      <c r="H112" s="38">
        <v>4169.5166666666673</v>
      </c>
      <c r="I112" s="38">
        <v>4135.8333333333348</v>
      </c>
      <c r="J112" s="38">
        <v>4285.0333333333356</v>
      </c>
      <c r="K112" s="38">
        <v>4318.7166666666681</v>
      </c>
      <c r="L112" s="38">
        <v>4359.6333333333359</v>
      </c>
      <c r="M112" s="28">
        <v>4277.8</v>
      </c>
      <c r="N112" s="28">
        <v>4203.2</v>
      </c>
      <c r="O112" s="39">
        <v>314850</v>
      </c>
      <c r="P112" s="40">
        <v>2.9426189308484552E-2</v>
      </c>
    </row>
    <row r="113" spans="1:16" ht="12.75" customHeight="1">
      <c r="A113" s="28">
        <v>103</v>
      </c>
      <c r="B113" s="29" t="s">
        <v>44</v>
      </c>
      <c r="C113" s="30" t="s">
        <v>131</v>
      </c>
      <c r="D113" s="31">
        <v>44924</v>
      </c>
      <c r="E113" s="37">
        <v>2026.55</v>
      </c>
      <c r="F113" s="37">
        <v>2005.75</v>
      </c>
      <c r="G113" s="38">
        <v>1977.3</v>
      </c>
      <c r="H113" s="38">
        <v>1928.05</v>
      </c>
      <c r="I113" s="38">
        <v>1899.6</v>
      </c>
      <c r="J113" s="38">
        <v>2055</v>
      </c>
      <c r="K113" s="38">
        <v>2083.4499999999998</v>
      </c>
      <c r="L113" s="38">
        <v>2132.6999999999998</v>
      </c>
      <c r="M113" s="28">
        <v>2034.2</v>
      </c>
      <c r="N113" s="28">
        <v>1956.5</v>
      </c>
      <c r="O113" s="39">
        <v>3431700</v>
      </c>
      <c r="P113" s="40">
        <v>5.8382679496669136E-2</v>
      </c>
    </row>
    <row r="114" spans="1:16" ht="12.75" customHeight="1">
      <c r="A114" s="28">
        <v>104</v>
      </c>
      <c r="B114" s="29" t="s">
        <v>58</v>
      </c>
      <c r="C114" s="30" t="s">
        <v>132</v>
      </c>
      <c r="D114" s="31">
        <v>44924</v>
      </c>
      <c r="E114" s="37">
        <v>1203.1500000000001</v>
      </c>
      <c r="F114" s="37">
        <v>1199.5666666666668</v>
      </c>
      <c r="G114" s="38">
        <v>1188.4833333333336</v>
      </c>
      <c r="H114" s="38">
        <v>1173.8166666666668</v>
      </c>
      <c r="I114" s="38">
        <v>1162.7333333333336</v>
      </c>
      <c r="J114" s="38">
        <v>1214.2333333333336</v>
      </c>
      <c r="K114" s="38">
        <v>1225.3166666666671</v>
      </c>
      <c r="L114" s="38">
        <v>1239.9833333333336</v>
      </c>
      <c r="M114" s="28">
        <v>1210.6500000000001</v>
      </c>
      <c r="N114" s="28">
        <v>1184.9000000000001</v>
      </c>
      <c r="O114" s="39">
        <v>25574400</v>
      </c>
      <c r="P114" s="40">
        <v>-7.249288172305972E-3</v>
      </c>
    </row>
    <row r="115" spans="1:16" ht="12.75" customHeight="1">
      <c r="A115" s="28">
        <v>105</v>
      </c>
      <c r="B115" s="29" t="s">
        <v>74</v>
      </c>
      <c r="C115" s="30" t="s">
        <v>133</v>
      </c>
      <c r="D115" s="31">
        <v>44924</v>
      </c>
      <c r="E115" s="37">
        <v>194.5</v>
      </c>
      <c r="F115" s="37">
        <v>194.06666666666669</v>
      </c>
      <c r="G115" s="38">
        <v>192.58333333333337</v>
      </c>
      <c r="H115" s="38">
        <v>190.66666666666669</v>
      </c>
      <c r="I115" s="38">
        <v>189.18333333333337</v>
      </c>
      <c r="J115" s="38">
        <v>195.98333333333338</v>
      </c>
      <c r="K115" s="38">
        <v>197.46666666666667</v>
      </c>
      <c r="L115" s="38">
        <v>199.38333333333338</v>
      </c>
      <c r="M115" s="28">
        <v>195.55</v>
      </c>
      <c r="N115" s="28">
        <v>192.15</v>
      </c>
      <c r="O115" s="39">
        <v>13179600</v>
      </c>
      <c r="P115" s="40">
        <v>-8.1023037875829748E-2</v>
      </c>
    </row>
    <row r="116" spans="1:16" ht="12.75" customHeight="1">
      <c r="A116" s="28">
        <v>106</v>
      </c>
      <c r="B116" s="29" t="s">
        <v>86</v>
      </c>
      <c r="C116" s="30" t="s">
        <v>134</v>
      </c>
      <c r="D116" s="31">
        <v>44924</v>
      </c>
      <c r="E116" s="37">
        <v>1518.2</v>
      </c>
      <c r="F116" s="37">
        <v>1514.1666666666667</v>
      </c>
      <c r="G116" s="38">
        <v>1503.9833333333336</v>
      </c>
      <c r="H116" s="38">
        <v>1489.7666666666669</v>
      </c>
      <c r="I116" s="38">
        <v>1479.5833333333337</v>
      </c>
      <c r="J116" s="38">
        <v>1528.3833333333334</v>
      </c>
      <c r="K116" s="38">
        <v>1538.5666666666664</v>
      </c>
      <c r="L116" s="38">
        <v>1552.7833333333333</v>
      </c>
      <c r="M116" s="28">
        <v>1524.35</v>
      </c>
      <c r="N116" s="28">
        <v>1499.95</v>
      </c>
      <c r="O116" s="39">
        <v>31490400</v>
      </c>
      <c r="P116" s="40">
        <v>1.8747432135589711E-2</v>
      </c>
    </row>
    <row r="117" spans="1:16" ht="12.75" customHeight="1">
      <c r="A117" s="28">
        <v>107</v>
      </c>
      <c r="B117" s="29" t="s">
        <v>86</v>
      </c>
      <c r="C117" s="30" t="s">
        <v>394</v>
      </c>
      <c r="D117" s="31">
        <v>44924</v>
      </c>
      <c r="E117" s="37">
        <v>442.75</v>
      </c>
      <c r="F117" s="37">
        <v>441.45</v>
      </c>
      <c r="G117" s="38">
        <v>436.9</v>
      </c>
      <c r="H117" s="38">
        <v>431.05</v>
      </c>
      <c r="I117" s="38">
        <v>426.5</v>
      </c>
      <c r="J117" s="38">
        <v>447.29999999999995</v>
      </c>
      <c r="K117" s="38">
        <v>451.85</v>
      </c>
      <c r="L117" s="38">
        <v>457.69999999999993</v>
      </c>
      <c r="M117" s="28">
        <v>446</v>
      </c>
      <c r="N117" s="28">
        <v>435.6</v>
      </c>
      <c r="O117" s="39">
        <v>5217000</v>
      </c>
      <c r="P117" s="40">
        <v>6.7253106940111496E-2</v>
      </c>
    </row>
    <row r="118" spans="1:16" ht="12.75" customHeight="1">
      <c r="A118" s="28">
        <v>108</v>
      </c>
      <c r="B118" s="29" t="s">
        <v>79</v>
      </c>
      <c r="C118" s="30" t="s">
        <v>135</v>
      </c>
      <c r="D118" s="31">
        <v>44924</v>
      </c>
      <c r="E118" s="37">
        <v>75.099999999999994</v>
      </c>
      <c r="F118" s="37">
        <v>74.866666666666674</v>
      </c>
      <c r="G118" s="38">
        <v>74.533333333333346</v>
      </c>
      <c r="H118" s="38">
        <v>73.966666666666669</v>
      </c>
      <c r="I118" s="38">
        <v>73.63333333333334</v>
      </c>
      <c r="J118" s="38">
        <v>75.433333333333351</v>
      </c>
      <c r="K118" s="38">
        <v>75.766666666666666</v>
      </c>
      <c r="L118" s="38">
        <v>76.333333333333357</v>
      </c>
      <c r="M118" s="28">
        <v>75.2</v>
      </c>
      <c r="N118" s="28">
        <v>74.3</v>
      </c>
      <c r="O118" s="39">
        <v>81315000</v>
      </c>
      <c r="P118" s="40">
        <v>-1.1614126570277317E-2</v>
      </c>
    </row>
    <row r="119" spans="1:16" ht="12.75" customHeight="1">
      <c r="A119" s="28">
        <v>109</v>
      </c>
      <c r="B119" s="29" t="s">
        <v>47</v>
      </c>
      <c r="C119" s="30" t="s">
        <v>263</v>
      </c>
      <c r="D119" s="31">
        <v>44924</v>
      </c>
      <c r="E119" s="37">
        <v>858.15</v>
      </c>
      <c r="F119" s="37">
        <v>854.43333333333339</v>
      </c>
      <c r="G119" s="38">
        <v>849.01666666666677</v>
      </c>
      <c r="H119" s="38">
        <v>839.88333333333333</v>
      </c>
      <c r="I119" s="38">
        <v>834.4666666666667</v>
      </c>
      <c r="J119" s="38">
        <v>863.56666666666683</v>
      </c>
      <c r="K119" s="38">
        <v>868.98333333333335</v>
      </c>
      <c r="L119" s="38">
        <v>878.1166666666669</v>
      </c>
      <c r="M119" s="28">
        <v>859.85</v>
      </c>
      <c r="N119" s="28">
        <v>845.3</v>
      </c>
      <c r="O119" s="39">
        <v>2269800</v>
      </c>
      <c r="P119" s="40">
        <v>-3.4246575342465752E-3</v>
      </c>
    </row>
    <row r="120" spans="1:16" ht="12.75" customHeight="1">
      <c r="A120" s="28">
        <v>110</v>
      </c>
      <c r="B120" s="29" t="s">
        <v>44</v>
      </c>
      <c r="C120" s="30" t="s">
        <v>136</v>
      </c>
      <c r="D120" s="31">
        <v>44924</v>
      </c>
      <c r="E120" s="37">
        <v>633.6</v>
      </c>
      <c r="F120" s="37">
        <v>631.03333333333342</v>
      </c>
      <c r="G120" s="38">
        <v>626.26666666666688</v>
      </c>
      <c r="H120" s="38">
        <v>618.93333333333351</v>
      </c>
      <c r="I120" s="38">
        <v>614.16666666666697</v>
      </c>
      <c r="J120" s="38">
        <v>638.36666666666679</v>
      </c>
      <c r="K120" s="38">
        <v>643.13333333333344</v>
      </c>
      <c r="L120" s="38">
        <v>650.4666666666667</v>
      </c>
      <c r="M120" s="28">
        <v>635.79999999999995</v>
      </c>
      <c r="N120" s="28">
        <v>623.70000000000005</v>
      </c>
      <c r="O120" s="39">
        <v>18014500</v>
      </c>
      <c r="P120" s="40">
        <v>-3.3472606919862917E-2</v>
      </c>
    </row>
    <row r="121" spans="1:16" ht="12.75" customHeight="1">
      <c r="A121" s="28">
        <v>111</v>
      </c>
      <c r="B121" s="29" t="s">
        <v>56</v>
      </c>
      <c r="C121" s="30" t="s">
        <v>137</v>
      </c>
      <c r="D121" s="31">
        <v>44924</v>
      </c>
      <c r="E121" s="37">
        <v>333.2</v>
      </c>
      <c r="F121" s="37">
        <v>333.06666666666666</v>
      </c>
      <c r="G121" s="38">
        <v>330.13333333333333</v>
      </c>
      <c r="H121" s="38">
        <v>327.06666666666666</v>
      </c>
      <c r="I121" s="38">
        <v>324.13333333333333</v>
      </c>
      <c r="J121" s="38">
        <v>336.13333333333333</v>
      </c>
      <c r="K121" s="38">
        <v>339.06666666666661</v>
      </c>
      <c r="L121" s="38">
        <v>342.13333333333333</v>
      </c>
      <c r="M121" s="28">
        <v>336</v>
      </c>
      <c r="N121" s="28">
        <v>330</v>
      </c>
      <c r="O121" s="39">
        <v>74387200</v>
      </c>
      <c r="P121" s="40">
        <v>-5.8802146812923645E-3</v>
      </c>
    </row>
    <row r="122" spans="1:16" ht="12.75" customHeight="1">
      <c r="A122" s="28">
        <v>112</v>
      </c>
      <c r="B122" s="29" t="s">
        <v>119</v>
      </c>
      <c r="C122" s="30" t="s">
        <v>138</v>
      </c>
      <c r="D122" s="31">
        <v>44924</v>
      </c>
      <c r="E122" s="37">
        <v>574.65</v>
      </c>
      <c r="F122" s="37">
        <v>561.53333333333342</v>
      </c>
      <c r="G122" s="38">
        <v>546.31666666666683</v>
      </c>
      <c r="H122" s="38">
        <v>517.98333333333346</v>
      </c>
      <c r="I122" s="38">
        <v>502.76666666666688</v>
      </c>
      <c r="J122" s="38">
        <v>589.86666666666679</v>
      </c>
      <c r="K122" s="38">
        <v>605.08333333333326</v>
      </c>
      <c r="L122" s="38">
        <v>633.41666666666674</v>
      </c>
      <c r="M122" s="28">
        <v>576.75</v>
      </c>
      <c r="N122" s="28">
        <v>533.20000000000005</v>
      </c>
      <c r="O122" s="39">
        <v>23582500</v>
      </c>
      <c r="P122" s="40">
        <v>8.3070210689477009E-2</v>
      </c>
    </row>
    <row r="123" spans="1:16" ht="12.75" customHeight="1">
      <c r="A123" s="28">
        <v>113</v>
      </c>
      <c r="B123" s="29" t="s">
        <v>42</v>
      </c>
      <c r="C123" s="30" t="s">
        <v>396</v>
      </c>
      <c r="D123" s="31">
        <v>44924</v>
      </c>
      <c r="E123" s="37">
        <v>3023.7</v>
      </c>
      <c r="F123" s="37">
        <v>3031.0666666666662</v>
      </c>
      <c r="G123" s="38">
        <v>3002.7833333333324</v>
      </c>
      <c r="H123" s="38">
        <v>2981.8666666666663</v>
      </c>
      <c r="I123" s="38">
        <v>2953.5833333333326</v>
      </c>
      <c r="J123" s="38">
        <v>3051.9833333333322</v>
      </c>
      <c r="K123" s="38">
        <v>3080.266666666666</v>
      </c>
      <c r="L123" s="38">
        <v>3101.183333333332</v>
      </c>
      <c r="M123" s="28">
        <v>3059.35</v>
      </c>
      <c r="N123" s="28">
        <v>3010.15</v>
      </c>
      <c r="O123" s="39">
        <v>600250</v>
      </c>
      <c r="P123" s="40">
        <v>6.9964349376114079E-2</v>
      </c>
    </row>
    <row r="124" spans="1:16" ht="12.75" customHeight="1">
      <c r="A124" s="28">
        <v>114</v>
      </c>
      <c r="B124" s="29" t="s">
        <v>119</v>
      </c>
      <c r="C124" s="30" t="s">
        <v>139</v>
      </c>
      <c r="D124" s="31">
        <v>44924</v>
      </c>
      <c r="E124" s="37">
        <v>763.1</v>
      </c>
      <c r="F124" s="37">
        <v>755.61666666666667</v>
      </c>
      <c r="G124" s="38">
        <v>743.38333333333333</v>
      </c>
      <c r="H124" s="38">
        <v>723.66666666666663</v>
      </c>
      <c r="I124" s="38">
        <v>711.43333333333328</v>
      </c>
      <c r="J124" s="38">
        <v>775.33333333333337</v>
      </c>
      <c r="K124" s="38">
        <v>787.56666666666672</v>
      </c>
      <c r="L124" s="38">
        <v>807.28333333333342</v>
      </c>
      <c r="M124" s="28">
        <v>767.85</v>
      </c>
      <c r="N124" s="28">
        <v>735.9</v>
      </c>
      <c r="O124" s="39">
        <v>23361750</v>
      </c>
      <c r="P124" s="40">
        <v>3.1840677359728099E-2</v>
      </c>
    </row>
    <row r="125" spans="1:16" ht="12.75" customHeight="1">
      <c r="A125" s="28">
        <v>115</v>
      </c>
      <c r="B125" s="29" t="s">
        <v>44</v>
      </c>
      <c r="C125" s="30" t="s">
        <v>140</v>
      </c>
      <c r="D125" s="31">
        <v>44924</v>
      </c>
      <c r="E125" s="37">
        <v>519.1</v>
      </c>
      <c r="F125" s="37">
        <v>520.83333333333337</v>
      </c>
      <c r="G125" s="38">
        <v>515.2166666666667</v>
      </c>
      <c r="H125" s="38">
        <v>511.33333333333337</v>
      </c>
      <c r="I125" s="38">
        <v>505.7166666666667</v>
      </c>
      <c r="J125" s="38">
        <v>524.7166666666667</v>
      </c>
      <c r="K125" s="38">
        <v>530.33333333333326</v>
      </c>
      <c r="L125" s="38">
        <v>534.2166666666667</v>
      </c>
      <c r="M125" s="28">
        <v>526.45000000000005</v>
      </c>
      <c r="N125" s="28">
        <v>516.95000000000005</v>
      </c>
      <c r="O125" s="39">
        <v>16668750</v>
      </c>
      <c r="P125" s="40">
        <v>2.4808299503834008E-3</v>
      </c>
    </row>
    <row r="126" spans="1:16" ht="12.75" customHeight="1">
      <c r="A126" s="28">
        <v>116</v>
      </c>
      <c r="B126" s="29" t="s">
        <v>58</v>
      </c>
      <c r="C126" s="30" t="s">
        <v>141</v>
      </c>
      <c r="D126" s="31">
        <v>44924</v>
      </c>
      <c r="E126" s="37">
        <v>1823.45</v>
      </c>
      <c r="F126" s="37">
        <v>1821.4166666666667</v>
      </c>
      <c r="G126" s="38">
        <v>1811.8333333333335</v>
      </c>
      <c r="H126" s="38">
        <v>1800.2166666666667</v>
      </c>
      <c r="I126" s="38">
        <v>1790.6333333333334</v>
      </c>
      <c r="J126" s="38">
        <v>1833.0333333333335</v>
      </c>
      <c r="K126" s="38">
        <v>1842.616666666667</v>
      </c>
      <c r="L126" s="38">
        <v>1854.2333333333336</v>
      </c>
      <c r="M126" s="28">
        <v>1831</v>
      </c>
      <c r="N126" s="28">
        <v>1809.8</v>
      </c>
      <c r="O126" s="39">
        <v>32641200</v>
      </c>
      <c r="P126" s="40">
        <v>1.0525924733446436E-2</v>
      </c>
    </row>
    <row r="127" spans="1:16" ht="12.75" customHeight="1">
      <c r="A127" s="28">
        <v>117</v>
      </c>
      <c r="B127" s="29" t="s">
        <v>63</v>
      </c>
      <c r="C127" s="30" t="s">
        <v>142</v>
      </c>
      <c r="D127" s="31">
        <v>44924</v>
      </c>
      <c r="E127" s="37">
        <v>85.35</v>
      </c>
      <c r="F127" s="37">
        <v>84.983333333333334</v>
      </c>
      <c r="G127" s="38">
        <v>84.066666666666663</v>
      </c>
      <c r="H127" s="38">
        <v>82.783333333333331</v>
      </c>
      <c r="I127" s="38">
        <v>81.86666666666666</v>
      </c>
      <c r="J127" s="38">
        <v>86.266666666666666</v>
      </c>
      <c r="K127" s="38">
        <v>87.183333333333323</v>
      </c>
      <c r="L127" s="38">
        <v>88.466666666666669</v>
      </c>
      <c r="M127" s="28">
        <v>85.9</v>
      </c>
      <c r="N127" s="28">
        <v>83.7</v>
      </c>
      <c r="O127" s="39">
        <v>63967232</v>
      </c>
      <c r="P127" s="40">
        <v>-5.6873352753502564E-3</v>
      </c>
    </row>
    <row r="128" spans="1:16" ht="12.75" customHeight="1">
      <c r="A128" s="28">
        <v>118</v>
      </c>
      <c r="B128" s="29" t="s">
        <v>44</v>
      </c>
      <c r="C128" s="30" t="s">
        <v>143</v>
      </c>
      <c r="D128" s="31">
        <v>44924</v>
      </c>
      <c r="E128" s="37">
        <v>2257.1999999999998</v>
      </c>
      <c r="F128" s="37">
        <v>2273.083333333333</v>
      </c>
      <c r="G128" s="38">
        <v>2235.0666666666662</v>
      </c>
      <c r="H128" s="38">
        <v>2212.9333333333329</v>
      </c>
      <c r="I128" s="38">
        <v>2174.9166666666661</v>
      </c>
      <c r="J128" s="38">
        <v>2295.2166666666662</v>
      </c>
      <c r="K128" s="38">
        <v>2333.2333333333327</v>
      </c>
      <c r="L128" s="38">
        <v>2355.3666666666663</v>
      </c>
      <c r="M128" s="28">
        <v>2311.1</v>
      </c>
      <c r="N128" s="28">
        <v>2250.9499999999998</v>
      </c>
      <c r="O128" s="39">
        <v>1476500</v>
      </c>
      <c r="P128" s="40">
        <v>-8.6889301175015463E-2</v>
      </c>
    </row>
    <row r="129" spans="1:16" ht="12.75" customHeight="1">
      <c r="A129" s="28">
        <v>119</v>
      </c>
      <c r="B129" s="29" t="s">
        <v>47</v>
      </c>
      <c r="C129" s="30" t="s">
        <v>265</v>
      </c>
      <c r="D129" s="31">
        <v>44924</v>
      </c>
      <c r="E129" s="37">
        <v>375.25</v>
      </c>
      <c r="F129" s="37">
        <v>375.3</v>
      </c>
      <c r="G129" s="38">
        <v>368.95000000000005</v>
      </c>
      <c r="H129" s="38">
        <v>362.65000000000003</v>
      </c>
      <c r="I129" s="38">
        <v>356.30000000000007</v>
      </c>
      <c r="J129" s="38">
        <v>381.6</v>
      </c>
      <c r="K129" s="38">
        <v>387.95000000000005</v>
      </c>
      <c r="L129" s="38">
        <v>394.25</v>
      </c>
      <c r="M129" s="28">
        <v>381.65</v>
      </c>
      <c r="N129" s="28">
        <v>369</v>
      </c>
      <c r="O129" s="39">
        <v>11901100</v>
      </c>
      <c r="P129" s="40">
        <v>2.8119492726078995E-2</v>
      </c>
    </row>
    <row r="130" spans="1:16" ht="12.75" customHeight="1">
      <c r="A130" s="28">
        <v>120</v>
      </c>
      <c r="B130" s="29" t="s">
        <v>63</v>
      </c>
      <c r="C130" s="30" t="s">
        <v>144</v>
      </c>
      <c r="D130" s="31">
        <v>44924</v>
      </c>
      <c r="E130" s="37">
        <v>414.65</v>
      </c>
      <c r="F130" s="37">
        <v>412.93333333333334</v>
      </c>
      <c r="G130" s="38">
        <v>408.36666666666667</v>
      </c>
      <c r="H130" s="38">
        <v>402.08333333333331</v>
      </c>
      <c r="I130" s="38">
        <v>397.51666666666665</v>
      </c>
      <c r="J130" s="38">
        <v>419.2166666666667</v>
      </c>
      <c r="K130" s="38">
        <v>423.78333333333342</v>
      </c>
      <c r="L130" s="38">
        <v>430.06666666666672</v>
      </c>
      <c r="M130" s="28">
        <v>417.5</v>
      </c>
      <c r="N130" s="28">
        <v>406.65</v>
      </c>
      <c r="O130" s="39">
        <v>13274000</v>
      </c>
      <c r="P130" s="40">
        <v>-0.10189445196211096</v>
      </c>
    </row>
    <row r="131" spans="1:16" ht="12.75" customHeight="1">
      <c r="A131" s="28">
        <v>121</v>
      </c>
      <c r="B131" s="29" t="s">
        <v>70</v>
      </c>
      <c r="C131" s="30" t="s">
        <v>145</v>
      </c>
      <c r="D131" s="31">
        <v>44924</v>
      </c>
      <c r="E131" s="37">
        <v>2121</v>
      </c>
      <c r="F131" s="37">
        <v>2112</v>
      </c>
      <c r="G131" s="38">
        <v>2097.5</v>
      </c>
      <c r="H131" s="38">
        <v>2074</v>
      </c>
      <c r="I131" s="38">
        <v>2059.5</v>
      </c>
      <c r="J131" s="38">
        <v>2135.5</v>
      </c>
      <c r="K131" s="38">
        <v>2150</v>
      </c>
      <c r="L131" s="38">
        <v>2173.5</v>
      </c>
      <c r="M131" s="28">
        <v>2126.5</v>
      </c>
      <c r="N131" s="28">
        <v>2088.5</v>
      </c>
      <c r="O131" s="39">
        <v>8628300</v>
      </c>
      <c r="P131" s="40">
        <v>1.1713803292528493E-2</v>
      </c>
    </row>
    <row r="132" spans="1:16" ht="12.75" customHeight="1">
      <c r="A132" s="28">
        <v>122</v>
      </c>
      <c r="B132" s="29" t="s">
        <v>86</v>
      </c>
      <c r="C132" s="30" t="s">
        <v>949</v>
      </c>
      <c r="D132" s="31">
        <v>44924</v>
      </c>
      <c r="E132" s="37">
        <v>4388.1000000000004</v>
      </c>
      <c r="F132" s="37">
        <v>4387.5333333333338</v>
      </c>
      <c r="G132" s="38">
        <v>4354.2666666666673</v>
      </c>
      <c r="H132" s="38">
        <v>4320.4333333333334</v>
      </c>
      <c r="I132" s="38">
        <v>4287.166666666667</v>
      </c>
      <c r="J132" s="38">
        <v>4421.3666666666677</v>
      </c>
      <c r="K132" s="38">
        <v>4454.6333333333341</v>
      </c>
      <c r="L132" s="38">
        <v>4488.4666666666681</v>
      </c>
      <c r="M132" s="28">
        <v>4420.8</v>
      </c>
      <c r="N132" s="28">
        <v>4353.7</v>
      </c>
      <c r="O132" s="39">
        <v>1948650</v>
      </c>
      <c r="P132" s="40">
        <v>-1.6578349735049205E-2</v>
      </c>
    </row>
    <row r="133" spans="1:16" ht="12.75" customHeight="1">
      <c r="A133" s="28">
        <v>123</v>
      </c>
      <c r="B133" s="29" t="s">
        <v>86</v>
      </c>
      <c r="C133" s="30" t="s">
        <v>147</v>
      </c>
      <c r="D133" s="31">
        <v>44924</v>
      </c>
      <c r="E133" s="37">
        <v>3785.9</v>
      </c>
      <c r="F133" s="37">
        <v>3774.3666666666663</v>
      </c>
      <c r="G133" s="38">
        <v>3733.7333333333327</v>
      </c>
      <c r="H133" s="38">
        <v>3681.5666666666662</v>
      </c>
      <c r="I133" s="38">
        <v>3640.9333333333325</v>
      </c>
      <c r="J133" s="38">
        <v>3826.5333333333328</v>
      </c>
      <c r="K133" s="38">
        <v>3867.166666666667</v>
      </c>
      <c r="L133" s="38">
        <v>3919.333333333333</v>
      </c>
      <c r="M133" s="28">
        <v>3815</v>
      </c>
      <c r="N133" s="28">
        <v>3722.2</v>
      </c>
      <c r="O133" s="39">
        <v>1099800</v>
      </c>
      <c r="P133" s="40">
        <v>-1.2924071082390954E-2</v>
      </c>
    </row>
    <row r="134" spans="1:16" ht="12.75" customHeight="1">
      <c r="A134" s="28">
        <v>124</v>
      </c>
      <c r="B134" s="29" t="s">
        <v>47</v>
      </c>
      <c r="C134" s="30" t="s">
        <v>148</v>
      </c>
      <c r="D134" s="31">
        <v>44924</v>
      </c>
      <c r="E134" s="37">
        <v>743</v>
      </c>
      <c r="F134" s="37">
        <v>744.76666666666677</v>
      </c>
      <c r="G134" s="38">
        <v>738.13333333333355</v>
      </c>
      <c r="H134" s="38">
        <v>733.26666666666677</v>
      </c>
      <c r="I134" s="38">
        <v>726.63333333333355</v>
      </c>
      <c r="J134" s="38">
        <v>749.63333333333355</v>
      </c>
      <c r="K134" s="38">
        <v>756.26666666666677</v>
      </c>
      <c r="L134" s="38">
        <v>761.13333333333355</v>
      </c>
      <c r="M134" s="28">
        <v>751.4</v>
      </c>
      <c r="N134" s="28">
        <v>739.9</v>
      </c>
      <c r="O134" s="39">
        <v>7011650</v>
      </c>
      <c r="P134" s="40">
        <v>-6.3840038544928932E-3</v>
      </c>
    </row>
    <row r="135" spans="1:16" ht="12.75" customHeight="1">
      <c r="A135" s="28">
        <v>125</v>
      </c>
      <c r="B135" s="29" t="s">
        <v>49</v>
      </c>
      <c r="C135" s="30" t="s">
        <v>149</v>
      </c>
      <c r="D135" s="31">
        <v>44924</v>
      </c>
      <c r="E135" s="37">
        <v>1233.25</v>
      </c>
      <c r="F135" s="37">
        <v>1234.2333333333333</v>
      </c>
      <c r="G135" s="38">
        <v>1222.2166666666667</v>
      </c>
      <c r="H135" s="38">
        <v>1211.1833333333334</v>
      </c>
      <c r="I135" s="38">
        <v>1199.1666666666667</v>
      </c>
      <c r="J135" s="38">
        <v>1245.2666666666667</v>
      </c>
      <c r="K135" s="38">
        <v>1257.2833333333335</v>
      </c>
      <c r="L135" s="38">
        <v>1268.3166666666666</v>
      </c>
      <c r="M135" s="28">
        <v>1246.25</v>
      </c>
      <c r="N135" s="28">
        <v>1223.2</v>
      </c>
      <c r="O135" s="39">
        <v>12208700</v>
      </c>
      <c r="P135" s="40">
        <v>6.2050907319449518E-2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44924</v>
      </c>
      <c r="E136" s="37">
        <v>229.6</v>
      </c>
      <c r="F136" s="37">
        <v>228.91666666666666</v>
      </c>
      <c r="G136" s="38">
        <v>226.68333333333331</v>
      </c>
      <c r="H136" s="38">
        <v>223.76666666666665</v>
      </c>
      <c r="I136" s="38">
        <v>221.5333333333333</v>
      </c>
      <c r="J136" s="38">
        <v>231.83333333333331</v>
      </c>
      <c r="K136" s="38">
        <v>234.06666666666666</v>
      </c>
      <c r="L136" s="38">
        <v>236.98333333333332</v>
      </c>
      <c r="M136" s="28">
        <v>231.15</v>
      </c>
      <c r="N136" s="28">
        <v>226</v>
      </c>
      <c r="O136" s="39">
        <v>24500000</v>
      </c>
      <c r="P136" s="40">
        <v>-5.2590873936581593E-2</v>
      </c>
    </row>
    <row r="137" spans="1:16" ht="12.75" customHeight="1">
      <c r="A137" s="28">
        <v>127</v>
      </c>
      <c r="B137" s="29" t="s">
        <v>63</v>
      </c>
      <c r="C137" s="30" t="s">
        <v>151</v>
      </c>
      <c r="D137" s="31">
        <v>44924</v>
      </c>
      <c r="E137" s="37">
        <v>111.45</v>
      </c>
      <c r="F137" s="37">
        <v>111.08333333333333</v>
      </c>
      <c r="G137" s="38">
        <v>110.16666666666666</v>
      </c>
      <c r="H137" s="38">
        <v>108.88333333333333</v>
      </c>
      <c r="I137" s="38">
        <v>107.96666666666665</v>
      </c>
      <c r="J137" s="38">
        <v>112.36666666666666</v>
      </c>
      <c r="K137" s="38">
        <v>113.28333333333332</v>
      </c>
      <c r="L137" s="38">
        <v>114.56666666666666</v>
      </c>
      <c r="M137" s="28">
        <v>112</v>
      </c>
      <c r="N137" s="28">
        <v>109.8</v>
      </c>
      <c r="O137" s="39">
        <v>38694000</v>
      </c>
      <c r="P137" s="40">
        <v>-1.7819067925677733E-2</v>
      </c>
    </row>
    <row r="138" spans="1:16" ht="12.75" customHeight="1">
      <c r="A138" s="28">
        <v>128</v>
      </c>
      <c r="B138" s="29" t="s">
        <v>56</v>
      </c>
      <c r="C138" s="30" t="s">
        <v>152</v>
      </c>
      <c r="D138" s="31">
        <v>44924</v>
      </c>
      <c r="E138" s="37">
        <v>519.65</v>
      </c>
      <c r="F138" s="37">
        <v>520.4666666666667</v>
      </c>
      <c r="G138" s="38">
        <v>517.18333333333339</v>
      </c>
      <c r="H138" s="38">
        <v>514.7166666666667</v>
      </c>
      <c r="I138" s="38">
        <v>511.43333333333339</v>
      </c>
      <c r="J138" s="38">
        <v>522.93333333333339</v>
      </c>
      <c r="K138" s="38">
        <v>526.2166666666667</v>
      </c>
      <c r="L138" s="38">
        <v>528.68333333333339</v>
      </c>
      <c r="M138" s="28">
        <v>523.75</v>
      </c>
      <c r="N138" s="28">
        <v>518</v>
      </c>
      <c r="O138" s="39">
        <v>8552400</v>
      </c>
      <c r="P138" s="40">
        <v>-2.3796192609182531E-3</v>
      </c>
    </row>
    <row r="139" spans="1:16" ht="12.75" customHeight="1">
      <c r="A139" s="28">
        <v>129</v>
      </c>
      <c r="B139" s="29" t="s">
        <v>49</v>
      </c>
      <c r="C139" s="30" t="s">
        <v>153</v>
      </c>
      <c r="D139" s="31">
        <v>44924</v>
      </c>
      <c r="E139" s="37">
        <v>8295.15</v>
      </c>
      <c r="F139" s="37">
        <v>8274.15</v>
      </c>
      <c r="G139" s="38">
        <v>8244</v>
      </c>
      <c r="H139" s="38">
        <v>8192.85</v>
      </c>
      <c r="I139" s="38">
        <v>8162.7000000000007</v>
      </c>
      <c r="J139" s="38">
        <v>8325.2999999999993</v>
      </c>
      <c r="K139" s="38">
        <v>8355.4499999999971</v>
      </c>
      <c r="L139" s="38">
        <v>8406.5999999999985</v>
      </c>
      <c r="M139" s="28">
        <v>8304.2999999999993</v>
      </c>
      <c r="N139" s="28">
        <v>8223</v>
      </c>
      <c r="O139" s="39">
        <v>3400500</v>
      </c>
      <c r="P139" s="40">
        <v>-2.7595081498427224E-2</v>
      </c>
    </row>
    <row r="140" spans="1:16" ht="12.75" customHeight="1">
      <c r="A140" s="28">
        <v>130</v>
      </c>
      <c r="B140" s="29" t="s">
        <v>56</v>
      </c>
      <c r="C140" s="30" t="s">
        <v>154</v>
      </c>
      <c r="D140" s="31">
        <v>44924</v>
      </c>
      <c r="E140" s="37">
        <v>880.4</v>
      </c>
      <c r="F140" s="37">
        <v>882.43333333333339</v>
      </c>
      <c r="G140" s="38">
        <v>876.86666666666679</v>
      </c>
      <c r="H140" s="38">
        <v>873.33333333333337</v>
      </c>
      <c r="I140" s="38">
        <v>867.76666666666677</v>
      </c>
      <c r="J140" s="38">
        <v>885.96666666666681</v>
      </c>
      <c r="K140" s="38">
        <v>891.53333333333342</v>
      </c>
      <c r="L140" s="38">
        <v>895.06666666666683</v>
      </c>
      <c r="M140" s="28">
        <v>888</v>
      </c>
      <c r="N140" s="28">
        <v>878.9</v>
      </c>
      <c r="O140" s="39">
        <v>14707500</v>
      </c>
      <c r="P140" s="40">
        <v>-1.1135857461024499E-2</v>
      </c>
    </row>
    <row r="141" spans="1:16" ht="12.75" customHeight="1">
      <c r="A141" s="28">
        <v>131</v>
      </c>
      <c r="B141" s="29" t="s">
        <v>44</v>
      </c>
      <c r="C141" s="30" t="s">
        <v>427</v>
      </c>
      <c r="D141" s="31">
        <v>44924</v>
      </c>
      <c r="E141" s="37">
        <v>1559.2</v>
      </c>
      <c r="F141" s="37">
        <v>1563.0500000000002</v>
      </c>
      <c r="G141" s="38">
        <v>1540.2000000000003</v>
      </c>
      <c r="H141" s="38">
        <v>1521.2</v>
      </c>
      <c r="I141" s="38">
        <v>1498.3500000000001</v>
      </c>
      <c r="J141" s="38">
        <v>1582.0500000000004</v>
      </c>
      <c r="K141" s="38">
        <v>1604.9000000000003</v>
      </c>
      <c r="L141" s="38">
        <v>1623.9000000000005</v>
      </c>
      <c r="M141" s="28">
        <v>1585.9</v>
      </c>
      <c r="N141" s="28">
        <v>1544.05</v>
      </c>
      <c r="O141" s="39">
        <v>1823200</v>
      </c>
      <c r="P141" s="40">
        <v>-2.6258205689277899E-3</v>
      </c>
    </row>
    <row r="142" spans="1:16" ht="12.75" customHeight="1">
      <c r="A142" s="28">
        <v>132</v>
      </c>
      <c r="B142" s="29" t="s">
        <v>47</v>
      </c>
      <c r="C142" s="30" t="s">
        <v>155</v>
      </c>
      <c r="D142" s="31">
        <v>44924</v>
      </c>
      <c r="E142" s="37">
        <v>1327.25</v>
      </c>
      <c r="F142" s="37">
        <v>1320.4833333333333</v>
      </c>
      <c r="G142" s="38">
        <v>1308.1666666666667</v>
      </c>
      <c r="H142" s="38">
        <v>1289.0833333333335</v>
      </c>
      <c r="I142" s="38">
        <v>1276.7666666666669</v>
      </c>
      <c r="J142" s="38">
        <v>1339.5666666666666</v>
      </c>
      <c r="K142" s="38">
        <v>1351.8833333333332</v>
      </c>
      <c r="L142" s="38">
        <v>1370.9666666666665</v>
      </c>
      <c r="M142" s="28">
        <v>1332.8</v>
      </c>
      <c r="N142" s="28">
        <v>1301.4000000000001</v>
      </c>
      <c r="O142" s="39">
        <v>1674500</v>
      </c>
      <c r="P142" s="40">
        <v>-2.2988505747126436E-2</v>
      </c>
    </row>
    <row r="143" spans="1:16" ht="12.75" customHeight="1">
      <c r="A143" s="28">
        <v>133</v>
      </c>
      <c r="B143" s="29" t="s">
        <v>63</v>
      </c>
      <c r="C143" s="30" t="s">
        <v>156</v>
      </c>
      <c r="D143" s="31">
        <v>44924</v>
      </c>
      <c r="E143" s="37">
        <v>681.5</v>
      </c>
      <c r="F143" s="37">
        <v>683.9</v>
      </c>
      <c r="G143" s="38">
        <v>676.8</v>
      </c>
      <c r="H143" s="38">
        <v>672.1</v>
      </c>
      <c r="I143" s="38">
        <v>665</v>
      </c>
      <c r="J143" s="38">
        <v>688.59999999999991</v>
      </c>
      <c r="K143" s="38">
        <v>695.7</v>
      </c>
      <c r="L143" s="38">
        <v>700.39999999999986</v>
      </c>
      <c r="M143" s="28">
        <v>691</v>
      </c>
      <c r="N143" s="28">
        <v>679.2</v>
      </c>
      <c r="O143" s="39">
        <v>7346300</v>
      </c>
      <c r="P143" s="40">
        <v>1.6732637639438646E-2</v>
      </c>
    </row>
    <row r="144" spans="1:16" ht="12.75" customHeight="1">
      <c r="A144" s="28">
        <v>134</v>
      </c>
      <c r="B144" s="29" t="s">
        <v>79</v>
      </c>
      <c r="C144" s="30" t="s">
        <v>157</v>
      </c>
      <c r="D144" s="31">
        <v>44924</v>
      </c>
      <c r="E144" s="37">
        <v>848.5</v>
      </c>
      <c r="F144" s="37">
        <v>847.7833333333333</v>
      </c>
      <c r="G144" s="38">
        <v>839.61666666666656</v>
      </c>
      <c r="H144" s="38">
        <v>830.73333333333323</v>
      </c>
      <c r="I144" s="38">
        <v>822.56666666666649</v>
      </c>
      <c r="J144" s="38">
        <v>856.66666666666663</v>
      </c>
      <c r="K144" s="38">
        <v>864.83333333333337</v>
      </c>
      <c r="L144" s="38">
        <v>873.7166666666667</v>
      </c>
      <c r="M144" s="28">
        <v>855.95</v>
      </c>
      <c r="N144" s="28">
        <v>838.9</v>
      </c>
      <c r="O144" s="39">
        <v>2640800</v>
      </c>
      <c r="P144" s="40">
        <v>-5.0618349151567446E-2</v>
      </c>
    </row>
    <row r="145" spans="1:16" ht="12.75" customHeight="1">
      <c r="A145" s="28">
        <v>135</v>
      </c>
      <c r="B145" s="29" t="s">
        <v>49</v>
      </c>
      <c r="C145" s="30" t="s">
        <v>808</v>
      </c>
      <c r="D145" s="31">
        <v>44924</v>
      </c>
      <c r="E145" s="37">
        <v>73.25</v>
      </c>
      <c r="F145" s="37">
        <v>72.7</v>
      </c>
      <c r="G145" s="38">
        <v>72</v>
      </c>
      <c r="H145" s="38">
        <v>70.75</v>
      </c>
      <c r="I145" s="38">
        <v>70.05</v>
      </c>
      <c r="J145" s="38">
        <v>73.95</v>
      </c>
      <c r="K145" s="38">
        <v>74.65000000000002</v>
      </c>
      <c r="L145" s="38">
        <v>75.900000000000006</v>
      </c>
      <c r="M145" s="28">
        <v>73.400000000000006</v>
      </c>
      <c r="N145" s="28">
        <v>71.45</v>
      </c>
      <c r="O145" s="39">
        <v>89829000</v>
      </c>
      <c r="P145" s="40">
        <v>-2.2189566495224099E-2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44924</v>
      </c>
      <c r="E146" s="37">
        <v>1944.25</v>
      </c>
      <c r="F146" s="37">
        <v>1936.2333333333333</v>
      </c>
      <c r="G146" s="38">
        <v>1920.3166666666666</v>
      </c>
      <c r="H146" s="38">
        <v>1896.3833333333332</v>
      </c>
      <c r="I146" s="38">
        <v>1880.4666666666665</v>
      </c>
      <c r="J146" s="38">
        <v>1960.1666666666667</v>
      </c>
      <c r="K146" s="38">
        <v>1976.0833333333333</v>
      </c>
      <c r="L146" s="38">
        <v>2000.0166666666669</v>
      </c>
      <c r="M146" s="28">
        <v>1952.15</v>
      </c>
      <c r="N146" s="28">
        <v>1912.3</v>
      </c>
      <c r="O146" s="39">
        <v>2160100</v>
      </c>
      <c r="P146" s="40">
        <v>-4.9952169945132879E-2</v>
      </c>
    </row>
    <row r="147" spans="1:16" ht="12.75" customHeight="1">
      <c r="A147" s="28">
        <v>137</v>
      </c>
      <c r="B147" s="29" t="s">
        <v>49</v>
      </c>
      <c r="C147" s="30" t="s">
        <v>159</v>
      </c>
      <c r="D147" s="31">
        <v>44924</v>
      </c>
      <c r="E147" s="37">
        <v>88156.800000000003</v>
      </c>
      <c r="F147" s="37">
        <v>88057.533333333326</v>
      </c>
      <c r="G147" s="38">
        <v>87475.166666666657</v>
      </c>
      <c r="H147" s="38">
        <v>86793.533333333326</v>
      </c>
      <c r="I147" s="38">
        <v>86211.166666666657</v>
      </c>
      <c r="J147" s="38">
        <v>88739.166666666657</v>
      </c>
      <c r="K147" s="38">
        <v>89321.533333333326</v>
      </c>
      <c r="L147" s="38">
        <v>90003.166666666657</v>
      </c>
      <c r="M147" s="28">
        <v>88639.9</v>
      </c>
      <c r="N147" s="28">
        <v>87375.9</v>
      </c>
      <c r="O147" s="39">
        <v>53860</v>
      </c>
      <c r="P147" s="40">
        <v>3.3532041728763042E-3</v>
      </c>
    </row>
    <row r="148" spans="1:16" ht="12.75" customHeight="1">
      <c r="A148" s="28">
        <v>138</v>
      </c>
      <c r="B148" s="29" t="s">
        <v>63</v>
      </c>
      <c r="C148" s="30" t="s">
        <v>160</v>
      </c>
      <c r="D148" s="31">
        <v>44924</v>
      </c>
      <c r="E148" s="37">
        <v>1068.95</v>
      </c>
      <c r="F148" s="37">
        <v>1066.4333333333332</v>
      </c>
      <c r="G148" s="38">
        <v>1053.8666666666663</v>
      </c>
      <c r="H148" s="38">
        <v>1038.7833333333331</v>
      </c>
      <c r="I148" s="38">
        <v>1026.2166666666662</v>
      </c>
      <c r="J148" s="38">
        <v>1081.5166666666664</v>
      </c>
      <c r="K148" s="38">
        <v>1094.0833333333335</v>
      </c>
      <c r="L148" s="38">
        <v>1109.1666666666665</v>
      </c>
      <c r="M148" s="28">
        <v>1079</v>
      </c>
      <c r="N148" s="28">
        <v>1051.3499999999999</v>
      </c>
      <c r="O148" s="39">
        <v>7269950</v>
      </c>
      <c r="P148" s="40">
        <v>1.9392426717519787E-2</v>
      </c>
    </row>
    <row r="149" spans="1:16" ht="12.75" customHeight="1">
      <c r="A149" s="28">
        <v>139</v>
      </c>
      <c r="B149" s="29" t="s">
        <v>119</v>
      </c>
      <c r="C149" s="30" t="s">
        <v>162</v>
      </c>
      <c r="D149" s="31">
        <v>44924</v>
      </c>
      <c r="E149" s="37">
        <v>78.849999999999994</v>
      </c>
      <c r="F149" s="37">
        <v>77.633333333333326</v>
      </c>
      <c r="G149" s="38">
        <v>75.716666666666654</v>
      </c>
      <c r="H149" s="38">
        <v>72.583333333333329</v>
      </c>
      <c r="I149" s="38">
        <v>70.666666666666657</v>
      </c>
      <c r="J149" s="38">
        <v>80.766666666666652</v>
      </c>
      <c r="K149" s="38">
        <v>82.683333333333337</v>
      </c>
      <c r="L149" s="38">
        <v>85.816666666666649</v>
      </c>
      <c r="M149" s="28">
        <v>79.55</v>
      </c>
      <c r="N149" s="28">
        <v>74.5</v>
      </c>
      <c r="O149" s="39">
        <v>61119750</v>
      </c>
      <c r="P149" s="40">
        <v>6.5086978683360996E-2</v>
      </c>
    </row>
    <row r="150" spans="1:16" ht="12.75" customHeight="1">
      <c r="A150" s="28">
        <v>140</v>
      </c>
      <c r="B150" s="29" t="s">
        <v>44</v>
      </c>
      <c r="C150" s="30" t="s">
        <v>163</v>
      </c>
      <c r="D150" s="31">
        <v>44924</v>
      </c>
      <c r="E150" s="37">
        <v>3944.35</v>
      </c>
      <c r="F150" s="37">
        <v>3920</v>
      </c>
      <c r="G150" s="38">
        <v>3880.85</v>
      </c>
      <c r="H150" s="38">
        <v>3817.35</v>
      </c>
      <c r="I150" s="38">
        <v>3778.2</v>
      </c>
      <c r="J150" s="38">
        <v>3983.5</v>
      </c>
      <c r="K150" s="38">
        <v>4022.6499999999996</v>
      </c>
      <c r="L150" s="38">
        <v>4086.15</v>
      </c>
      <c r="M150" s="28">
        <v>3959.15</v>
      </c>
      <c r="N150" s="28">
        <v>3856.5</v>
      </c>
      <c r="O150" s="39">
        <v>1239000</v>
      </c>
      <c r="P150" s="40">
        <v>6.5004835070377132E-2</v>
      </c>
    </row>
    <row r="151" spans="1:16" ht="12.75" customHeight="1">
      <c r="A151" s="28">
        <v>141</v>
      </c>
      <c r="B151" s="29" t="s">
        <v>38</v>
      </c>
      <c r="C151" s="30" t="s">
        <v>164</v>
      </c>
      <c r="D151" s="31">
        <v>44924</v>
      </c>
      <c r="E151" s="37">
        <v>4110.8999999999996</v>
      </c>
      <c r="F151" s="37">
        <v>4134.2</v>
      </c>
      <c r="G151" s="38">
        <v>4072.95</v>
      </c>
      <c r="H151" s="38">
        <v>4035</v>
      </c>
      <c r="I151" s="38">
        <v>3973.75</v>
      </c>
      <c r="J151" s="38">
        <v>4172.1499999999996</v>
      </c>
      <c r="K151" s="38">
        <v>4233.3999999999996</v>
      </c>
      <c r="L151" s="38">
        <v>4271.3499999999995</v>
      </c>
      <c r="M151" s="28">
        <v>4195.45</v>
      </c>
      <c r="N151" s="28">
        <v>4096.25</v>
      </c>
      <c r="O151" s="39">
        <v>415050</v>
      </c>
      <c r="P151" s="40">
        <v>-2.0357585413347496E-2</v>
      </c>
    </row>
    <row r="152" spans="1:16" ht="12.75" customHeight="1">
      <c r="A152" s="28">
        <v>142</v>
      </c>
      <c r="B152" s="29" t="s">
        <v>56</v>
      </c>
      <c r="C152" s="30" t="s">
        <v>165</v>
      </c>
      <c r="D152" s="31">
        <v>44924</v>
      </c>
      <c r="E152" s="37">
        <v>19788.7</v>
      </c>
      <c r="F152" s="37">
        <v>19851.033333333333</v>
      </c>
      <c r="G152" s="38">
        <v>19706.266666666666</v>
      </c>
      <c r="H152" s="38">
        <v>19623.833333333332</v>
      </c>
      <c r="I152" s="38">
        <v>19479.066666666666</v>
      </c>
      <c r="J152" s="38">
        <v>19933.466666666667</v>
      </c>
      <c r="K152" s="38">
        <v>20078.23333333333</v>
      </c>
      <c r="L152" s="38">
        <v>20160.666666666668</v>
      </c>
      <c r="M152" s="28">
        <v>19995.8</v>
      </c>
      <c r="N152" s="28">
        <v>19768.599999999999</v>
      </c>
      <c r="O152" s="39">
        <v>269360</v>
      </c>
      <c r="P152" s="40">
        <v>-2.3916509639078126E-2</v>
      </c>
    </row>
    <row r="153" spans="1:16" ht="12.75" customHeight="1">
      <c r="A153" s="28">
        <v>143</v>
      </c>
      <c r="B153" s="29" t="s">
        <v>119</v>
      </c>
      <c r="C153" s="30" t="s">
        <v>166</v>
      </c>
      <c r="D153" s="31">
        <v>44924</v>
      </c>
      <c r="E153" s="37">
        <v>119.6</v>
      </c>
      <c r="F153" s="37">
        <v>119.10000000000001</v>
      </c>
      <c r="G153" s="38">
        <v>117.70000000000002</v>
      </c>
      <c r="H153" s="38">
        <v>115.80000000000001</v>
      </c>
      <c r="I153" s="38">
        <v>114.40000000000002</v>
      </c>
      <c r="J153" s="38">
        <v>121.00000000000001</v>
      </c>
      <c r="K153" s="38">
        <v>122.40000000000002</v>
      </c>
      <c r="L153" s="38">
        <v>124.30000000000001</v>
      </c>
      <c r="M153" s="28">
        <v>120.5</v>
      </c>
      <c r="N153" s="28">
        <v>117.2</v>
      </c>
      <c r="O153" s="39">
        <v>34163050</v>
      </c>
      <c r="P153" s="40">
        <v>3.7504441495257848E-2</v>
      </c>
    </row>
    <row r="154" spans="1:16" ht="12.75" customHeight="1">
      <c r="A154" s="28">
        <v>144</v>
      </c>
      <c r="B154" s="29" t="s">
        <v>167</v>
      </c>
      <c r="C154" s="30" t="s">
        <v>168</v>
      </c>
      <c r="D154" s="31">
        <v>44924</v>
      </c>
      <c r="E154" s="37">
        <v>165.35</v>
      </c>
      <c r="F154" s="37">
        <v>165.88333333333333</v>
      </c>
      <c r="G154" s="38">
        <v>163.96666666666664</v>
      </c>
      <c r="H154" s="38">
        <v>162.58333333333331</v>
      </c>
      <c r="I154" s="38">
        <v>160.66666666666663</v>
      </c>
      <c r="J154" s="38">
        <v>167.26666666666665</v>
      </c>
      <c r="K154" s="38">
        <v>169.18333333333334</v>
      </c>
      <c r="L154" s="38">
        <v>170.56666666666666</v>
      </c>
      <c r="M154" s="28">
        <v>167.8</v>
      </c>
      <c r="N154" s="28">
        <v>164.5</v>
      </c>
      <c r="O154" s="39">
        <v>56036700</v>
      </c>
      <c r="P154" s="40">
        <v>1.5914022940994109E-2</v>
      </c>
    </row>
    <row r="155" spans="1:16" ht="12.75" customHeight="1">
      <c r="A155" s="28">
        <v>145</v>
      </c>
      <c r="B155" s="29" t="s">
        <v>96</v>
      </c>
      <c r="C155" s="30" t="s">
        <v>267</v>
      </c>
      <c r="D155" s="31">
        <v>44924</v>
      </c>
      <c r="E155" s="37">
        <v>847.65</v>
      </c>
      <c r="F155" s="37">
        <v>842.33333333333337</v>
      </c>
      <c r="G155" s="38">
        <v>833.66666666666674</v>
      </c>
      <c r="H155" s="38">
        <v>819.68333333333339</v>
      </c>
      <c r="I155" s="38">
        <v>811.01666666666677</v>
      </c>
      <c r="J155" s="38">
        <v>856.31666666666672</v>
      </c>
      <c r="K155" s="38">
        <v>864.98333333333346</v>
      </c>
      <c r="L155" s="38">
        <v>878.9666666666667</v>
      </c>
      <c r="M155" s="28">
        <v>851</v>
      </c>
      <c r="N155" s="28">
        <v>828.35</v>
      </c>
      <c r="O155" s="39">
        <v>6055700</v>
      </c>
      <c r="P155" s="40">
        <v>-2.6884139482564681E-2</v>
      </c>
    </row>
    <row r="156" spans="1:16" ht="12.75" customHeight="1">
      <c r="A156" s="28">
        <v>146</v>
      </c>
      <c r="B156" s="29" t="s">
        <v>86</v>
      </c>
      <c r="C156" s="30" t="s">
        <v>435</v>
      </c>
      <c r="D156" s="31">
        <v>44924</v>
      </c>
      <c r="E156" s="37">
        <v>3019.05</v>
      </c>
      <c r="F156" s="37">
        <v>3010.75</v>
      </c>
      <c r="G156" s="38">
        <v>2997.5</v>
      </c>
      <c r="H156" s="38">
        <v>2975.95</v>
      </c>
      <c r="I156" s="38">
        <v>2962.7</v>
      </c>
      <c r="J156" s="38">
        <v>3032.3</v>
      </c>
      <c r="K156" s="38">
        <v>3045.55</v>
      </c>
      <c r="L156" s="38">
        <v>3067.1000000000004</v>
      </c>
      <c r="M156" s="28">
        <v>3024</v>
      </c>
      <c r="N156" s="28">
        <v>2989.2</v>
      </c>
      <c r="O156" s="39">
        <v>533400</v>
      </c>
      <c r="P156" s="40">
        <v>-2.5931336742147554E-2</v>
      </c>
    </row>
    <row r="157" spans="1:16" ht="12.75" customHeight="1">
      <c r="A157" s="28">
        <v>147</v>
      </c>
      <c r="B157" s="29" t="s">
        <v>79</v>
      </c>
      <c r="C157" s="30" t="s">
        <v>169</v>
      </c>
      <c r="D157" s="31">
        <v>44924</v>
      </c>
      <c r="E157" s="37">
        <v>144.75</v>
      </c>
      <c r="F157" s="37">
        <v>144.06666666666669</v>
      </c>
      <c r="G157" s="38">
        <v>142.83333333333337</v>
      </c>
      <c r="H157" s="38">
        <v>140.91666666666669</v>
      </c>
      <c r="I157" s="38">
        <v>139.68333333333337</v>
      </c>
      <c r="J157" s="38">
        <v>145.98333333333338</v>
      </c>
      <c r="K157" s="38">
        <v>147.21666666666667</v>
      </c>
      <c r="L157" s="38">
        <v>149.13333333333338</v>
      </c>
      <c r="M157" s="28">
        <v>145.30000000000001</v>
      </c>
      <c r="N157" s="28">
        <v>142.15</v>
      </c>
      <c r="O157" s="39">
        <v>34261150</v>
      </c>
      <c r="P157" s="40">
        <v>-6.217725787754242E-2</v>
      </c>
    </row>
    <row r="158" spans="1:16" ht="12.75" customHeight="1">
      <c r="A158" s="28">
        <v>148</v>
      </c>
      <c r="B158" s="29" t="s">
        <v>40</v>
      </c>
      <c r="C158" s="30" t="s">
        <v>170</v>
      </c>
      <c r="D158" s="31">
        <v>44924</v>
      </c>
      <c r="E158" s="37">
        <v>43658.85</v>
      </c>
      <c r="F158" s="37">
        <v>43688.866666666669</v>
      </c>
      <c r="G158" s="38">
        <v>43337.733333333337</v>
      </c>
      <c r="H158" s="38">
        <v>43016.616666666669</v>
      </c>
      <c r="I158" s="38">
        <v>42665.483333333337</v>
      </c>
      <c r="J158" s="38">
        <v>44009.983333333337</v>
      </c>
      <c r="K158" s="38">
        <v>44361.116666666669</v>
      </c>
      <c r="L158" s="38">
        <v>44682.233333333337</v>
      </c>
      <c r="M158" s="28">
        <v>44040</v>
      </c>
      <c r="N158" s="28">
        <v>43367.75</v>
      </c>
      <c r="O158" s="39">
        <v>97215</v>
      </c>
      <c r="P158" s="40">
        <v>-2.0553120749584403E-2</v>
      </c>
    </row>
    <row r="159" spans="1:16" ht="12.75" customHeight="1">
      <c r="A159" s="28">
        <v>149</v>
      </c>
      <c r="B159" s="29" t="s">
        <v>47</v>
      </c>
      <c r="C159" s="30" t="s">
        <v>171</v>
      </c>
      <c r="D159" s="31">
        <v>44924</v>
      </c>
      <c r="E159" s="37">
        <v>831</v>
      </c>
      <c r="F159" s="37">
        <v>825.81666666666661</v>
      </c>
      <c r="G159" s="38">
        <v>815.18333333333317</v>
      </c>
      <c r="H159" s="38">
        <v>799.36666666666656</v>
      </c>
      <c r="I159" s="38">
        <v>788.73333333333312</v>
      </c>
      <c r="J159" s="38">
        <v>841.63333333333321</v>
      </c>
      <c r="K159" s="38">
        <v>852.26666666666665</v>
      </c>
      <c r="L159" s="38">
        <v>868.08333333333326</v>
      </c>
      <c r="M159" s="28">
        <v>836.45</v>
      </c>
      <c r="N159" s="28">
        <v>810</v>
      </c>
      <c r="O159" s="39">
        <v>6406400</v>
      </c>
      <c r="P159" s="40">
        <v>-1.8785275040013479E-2</v>
      </c>
    </row>
    <row r="160" spans="1:16" ht="12.75" customHeight="1">
      <c r="A160" s="28">
        <v>150</v>
      </c>
      <c r="B160" s="29" t="s">
        <v>86</v>
      </c>
      <c r="C160" s="30" t="s">
        <v>440</v>
      </c>
      <c r="D160" s="31">
        <v>44924</v>
      </c>
      <c r="E160" s="37">
        <v>3917.45</v>
      </c>
      <c r="F160" s="37">
        <v>3894.7833333333333</v>
      </c>
      <c r="G160" s="38">
        <v>3856.6666666666665</v>
      </c>
      <c r="H160" s="38">
        <v>3795.8833333333332</v>
      </c>
      <c r="I160" s="38">
        <v>3757.7666666666664</v>
      </c>
      <c r="J160" s="38">
        <v>3955.5666666666666</v>
      </c>
      <c r="K160" s="38">
        <v>3993.6833333333334</v>
      </c>
      <c r="L160" s="38">
        <v>4054.4666666666667</v>
      </c>
      <c r="M160" s="28">
        <v>3932.9</v>
      </c>
      <c r="N160" s="28">
        <v>3834</v>
      </c>
      <c r="O160" s="39">
        <v>521000</v>
      </c>
      <c r="P160" s="40">
        <v>4.1437795123831552E-3</v>
      </c>
    </row>
    <row r="161" spans="1:16" ht="12.75" customHeight="1">
      <c r="A161" s="28">
        <v>151</v>
      </c>
      <c r="B161" s="29" t="s">
        <v>79</v>
      </c>
      <c r="C161" s="30" t="s">
        <v>172</v>
      </c>
      <c r="D161" s="31">
        <v>44924</v>
      </c>
      <c r="E161" s="37">
        <v>211.65</v>
      </c>
      <c r="F161" s="37">
        <v>210.5</v>
      </c>
      <c r="G161" s="38">
        <v>209.1</v>
      </c>
      <c r="H161" s="38">
        <v>206.54999999999998</v>
      </c>
      <c r="I161" s="38">
        <v>205.14999999999998</v>
      </c>
      <c r="J161" s="38">
        <v>213.05</v>
      </c>
      <c r="K161" s="38">
        <v>214.45</v>
      </c>
      <c r="L161" s="38">
        <v>217.00000000000003</v>
      </c>
      <c r="M161" s="28">
        <v>211.9</v>
      </c>
      <c r="N161" s="28">
        <v>207.95</v>
      </c>
      <c r="O161" s="39">
        <v>11526000</v>
      </c>
      <c r="P161" s="40">
        <v>-2.8079939286617759E-2</v>
      </c>
    </row>
    <row r="162" spans="1:16" ht="12.75" customHeight="1">
      <c r="A162" s="28">
        <v>152</v>
      </c>
      <c r="B162" s="29" t="s">
        <v>63</v>
      </c>
      <c r="C162" s="30" t="s">
        <v>173</v>
      </c>
      <c r="D162" s="31">
        <v>44924</v>
      </c>
      <c r="E162" s="37">
        <v>136.65</v>
      </c>
      <c r="F162" s="37">
        <v>136.55000000000001</v>
      </c>
      <c r="G162" s="38">
        <v>135.15000000000003</v>
      </c>
      <c r="H162" s="38">
        <v>133.65000000000003</v>
      </c>
      <c r="I162" s="38">
        <v>132.25000000000006</v>
      </c>
      <c r="J162" s="38">
        <v>138.05000000000001</v>
      </c>
      <c r="K162" s="38">
        <v>139.44999999999999</v>
      </c>
      <c r="L162" s="38">
        <v>140.94999999999999</v>
      </c>
      <c r="M162" s="28">
        <v>137.94999999999999</v>
      </c>
      <c r="N162" s="28">
        <v>135.05000000000001</v>
      </c>
      <c r="O162" s="39">
        <v>55793800</v>
      </c>
      <c r="P162" s="40">
        <v>-5.1956665929692681E-3</v>
      </c>
    </row>
    <row r="163" spans="1:16" ht="12.75" customHeight="1">
      <c r="A163" s="28">
        <v>153</v>
      </c>
      <c r="B163" s="29" t="s">
        <v>56</v>
      </c>
      <c r="C163" s="30" t="s">
        <v>175</v>
      </c>
      <c r="D163" s="31">
        <v>44924</v>
      </c>
      <c r="E163" s="37">
        <v>2541</v>
      </c>
      <c r="F163" s="37">
        <v>2534.8166666666671</v>
      </c>
      <c r="G163" s="38">
        <v>2522.5833333333339</v>
      </c>
      <c r="H163" s="38">
        <v>2504.166666666667</v>
      </c>
      <c r="I163" s="38">
        <v>2491.9333333333338</v>
      </c>
      <c r="J163" s="38">
        <v>2553.233333333334</v>
      </c>
      <c r="K163" s="38">
        <v>2565.4666666666667</v>
      </c>
      <c r="L163" s="38">
        <v>2583.8833333333341</v>
      </c>
      <c r="M163" s="28">
        <v>2547.0500000000002</v>
      </c>
      <c r="N163" s="28">
        <v>2516.4</v>
      </c>
      <c r="O163" s="39">
        <v>2722250</v>
      </c>
      <c r="P163" s="40">
        <v>-1.1618407915040391E-2</v>
      </c>
    </row>
    <row r="164" spans="1:16" ht="12.75" customHeight="1">
      <c r="A164" s="28">
        <v>154</v>
      </c>
      <c r="B164" s="29" t="s">
        <v>38</v>
      </c>
      <c r="C164" s="30" t="s">
        <v>176</v>
      </c>
      <c r="D164" s="31">
        <v>44924</v>
      </c>
      <c r="E164" s="37">
        <v>3488.5</v>
      </c>
      <c r="F164" s="37">
        <v>3503.1166666666668</v>
      </c>
      <c r="G164" s="38">
        <v>3466.2333333333336</v>
      </c>
      <c r="H164" s="38">
        <v>3443.9666666666667</v>
      </c>
      <c r="I164" s="38">
        <v>3407.0833333333335</v>
      </c>
      <c r="J164" s="38">
        <v>3525.3833333333337</v>
      </c>
      <c r="K164" s="38">
        <v>3562.2666666666669</v>
      </c>
      <c r="L164" s="38">
        <v>3584.5333333333338</v>
      </c>
      <c r="M164" s="28">
        <v>3540</v>
      </c>
      <c r="N164" s="28">
        <v>3480.85</v>
      </c>
      <c r="O164" s="39">
        <v>1639000</v>
      </c>
      <c r="P164" s="40">
        <v>-1.2650602409638554E-2</v>
      </c>
    </row>
    <row r="165" spans="1:16" ht="12.75" customHeight="1">
      <c r="A165" s="28">
        <v>155</v>
      </c>
      <c r="B165" s="29" t="s">
        <v>58</v>
      </c>
      <c r="C165" s="30" t="s">
        <v>177</v>
      </c>
      <c r="D165" s="31">
        <v>44924</v>
      </c>
      <c r="E165" s="37">
        <v>54.1</v>
      </c>
      <c r="F165" s="37">
        <v>54.183333333333337</v>
      </c>
      <c r="G165" s="38">
        <v>53.066666666666677</v>
      </c>
      <c r="H165" s="38">
        <v>52.033333333333339</v>
      </c>
      <c r="I165" s="38">
        <v>50.916666666666679</v>
      </c>
      <c r="J165" s="38">
        <v>55.216666666666676</v>
      </c>
      <c r="K165" s="38">
        <v>56.333333333333336</v>
      </c>
      <c r="L165" s="38">
        <v>57.366666666666674</v>
      </c>
      <c r="M165" s="28">
        <v>55.3</v>
      </c>
      <c r="N165" s="28">
        <v>53.15</v>
      </c>
      <c r="O165" s="39">
        <v>212752000</v>
      </c>
      <c r="P165" s="40">
        <v>-8.8559873877578993E-2</v>
      </c>
    </row>
    <row r="166" spans="1:16" ht="12.75" customHeight="1">
      <c r="A166" s="28">
        <v>156</v>
      </c>
      <c r="B166" s="29" t="s">
        <v>44</v>
      </c>
      <c r="C166" s="30" t="s">
        <v>269</v>
      </c>
      <c r="D166" s="31">
        <v>44924</v>
      </c>
      <c r="E166" s="37">
        <v>2600.25</v>
      </c>
      <c r="F166" s="37">
        <v>2590.8666666666668</v>
      </c>
      <c r="G166" s="38">
        <v>2572.7333333333336</v>
      </c>
      <c r="H166" s="38">
        <v>2545.2166666666667</v>
      </c>
      <c r="I166" s="38">
        <v>2527.0833333333335</v>
      </c>
      <c r="J166" s="38">
        <v>2618.3833333333337</v>
      </c>
      <c r="K166" s="38">
        <v>2636.5166666666669</v>
      </c>
      <c r="L166" s="38">
        <v>2664.0333333333338</v>
      </c>
      <c r="M166" s="28">
        <v>2609</v>
      </c>
      <c r="N166" s="28">
        <v>2563.35</v>
      </c>
      <c r="O166" s="39">
        <v>969000</v>
      </c>
      <c r="P166" s="40">
        <v>-4.7478619876142727E-2</v>
      </c>
    </row>
    <row r="167" spans="1:16" ht="12.75" customHeight="1">
      <c r="A167" s="28">
        <v>157</v>
      </c>
      <c r="B167" s="29" t="s">
        <v>167</v>
      </c>
      <c r="C167" s="30" t="s">
        <v>178</v>
      </c>
      <c r="D167" s="31">
        <v>44924</v>
      </c>
      <c r="E167" s="37">
        <v>213.05</v>
      </c>
      <c r="F167" s="37">
        <v>213.43333333333331</v>
      </c>
      <c r="G167" s="38">
        <v>211.66666666666663</v>
      </c>
      <c r="H167" s="38">
        <v>210.28333333333333</v>
      </c>
      <c r="I167" s="38">
        <v>208.51666666666665</v>
      </c>
      <c r="J167" s="38">
        <v>214.81666666666661</v>
      </c>
      <c r="K167" s="38">
        <v>216.58333333333331</v>
      </c>
      <c r="L167" s="38">
        <v>217.96666666666658</v>
      </c>
      <c r="M167" s="28">
        <v>215.2</v>
      </c>
      <c r="N167" s="28">
        <v>212.05</v>
      </c>
      <c r="O167" s="39">
        <v>37945800</v>
      </c>
      <c r="P167" s="40">
        <v>-1.7756942964699198E-3</v>
      </c>
    </row>
    <row r="168" spans="1:16" ht="12.75" customHeight="1">
      <c r="A168" s="28">
        <v>158</v>
      </c>
      <c r="B168" s="29" t="s">
        <v>179</v>
      </c>
      <c r="C168" s="30" t="s">
        <v>180</v>
      </c>
      <c r="D168" s="31">
        <v>44924</v>
      </c>
      <c r="E168" s="37">
        <v>1725.45</v>
      </c>
      <c r="F168" s="37">
        <v>1713.5166666666667</v>
      </c>
      <c r="G168" s="38">
        <v>1696.8333333333333</v>
      </c>
      <c r="H168" s="38">
        <v>1668.2166666666667</v>
      </c>
      <c r="I168" s="38">
        <v>1651.5333333333333</v>
      </c>
      <c r="J168" s="38">
        <v>1742.1333333333332</v>
      </c>
      <c r="K168" s="38">
        <v>1758.8166666666666</v>
      </c>
      <c r="L168" s="38">
        <v>1787.4333333333332</v>
      </c>
      <c r="M168" s="28">
        <v>1730.2</v>
      </c>
      <c r="N168" s="28">
        <v>1684.9</v>
      </c>
      <c r="O168" s="39">
        <v>2842081</v>
      </c>
      <c r="P168" s="40">
        <v>-4.7859285519498231E-2</v>
      </c>
    </row>
    <row r="169" spans="1:16" ht="12.75" customHeight="1">
      <c r="A169" s="28">
        <v>159</v>
      </c>
      <c r="B169" s="29" t="s">
        <v>44</v>
      </c>
      <c r="C169" s="30" t="s">
        <v>452</v>
      </c>
      <c r="D169" s="31">
        <v>44924</v>
      </c>
      <c r="E169" s="37">
        <v>167.5</v>
      </c>
      <c r="F169" s="37">
        <v>165.98333333333332</v>
      </c>
      <c r="G169" s="38">
        <v>164.01666666666665</v>
      </c>
      <c r="H169" s="38">
        <v>160.53333333333333</v>
      </c>
      <c r="I169" s="38">
        <v>158.56666666666666</v>
      </c>
      <c r="J169" s="38">
        <v>169.46666666666664</v>
      </c>
      <c r="K169" s="38">
        <v>171.43333333333328</v>
      </c>
      <c r="L169" s="38">
        <v>174.91666666666663</v>
      </c>
      <c r="M169" s="28">
        <v>167.95</v>
      </c>
      <c r="N169" s="28">
        <v>162.5</v>
      </c>
      <c r="O169" s="39">
        <v>11207000</v>
      </c>
      <c r="P169" s="40">
        <v>6.285355122564425E-3</v>
      </c>
    </row>
    <row r="170" spans="1:16" ht="12.75" customHeight="1">
      <c r="A170" s="28">
        <v>160</v>
      </c>
      <c r="B170" s="29" t="s">
        <v>42</v>
      </c>
      <c r="C170" s="30" t="s">
        <v>181</v>
      </c>
      <c r="D170" s="31">
        <v>44924</v>
      </c>
      <c r="E170" s="37">
        <v>706.5</v>
      </c>
      <c r="F170" s="37">
        <v>707.69999999999993</v>
      </c>
      <c r="G170" s="38">
        <v>701.39999999999986</v>
      </c>
      <c r="H170" s="38">
        <v>696.3</v>
      </c>
      <c r="I170" s="38">
        <v>689.99999999999989</v>
      </c>
      <c r="J170" s="38">
        <v>712.79999999999984</v>
      </c>
      <c r="K170" s="38">
        <v>719.0999999999998</v>
      </c>
      <c r="L170" s="38">
        <v>724.19999999999982</v>
      </c>
      <c r="M170" s="28">
        <v>714</v>
      </c>
      <c r="N170" s="28">
        <v>702.6</v>
      </c>
      <c r="O170" s="39">
        <v>4338400</v>
      </c>
      <c r="P170" s="40">
        <v>-9.5090238695905299E-3</v>
      </c>
    </row>
    <row r="171" spans="1:16" ht="12.75" customHeight="1">
      <c r="A171" s="28">
        <v>161</v>
      </c>
      <c r="B171" s="29" t="s">
        <v>58</v>
      </c>
      <c r="C171" s="30" t="s">
        <v>182</v>
      </c>
      <c r="D171" s="31">
        <v>44924</v>
      </c>
      <c r="E171" s="37">
        <v>166.05</v>
      </c>
      <c r="F171" s="37">
        <v>164.08333333333334</v>
      </c>
      <c r="G171" s="38">
        <v>160.9666666666667</v>
      </c>
      <c r="H171" s="38">
        <v>155.88333333333335</v>
      </c>
      <c r="I171" s="38">
        <v>152.76666666666671</v>
      </c>
      <c r="J171" s="38">
        <v>169.16666666666669</v>
      </c>
      <c r="K171" s="38">
        <v>172.2833333333333</v>
      </c>
      <c r="L171" s="38">
        <v>177.36666666666667</v>
      </c>
      <c r="M171" s="28">
        <v>167.2</v>
      </c>
      <c r="N171" s="28">
        <v>159</v>
      </c>
      <c r="O171" s="39">
        <v>36160000</v>
      </c>
      <c r="P171" s="40">
        <v>8.2252892792416005E-3</v>
      </c>
    </row>
    <row r="172" spans="1:16" ht="12.75" customHeight="1">
      <c r="A172" s="28">
        <v>162</v>
      </c>
      <c r="B172" s="29" t="s">
        <v>167</v>
      </c>
      <c r="C172" s="30" t="s">
        <v>183</v>
      </c>
      <c r="D172" s="31">
        <v>44924</v>
      </c>
      <c r="E172" s="37">
        <v>113.5</v>
      </c>
      <c r="F172" s="37">
        <v>113.8</v>
      </c>
      <c r="G172" s="38">
        <v>112.25</v>
      </c>
      <c r="H172" s="38">
        <v>111</v>
      </c>
      <c r="I172" s="38">
        <v>109.45</v>
      </c>
      <c r="J172" s="38">
        <v>115.05</v>
      </c>
      <c r="K172" s="38">
        <v>116.59999999999998</v>
      </c>
      <c r="L172" s="38">
        <v>117.85</v>
      </c>
      <c r="M172" s="28">
        <v>115.35</v>
      </c>
      <c r="N172" s="28">
        <v>112.55</v>
      </c>
      <c r="O172" s="39">
        <v>78120000</v>
      </c>
      <c r="P172" s="40">
        <v>2.3609115171422707E-3</v>
      </c>
    </row>
    <row r="173" spans="1:16" ht="12.75" customHeight="1">
      <c r="A173" s="28">
        <v>163</v>
      </c>
      <c r="B173" s="29" t="s">
        <v>79</v>
      </c>
      <c r="C173" s="30" t="s">
        <v>184</v>
      </c>
      <c r="D173" s="31">
        <v>44924</v>
      </c>
      <c r="E173" s="37">
        <v>2543</v>
      </c>
      <c r="F173" s="37">
        <v>2534.9666666666667</v>
      </c>
      <c r="G173" s="38">
        <v>2523.4333333333334</v>
      </c>
      <c r="H173" s="38">
        <v>2503.8666666666668</v>
      </c>
      <c r="I173" s="38">
        <v>2492.3333333333335</v>
      </c>
      <c r="J173" s="38">
        <v>2554.5333333333333</v>
      </c>
      <c r="K173" s="38">
        <v>2566.0666666666671</v>
      </c>
      <c r="L173" s="38">
        <v>2585.6333333333332</v>
      </c>
      <c r="M173" s="28">
        <v>2546.5</v>
      </c>
      <c r="N173" s="28">
        <v>2515.4</v>
      </c>
      <c r="O173" s="39">
        <v>33796500</v>
      </c>
      <c r="P173" s="40">
        <v>-1.9076297935638357E-2</v>
      </c>
    </row>
    <row r="174" spans="1:16" ht="12.75" customHeight="1">
      <c r="A174" s="28">
        <v>164</v>
      </c>
      <c r="B174" s="29" t="s">
        <v>119</v>
      </c>
      <c r="C174" s="30" t="s">
        <v>185</v>
      </c>
      <c r="D174" s="31">
        <v>44924</v>
      </c>
      <c r="E174" s="37">
        <v>80.849999999999994</v>
      </c>
      <c r="F174" s="37">
        <v>79.733333333333334</v>
      </c>
      <c r="G174" s="38">
        <v>78.266666666666666</v>
      </c>
      <c r="H174" s="38">
        <v>75.683333333333337</v>
      </c>
      <c r="I174" s="38">
        <v>74.216666666666669</v>
      </c>
      <c r="J174" s="38">
        <v>82.316666666666663</v>
      </c>
      <c r="K174" s="38">
        <v>83.783333333333331</v>
      </c>
      <c r="L174" s="38">
        <v>86.36666666666666</v>
      </c>
      <c r="M174" s="28">
        <v>81.2</v>
      </c>
      <c r="N174" s="28">
        <v>77.150000000000006</v>
      </c>
      <c r="O174" s="39">
        <v>117216000</v>
      </c>
      <c r="P174" s="40">
        <v>-2.5165915403935396E-2</v>
      </c>
    </row>
    <row r="175" spans="1:16" ht="12.75" customHeight="1">
      <c r="A175" s="28">
        <v>165</v>
      </c>
      <c r="B175" s="29" t="s">
        <v>58</v>
      </c>
      <c r="C175" s="30" t="s">
        <v>272</v>
      </c>
      <c r="D175" s="31">
        <v>44924</v>
      </c>
      <c r="E175" s="37">
        <v>798.75</v>
      </c>
      <c r="F175" s="37">
        <v>797.31666666666661</v>
      </c>
      <c r="G175" s="38">
        <v>792.78333333333319</v>
      </c>
      <c r="H175" s="38">
        <v>786.81666666666661</v>
      </c>
      <c r="I175" s="38">
        <v>782.28333333333319</v>
      </c>
      <c r="J175" s="38">
        <v>803.28333333333319</v>
      </c>
      <c r="K175" s="38">
        <v>807.81666666666649</v>
      </c>
      <c r="L175" s="38">
        <v>813.78333333333319</v>
      </c>
      <c r="M175" s="28">
        <v>801.85</v>
      </c>
      <c r="N175" s="28">
        <v>791.35</v>
      </c>
      <c r="O175" s="39">
        <v>6484000</v>
      </c>
      <c r="P175" s="40">
        <v>-2.806091857536875E-2</v>
      </c>
    </row>
    <row r="176" spans="1:16" ht="12.75" customHeight="1">
      <c r="A176" s="28">
        <v>166</v>
      </c>
      <c r="B176" s="29" t="s">
        <v>63</v>
      </c>
      <c r="C176" s="30" t="s">
        <v>186</v>
      </c>
      <c r="D176" s="31">
        <v>44924</v>
      </c>
      <c r="E176" s="37">
        <v>1238.6500000000001</v>
      </c>
      <c r="F176" s="37">
        <v>1241.7</v>
      </c>
      <c r="G176" s="38">
        <v>1230.9000000000001</v>
      </c>
      <c r="H176" s="38">
        <v>1223.1500000000001</v>
      </c>
      <c r="I176" s="38">
        <v>1212.3500000000001</v>
      </c>
      <c r="J176" s="38">
        <v>1249.45</v>
      </c>
      <c r="K176" s="38">
        <v>1260.2499999999998</v>
      </c>
      <c r="L176" s="38">
        <v>1268</v>
      </c>
      <c r="M176" s="28">
        <v>1252.5</v>
      </c>
      <c r="N176" s="28">
        <v>1233.95</v>
      </c>
      <c r="O176" s="39">
        <v>5676750</v>
      </c>
      <c r="P176" s="40">
        <v>-5.281922619833619E-4</v>
      </c>
    </row>
    <row r="177" spans="1:16" ht="12.75" customHeight="1">
      <c r="A177" s="28">
        <v>167</v>
      </c>
      <c r="B177" s="29" t="s">
        <v>58</v>
      </c>
      <c r="C177" s="30" t="s">
        <v>187</v>
      </c>
      <c r="D177" s="31">
        <v>44924</v>
      </c>
      <c r="E177" s="37">
        <v>601.15</v>
      </c>
      <c r="F177" s="37">
        <v>598.7833333333333</v>
      </c>
      <c r="G177" s="38">
        <v>595.11666666666656</v>
      </c>
      <c r="H177" s="38">
        <v>589.08333333333326</v>
      </c>
      <c r="I177" s="38">
        <v>585.41666666666652</v>
      </c>
      <c r="J177" s="38">
        <v>604.81666666666661</v>
      </c>
      <c r="K177" s="38">
        <v>608.48333333333335</v>
      </c>
      <c r="L177" s="38">
        <v>614.51666666666665</v>
      </c>
      <c r="M177" s="28">
        <v>602.45000000000005</v>
      </c>
      <c r="N177" s="28">
        <v>592.75</v>
      </c>
      <c r="O177" s="39">
        <v>56656500</v>
      </c>
      <c r="P177" s="40">
        <v>-1.3657492035305792E-2</v>
      </c>
    </row>
    <row r="178" spans="1:16" ht="12.75" customHeight="1">
      <c r="A178" s="28">
        <v>168</v>
      </c>
      <c r="B178" s="29" t="s">
        <v>42</v>
      </c>
      <c r="C178" s="30" t="s">
        <v>188</v>
      </c>
      <c r="D178" s="31">
        <v>44924</v>
      </c>
      <c r="E178" s="37">
        <v>24099.4</v>
      </c>
      <c r="F178" s="37">
        <v>24021.716666666664</v>
      </c>
      <c r="G178" s="38">
        <v>23877.683333333327</v>
      </c>
      <c r="H178" s="38">
        <v>23655.966666666664</v>
      </c>
      <c r="I178" s="38">
        <v>23511.933333333327</v>
      </c>
      <c r="J178" s="38">
        <v>24243.433333333327</v>
      </c>
      <c r="K178" s="38">
        <v>24387.46666666666</v>
      </c>
      <c r="L178" s="38">
        <v>24609.183333333327</v>
      </c>
      <c r="M178" s="28">
        <v>24165.75</v>
      </c>
      <c r="N178" s="28">
        <v>23800</v>
      </c>
      <c r="O178" s="39">
        <v>246850</v>
      </c>
      <c r="P178" s="40">
        <v>-4.3309756806510995E-2</v>
      </c>
    </row>
    <row r="179" spans="1:16" ht="12.75" customHeight="1">
      <c r="A179" s="28">
        <v>169</v>
      </c>
      <c r="B179" s="29" t="s">
        <v>70</v>
      </c>
      <c r="C179" s="30" t="s">
        <v>189</v>
      </c>
      <c r="D179" s="31">
        <v>44924</v>
      </c>
      <c r="E179" s="37">
        <v>2851</v>
      </c>
      <c r="F179" s="37">
        <v>2842.5</v>
      </c>
      <c r="G179" s="38">
        <v>2821</v>
      </c>
      <c r="H179" s="38">
        <v>2791</v>
      </c>
      <c r="I179" s="38">
        <v>2769.5</v>
      </c>
      <c r="J179" s="38">
        <v>2872.5</v>
      </c>
      <c r="K179" s="38">
        <v>2894</v>
      </c>
      <c r="L179" s="38">
        <v>2924</v>
      </c>
      <c r="M179" s="28">
        <v>2864</v>
      </c>
      <c r="N179" s="28">
        <v>2812.5</v>
      </c>
      <c r="O179" s="39">
        <v>1976975</v>
      </c>
      <c r="P179" s="40">
        <v>-9.9159895331221593E-3</v>
      </c>
    </row>
    <row r="180" spans="1:16" ht="12.75" customHeight="1">
      <c r="A180" s="28">
        <v>170</v>
      </c>
      <c r="B180" s="29" t="s">
        <v>40</v>
      </c>
      <c r="C180" s="30" t="s">
        <v>190</v>
      </c>
      <c r="D180" s="31">
        <v>44924</v>
      </c>
      <c r="E180" s="37">
        <v>2323.85</v>
      </c>
      <c r="F180" s="37">
        <v>2325.6</v>
      </c>
      <c r="G180" s="38">
        <v>2306.1999999999998</v>
      </c>
      <c r="H180" s="38">
        <v>2288.5499999999997</v>
      </c>
      <c r="I180" s="38">
        <v>2269.1499999999996</v>
      </c>
      <c r="J180" s="38">
        <v>2343.25</v>
      </c>
      <c r="K180" s="38">
        <v>2362.6500000000005</v>
      </c>
      <c r="L180" s="38">
        <v>2380.3000000000002</v>
      </c>
      <c r="M180" s="28">
        <v>2345</v>
      </c>
      <c r="N180" s="28">
        <v>2307.9499999999998</v>
      </c>
      <c r="O180" s="39">
        <v>4344000</v>
      </c>
      <c r="P180" s="40">
        <v>-2.7045187300520745E-2</v>
      </c>
    </row>
    <row r="181" spans="1:16" ht="12.75" customHeight="1">
      <c r="A181" s="28">
        <v>171</v>
      </c>
      <c r="B181" s="29" t="s">
        <v>63</v>
      </c>
      <c r="C181" s="30" t="s">
        <v>1048</v>
      </c>
      <c r="D181" s="31">
        <v>44924</v>
      </c>
      <c r="E181" s="37">
        <v>1345.5</v>
      </c>
      <c r="F181" s="37">
        <v>1346.1333333333332</v>
      </c>
      <c r="G181" s="38">
        <v>1319.9166666666665</v>
      </c>
      <c r="H181" s="38">
        <v>1294.3333333333333</v>
      </c>
      <c r="I181" s="38">
        <v>1268.1166666666666</v>
      </c>
      <c r="J181" s="38">
        <v>1371.7166666666665</v>
      </c>
      <c r="K181" s="38">
        <v>1397.9333333333332</v>
      </c>
      <c r="L181" s="38">
        <v>1423.5166666666664</v>
      </c>
      <c r="M181" s="28">
        <v>1372.35</v>
      </c>
      <c r="N181" s="28">
        <v>1320.55</v>
      </c>
      <c r="O181" s="39">
        <v>6875400</v>
      </c>
      <c r="P181" s="40">
        <v>6.9635022869410992E-2</v>
      </c>
    </row>
    <row r="182" spans="1:16" ht="12.75" customHeight="1">
      <c r="A182" s="28">
        <v>172</v>
      </c>
      <c r="B182" s="29" t="s">
        <v>47</v>
      </c>
      <c r="C182" s="30" t="s">
        <v>192</v>
      </c>
      <c r="D182" s="31">
        <v>44924</v>
      </c>
      <c r="E182" s="37">
        <v>1001.2</v>
      </c>
      <c r="F182" s="37">
        <v>1002.6999999999999</v>
      </c>
      <c r="G182" s="38">
        <v>992.24999999999989</v>
      </c>
      <c r="H182" s="38">
        <v>983.3</v>
      </c>
      <c r="I182" s="38">
        <v>972.84999999999991</v>
      </c>
      <c r="J182" s="38">
        <v>1011.6499999999999</v>
      </c>
      <c r="K182" s="38">
        <v>1022.0999999999999</v>
      </c>
      <c r="L182" s="38">
        <v>1031.0499999999997</v>
      </c>
      <c r="M182" s="28">
        <v>1013.15</v>
      </c>
      <c r="N182" s="28">
        <v>993.75</v>
      </c>
      <c r="O182" s="39">
        <v>15031100</v>
      </c>
      <c r="P182" s="40">
        <v>-3.7128379893278329E-2</v>
      </c>
    </row>
    <row r="183" spans="1:16" ht="12.75" customHeight="1">
      <c r="A183" s="28">
        <v>173</v>
      </c>
      <c r="B183" s="29" t="s">
        <v>179</v>
      </c>
      <c r="C183" s="30" t="s">
        <v>193</v>
      </c>
      <c r="D183" s="31">
        <v>44924</v>
      </c>
      <c r="E183" s="37">
        <v>487.95</v>
      </c>
      <c r="F183" s="37">
        <v>490.9666666666667</v>
      </c>
      <c r="G183" s="38">
        <v>483.13333333333338</v>
      </c>
      <c r="H183" s="38">
        <v>478.31666666666666</v>
      </c>
      <c r="I183" s="38">
        <v>470.48333333333335</v>
      </c>
      <c r="J183" s="38">
        <v>495.78333333333342</v>
      </c>
      <c r="K183" s="38">
        <v>503.61666666666667</v>
      </c>
      <c r="L183" s="38">
        <v>508.43333333333345</v>
      </c>
      <c r="M183" s="28">
        <v>498.8</v>
      </c>
      <c r="N183" s="28">
        <v>486.15</v>
      </c>
      <c r="O183" s="39">
        <v>8938500</v>
      </c>
      <c r="P183" s="40">
        <v>2.388316151202749E-2</v>
      </c>
    </row>
    <row r="184" spans="1:16" ht="12.75" customHeight="1">
      <c r="A184" s="28">
        <v>174</v>
      </c>
      <c r="B184" s="29" t="s">
        <v>47</v>
      </c>
      <c r="C184" s="30" t="s">
        <v>274</v>
      </c>
      <c r="D184" s="31">
        <v>44924</v>
      </c>
      <c r="E184" s="37">
        <v>575.4</v>
      </c>
      <c r="F184" s="37">
        <v>575.55000000000007</v>
      </c>
      <c r="G184" s="38">
        <v>569.35000000000014</v>
      </c>
      <c r="H184" s="38">
        <v>563.30000000000007</v>
      </c>
      <c r="I184" s="38">
        <v>557.10000000000014</v>
      </c>
      <c r="J184" s="38">
        <v>581.60000000000014</v>
      </c>
      <c r="K184" s="38">
        <v>587.80000000000018</v>
      </c>
      <c r="L184" s="38">
        <v>593.85000000000014</v>
      </c>
      <c r="M184" s="28">
        <v>581.75</v>
      </c>
      <c r="N184" s="28">
        <v>569.5</v>
      </c>
      <c r="O184" s="39">
        <v>1675000</v>
      </c>
      <c r="P184" s="40">
        <v>-7.8150798018712164E-2</v>
      </c>
    </row>
    <row r="185" spans="1:16" ht="12.75" customHeight="1">
      <c r="A185" s="28">
        <v>175</v>
      </c>
      <c r="B185" s="29" t="s">
        <v>38</v>
      </c>
      <c r="C185" s="30" t="s">
        <v>194</v>
      </c>
      <c r="D185" s="31">
        <v>44924</v>
      </c>
      <c r="E185" s="37">
        <v>918.7</v>
      </c>
      <c r="F185" s="37">
        <v>916.81666666666661</v>
      </c>
      <c r="G185" s="38">
        <v>910.58333333333326</v>
      </c>
      <c r="H185" s="38">
        <v>902.4666666666667</v>
      </c>
      <c r="I185" s="38">
        <v>896.23333333333335</v>
      </c>
      <c r="J185" s="38">
        <v>924.93333333333317</v>
      </c>
      <c r="K185" s="38">
        <v>931.16666666666652</v>
      </c>
      <c r="L185" s="38">
        <v>939.28333333333308</v>
      </c>
      <c r="M185" s="28">
        <v>923.05</v>
      </c>
      <c r="N185" s="28">
        <v>908.7</v>
      </c>
      <c r="O185" s="39">
        <v>7875500</v>
      </c>
      <c r="P185" s="40">
        <v>-3.0289971064458535E-2</v>
      </c>
    </row>
    <row r="186" spans="1:16" ht="12.75" customHeight="1">
      <c r="A186" s="28">
        <v>176</v>
      </c>
      <c r="B186" s="29" t="s">
        <v>74</v>
      </c>
      <c r="C186" s="30" t="s">
        <v>490</v>
      </c>
      <c r="D186" s="31">
        <v>44924</v>
      </c>
      <c r="E186" s="37">
        <v>1268.5999999999999</v>
      </c>
      <c r="F186" s="37">
        <v>1263.8333333333333</v>
      </c>
      <c r="G186" s="38">
        <v>1244.6666666666665</v>
      </c>
      <c r="H186" s="38">
        <v>1220.7333333333333</v>
      </c>
      <c r="I186" s="38">
        <v>1201.5666666666666</v>
      </c>
      <c r="J186" s="38">
        <v>1287.7666666666664</v>
      </c>
      <c r="K186" s="38">
        <v>1306.9333333333329</v>
      </c>
      <c r="L186" s="38">
        <v>1330.8666666666663</v>
      </c>
      <c r="M186" s="28">
        <v>1283</v>
      </c>
      <c r="N186" s="28">
        <v>1239.9000000000001</v>
      </c>
      <c r="O186" s="39">
        <v>2323000</v>
      </c>
      <c r="P186" s="40">
        <v>-7.4501992031872508E-2</v>
      </c>
    </row>
    <row r="187" spans="1:16" ht="12.75" customHeight="1">
      <c r="A187" s="28">
        <v>177</v>
      </c>
      <c r="B187" s="29" t="s">
        <v>56</v>
      </c>
      <c r="C187" s="30" t="s">
        <v>195</v>
      </c>
      <c r="D187" s="31">
        <v>44924</v>
      </c>
      <c r="E187" s="37">
        <v>778.75</v>
      </c>
      <c r="F187" s="37">
        <v>777.18333333333339</v>
      </c>
      <c r="G187" s="38">
        <v>772.01666666666677</v>
      </c>
      <c r="H187" s="38">
        <v>765.28333333333342</v>
      </c>
      <c r="I187" s="38">
        <v>760.11666666666679</v>
      </c>
      <c r="J187" s="38">
        <v>783.91666666666674</v>
      </c>
      <c r="K187" s="38">
        <v>789.08333333333326</v>
      </c>
      <c r="L187" s="38">
        <v>795.81666666666672</v>
      </c>
      <c r="M187" s="28">
        <v>782.35</v>
      </c>
      <c r="N187" s="28">
        <v>770.45</v>
      </c>
      <c r="O187" s="39">
        <v>8772300</v>
      </c>
      <c r="P187" s="40">
        <v>-7.4338085539714868E-3</v>
      </c>
    </row>
    <row r="188" spans="1:16" ht="12.75" customHeight="1">
      <c r="A188" s="28">
        <v>178</v>
      </c>
      <c r="B188" s="29" t="s">
        <v>49</v>
      </c>
      <c r="C188" s="30" t="s">
        <v>196</v>
      </c>
      <c r="D188" s="31">
        <v>44924</v>
      </c>
      <c r="E188" s="37">
        <v>395.15</v>
      </c>
      <c r="F188" s="37">
        <v>393.79999999999995</v>
      </c>
      <c r="G188" s="38">
        <v>390.14999999999992</v>
      </c>
      <c r="H188" s="38">
        <v>385.15</v>
      </c>
      <c r="I188" s="38">
        <v>381.49999999999994</v>
      </c>
      <c r="J188" s="38">
        <v>398.7999999999999</v>
      </c>
      <c r="K188" s="38">
        <v>402.45</v>
      </c>
      <c r="L188" s="38">
        <v>407.44999999999987</v>
      </c>
      <c r="M188" s="28">
        <v>397.45</v>
      </c>
      <c r="N188" s="28">
        <v>388.8</v>
      </c>
      <c r="O188" s="39">
        <v>84754725</v>
      </c>
      <c r="P188" s="40">
        <v>2.3665278303672852E-2</v>
      </c>
    </row>
    <row r="189" spans="1:16" ht="12.75" customHeight="1">
      <c r="A189" s="28">
        <v>179</v>
      </c>
      <c r="B189" s="29" t="s">
        <v>167</v>
      </c>
      <c r="C189" s="30" t="s">
        <v>197</v>
      </c>
      <c r="D189" s="31">
        <v>44924</v>
      </c>
      <c r="E189" s="37">
        <v>207.55</v>
      </c>
      <c r="F189" s="37">
        <v>206.75</v>
      </c>
      <c r="G189" s="38">
        <v>205.5</v>
      </c>
      <c r="H189" s="38">
        <v>203.45</v>
      </c>
      <c r="I189" s="38">
        <v>202.2</v>
      </c>
      <c r="J189" s="38">
        <v>208.8</v>
      </c>
      <c r="K189" s="38">
        <v>210.05</v>
      </c>
      <c r="L189" s="38">
        <v>212.10000000000002</v>
      </c>
      <c r="M189" s="28">
        <v>208</v>
      </c>
      <c r="N189" s="28">
        <v>204.7</v>
      </c>
      <c r="O189" s="39">
        <v>111793500</v>
      </c>
      <c r="P189" s="40">
        <v>-1.3256278113735887E-2</v>
      </c>
    </row>
    <row r="190" spans="1:16" ht="12.75" customHeight="1">
      <c r="A190" s="28">
        <v>180</v>
      </c>
      <c r="B190" s="29" t="s">
        <v>119</v>
      </c>
      <c r="C190" s="30" t="s">
        <v>198</v>
      </c>
      <c r="D190" s="31">
        <v>44924</v>
      </c>
      <c r="E190" s="37">
        <v>111.05</v>
      </c>
      <c r="F190" s="37">
        <v>109.36666666666666</v>
      </c>
      <c r="G190" s="38">
        <v>107.38333333333333</v>
      </c>
      <c r="H190" s="38">
        <v>103.71666666666667</v>
      </c>
      <c r="I190" s="38">
        <v>101.73333333333333</v>
      </c>
      <c r="J190" s="38">
        <v>113.03333333333332</v>
      </c>
      <c r="K190" s="38">
        <v>115.01666666666664</v>
      </c>
      <c r="L190" s="38">
        <v>118.68333333333331</v>
      </c>
      <c r="M190" s="28">
        <v>111.35</v>
      </c>
      <c r="N190" s="28">
        <v>105.7</v>
      </c>
      <c r="O190" s="39">
        <v>186958250</v>
      </c>
      <c r="P190" s="40">
        <v>2.0198437438184405E-2</v>
      </c>
    </row>
    <row r="191" spans="1:16" ht="12.75" customHeight="1">
      <c r="A191" s="28">
        <v>181</v>
      </c>
      <c r="B191" s="29" t="s">
        <v>86</v>
      </c>
      <c r="C191" s="30" t="s">
        <v>199</v>
      </c>
      <c r="D191" s="31">
        <v>44924</v>
      </c>
      <c r="E191" s="37">
        <v>3264.25</v>
      </c>
      <c r="F191" s="37">
        <v>3259.3333333333335</v>
      </c>
      <c r="G191" s="38">
        <v>3240.666666666667</v>
      </c>
      <c r="H191" s="38">
        <v>3217.0833333333335</v>
      </c>
      <c r="I191" s="38">
        <v>3198.416666666667</v>
      </c>
      <c r="J191" s="38">
        <v>3282.916666666667</v>
      </c>
      <c r="K191" s="38">
        <v>3301.5833333333339</v>
      </c>
      <c r="L191" s="38">
        <v>3325.166666666667</v>
      </c>
      <c r="M191" s="28">
        <v>3278</v>
      </c>
      <c r="N191" s="28">
        <v>3235.75</v>
      </c>
      <c r="O191" s="39">
        <v>9802525</v>
      </c>
      <c r="P191" s="40">
        <v>-3.060342299286175E-5</v>
      </c>
    </row>
    <row r="192" spans="1:16" ht="12.75" customHeight="1">
      <c r="A192" s="28">
        <v>182</v>
      </c>
      <c r="B192" s="29" t="s">
        <v>86</v>
      </c>
      <c r="C192" s="30" t="s">
        <v>200</v>
      </c>
      <c r="D192" s="31">
        <v>44924</v>
      </c>
      <c r="E192" s="37">
        <v>1010.55</v>
      </c>
      <c r="F192" s="37">
        <v>1005.65</v>
      </c>
      <c r="G192" s="38">
        <v>998.5</v>
      </c>
      <c r="H192" s="38">
        <v>986.45</v>
      </c>
      <c r="I192" s="38">
        <v>979.30000000000007</v>
      </c>
      <c r="J192" s="38">
        <v>1017.6999999999999</v>
      </c>
      <c r="K192" s="38">
        <v>1024.8499999999999</v>
      </c>
      <c r="L192" s="38">
        <v>1036.8999999999999</v>
      </c>
      <c r="M192" s="28">
        <v>1012.8</v>
      </c>
      <c r="N192" s="28">
        <v>993.6</v>
      </c>
      <c r="O192" s="39">
        <v>13822200</v>
      </c>
      <c r="P192" s="40">
        <v>-5.9975837072833967E-3</v>
      </c>
    </row>
    <row r="193" spans="1:16" ht="12.75" customHeight="1">
      <c r="A193" s="28">
        <v>183</v>
      </c>
      <c r="B193" s="29" t="s">
        <v>56</v>
      </c>
      <c r="C193" s="30" t="s">
        <v>201</v>
      </c>
      <c r="D193" s="31">
        <v>44924</v>
      </c>
      <c r="E193" s="37">
        <v>2504.5500000000002</v>
      </c>
      <c r="F193" s="37">
        <v>2502.5666666666671</v>
      </c>
      <c r="G193" s="38">
        <v>2487.1333333333341</v>
      </c>
      <c r="H193" s="38">
        <v>2469.7166666666672</v>
      </c>
      <c r="I193" s="38">
        <v>2454.2833333333342</v>
      </c>
      <c r="J193" s="38">
        <v>2519.983333333334</v>
      </c>
      <c r="K193" s="38">
        <v>2535.4166666666674</v>
      </c>
      <c r="L193" s="38">
        <v>2552.8333333333339</v>
      </c>
      <c r="M193" s="28">
        <v>2518</v>
      </c>
      <c r="N193" s="28">
        <v>2485.15</v>
      </c>
      <c r="O193" s="39">
        <v>6457875</v>
      </c>
      <c r="P193" s="40">
        <v>-7.9497666916297019E-3</v>
      </c>
    </row>
    <row r="194" spans="1:16" ht="12.75" customHeight="1">
      <c r="A194" s="28">
        <v>184</v>
      </c>
      <c r="B194" s="29" t="s">
        <v>47</v>
      </c>
      <c r="C194" s="30" t="s">
        <v>202</v>
      </c>
      <c r="D194" s="31">
        <v>44924</v>
      </c>
      <c r="E194" s="37">
        <v>1580.95</v>
      </c>
      <c r="F194" s="37">
        <v>1577.0666666666666</v>
      </c>
      <c r="G194" s="38">
        <v>1570.1333333333332</v>
      </c>
      <c r="H194" s="38">
        <v>1559.3166666666666</v>
      </c>
      <c r="I194" s="38">
        <v>1552.3833333333332</v>
      </c>
      <c r="J194" s="38">
        <v>1587.8833333333332</v>
      </c>
      <c r="K194" s="38">
        <v>1594.8166666666666</v>
      </c>
      <c r="L194" s="38">
        <v>1605.6333333333332</v>
      </c>
      <c r="M194" s="28">
        <v>1584</v>
      </c>
      <c r="N194" s="28">
        <v>1566.25</v>
      </c>
      <c r="O194" s="39">
        <v>1853500</v>
      </c>
      <c r="P194" s="40">
        <v>-2.6523109243697478E-2</v>
      </c>
    </row>
    <row r="195" spans="1:16" ht="12.75" customHeight="1">
      <c r="A195" s="28">
        <v>185</v>
      </c>
      <c r="B195" s="29" t="s">
        <v>167</v>
      </c>
      <c r="C195" s="30" t="s">
        <v>203</v>
      </c>
      <c r="D195" s="31">
        <v>44924</v>
      </c>
      <c r="E195" s="37">
        <v>493.45</v>
      </c>
      <c r="F195" s="37">
        <v>492.26666666666665</v>
      </c>
      <c r="G195" s="38">
        <v>488.58333333333331</v>
      </c>
      <c r="H195" s="38">
        <v>483.71666666666664</v>
      </c>
      <c r="I195" s="38">
        <v>480.0333333333333</v>
      </c>
      <c r="J195" s="38">
        <v>497.13333333333333</v>
      </c>
      <c r="K195" s="38">
        <v>500.81666666666672</v>
      </c>
      <c r="L195" s="38">
        <v>505.68333333333334</v>
      </c>
      <c r="M195" s="28">
        <v>495.95</v>
      </c>
      <c r="N195" s="28">
        <v>487.4</v>
      </c>
      <c r="O195" s="39">
        <v>3327000</v>
      </c>
      <c r="P195" s="40">
        <v>5.8956916099773245E-3</v>
      </c>
    </row>
    <row r="196" spans="1:16" ht="12.75" customHeight="1">
      <c r="A196" s="28">
        <v>186</v>
      </c>
      <c r="B196" s="29" t="s">
        <v>44</v>
      </c>
      <c r="C196" s="30" t="s">
        <v>204</v>
      </c>
      <c r="D196" s="31">
        <v>44924</v>
      </c>
      <c r="E196" s="37">
        <v>1343.7</v>
      </c>
      <c r="F196" s="37">
        <v>1343.7</v>
      </c>
      <c r="G196" s="38">
        <v>1327.9</v>
      </c>
      <c r="H196" s="38">
        <v>1312.1000000000001</v>
      </c>
      <c r="I196" s="38">
        <v>1296.3000000000002</v>
      </c>
      <c r="J196" s="38">
        <v>1359.5</v>
      </c>
      <c r="K196" s="38">
        <v>1375.2999999999997</v>
      </c>
      <c r="L196" s="38">
        <v>1391.1</v>
      </c>
      <c r="M196" s="28">
        <v>1359.5</v>
      </c>
      <c r="N196" s="28">
        <v>1327.9</v>
      </c>
      <c r="O196" s="39">
        <v>4290050</v>
      </c>
      <c r="P196" s="40">
        <v>4.0312907736684746E-3</v>
      </c>
    </row>
    <row r="197" spans="1:16" ht="12.75" customHeight="1">
      <c r="A197" s="28">
        <v>187</v>
      </c>
      <c r="B197" s="29" t="s">
        <v>49</v>
      </c>
      <c r="C197" s="30" t="s">
        <v>205</v>
      </c>
      <c r="D197" s="31">
        <v>44924</v>
      </c>
      <c r="E197" s="37">
        <v>1043.7</v>
      </c>
      <c r="F197" s="37">
        <v>1036.9166666666667</v>
      </c>
      <c r="G197" s="38">
        <v>1026.7833333333335</v>
      </c>
      <c r="H197" s="38">
        <v>1009.8666666666668</v>
      </c>
      <c r="I197" s="38">
        <v>999.73333333333358</v>
      </c>
      <c r="J197" s="38">
        <v>1053.8333333333335</v>
      </c>
      <c r="K197" s="38">
        <v>1063.9666666666667</v>
      </c>
      <c r="L197" s="38">
        <v>1080.8833333333334</v>
      </c>
      <c r="M197" s="28">
        <v>1047.05</v>
      </c>
      <c r="N197" s="28">
        <v>1020</v>
      </c>
      <c r="O197" s="39">
        <v>7346500</v>
      </c>
      <c r="P197" s="40">
        <v>2.4002341691872379E-2</v>
      </c>
    </row>
    <row r="198" spans="1:16" ht="12.75" customHeight="1">
      <c r="A198" s="28">
        <v>188</v>
      </c>
      <c r="B198" s="29" t="s">
        <v>56</v>
      </c>
      <c r="C198" s="30" t="s">
        <v>206</v>
      </c>
      <c r="D198" s="31">
        <v>44924</v>
      </c>
      <c r="E198" s="37">
        <v>1700.75</v>
      </c>
      <c r="F198" s="37">
        <v>1701.05</v>
      </c>
      <c r="G198" s="38">
        <v>1689.75</v>
      </c>
      <c r="H198" s="38">
        <v>1678.75</v>
      </c>
      <c r="I198" s="38">
        <v>1667.45</v>
      </c>
      <c r="J198" s="38">
        <v>1712.05</v>
      </c>
      <c r="K198" s="38">
        <v>1723.3499999999997</v>
      </c>
      <c r="L198" s="38">
        <v>1734.35</v>
      </c>
      <c r="M198" s="28">
        <v>1712.35</v>
      </c>
      <c r="N198" s="28">
        <v>1690.05</v>
      </c>
      <c r="O198" s="39">
        <v>1248400</v>
      </c>
      <c r="P198" s="40">
        <v>1.8270799347471452E-2</v>
      </c>
    </row>
    <row r="199" spans="1:16" ht="12.75" customHeight="1">
      <c r="A199" s="28">
        <v>189</v>
      </c>
      <c r="B199" s="29" t="s">
        <v>42</v>
      </c>
      <c r="C199" s="30" t="s">
        <v>207</v>
      </c>
      <c r="D199" s="31">
        <v>44924</v>
      </c>
      <c r="E199" s="37">
        <v>7115.15</v>
      </c>
      <c r="F199" s="37">
        <v>7100.3999999999987</v>
      </c>
      <c r="G199" s="38">
        <v>7055.3999999999978</v>
      </c>
      <c r="H199" s="38">
        <v>6995.6499999999987</v>
      </c>
      <c r="I199" s="38">
        <v>6950.6499999999978</v>
      </c>
      <c r="J199" s="38">
        <v>7160.1499999999978</v>
      </c>
      <c r="K199" s="38">
        <v>7205.15</v>
      </c>
      <c r="L199" s="38">
        <v>7264.8999999999978</v>
      </c>
      <c r="M199" s="28">
        <v>7145.4</v>
      </c>
      <c r="N199" s="28">
        <v>7040.65</v>
      </c>
      <c r="O199" s="39">
        <v>1931300</v>
      </c>
      <c r="P199" s="40">
        <v>5.8330295297119939E-3</v>
      </c>
    </row>
    <row r="200" spans="1:16" ht="12.75" customHeight="1">
      <c r="A200" s="28">
        <v>190</v>
      </c>
      <c r="B200" s="29" t="s">
        <v>38</v>
      </c>
      <c r="C200" s="30" t="s">
        <v>208</v>
      </c>
      <c r="D200" s="31">
        <v>44924</v>
      </c>
      <c r="E200" s="37">
        <v>717.55</v>
      </c>
      <c r="F200" s="37">
        <v>717.63333333333333</v>
      </c>
      <c r="G200" s="38">
        <v>710.41666666666663</v>
      </c>
      <c r="H200" s="38">
        <v>703.2833333333333</v>
      </c>
      <c r="I200" s="38">
        <v>696.06666666666661</v>
      </c>
      <c r="J200" s="38">
        <v>724.76666666666665</v>
      </c>
      <c r="K200" s="38">
        <v>731.98333333333335</v>
      </c>
      <c r="L200" s="38">
        <v>739.11666666666667</v>
      </c>
      <c r="M200" s="28">
        <v>724.85</v>
      </c>
      <c r="N200" s="28">
        <v>710.5</v>
      </c>
      <c r="O200" s="39">
        <v>18954000</v>
      </c>
      <c r="P200" s="40">
        <v>3.4629577065001423E-2</v>
      </c>
    </row>
    <row r="201" spans="1:16" ht="12.75" customHeight="1">
      <c r="A201" s="28">
        <v>191</v>
      </c>
      <c r="B201" s="29" t="s">
        <v>119</v>
      </c>
      <c r="C201" s="30" t="s">
        <v>209</v>
      </c>
      <c r="D201" s="31">
        <v>44924</v>
      </c>
      <c r="E201" s="37">
        <v>307.85000000000002</v>
      </c>
      <c r="F201" s="37">
        <v>305.13333333333338</v>
      </c>
      <c r="G201" s="38">
        <v>300.71666666666675</v>
      </c>
      <c r="H201" s="38">
        <v>293.58333333333337</v>
      </c>
      <c r="I201" s="38">
        <v>289.16666666666674</v>
      </c>
      <c r="J201" s="38">
        <v>312.26666666666677</v>
      </c>
      <c r="K201" s="38">
        <v>316.68333333333339</v>
      </c>
      <c r="L201" s="38">
        <v>323.81666666666678</v>
      </c>
      <c r="M201" s="28">
        <v>309.55</v>
      </c>
      <c r="N201" s="28">
        <v>298</v>
      </c>
      <c r="O201" s="39">
        <v>34816650</v>
      </c>
      <c r="P201" s="40">
        <v>2.8955075671825727E-2</v>
      </c>
    </row>
    <row r="202" spans="1:16" ht="12.75" customHeight="1">
      <c r="A202" s="28">
        <v>192</v>
      </c>
      <c r="B202" s="29" t="s">
        <v>70</v>
      </c>
      <c r="C202" s="30" t="s">
        <v>210</v>
      </c>
      <c r="D202" s="31">
        <v>44924</v>
      </c>
      <c r="E202" s="37">
        <v>796.95</v>
      </c>
      <c r="F202" s="37">
        <v>793.51666666666677</v>
      </c>
      <c r="G202" s="38">
        <v>788.53333333333353</v>
      </c>
      <c r="H202" s="38">
        <v>780.11666666666679</v>
      </c>
      <c r="I202" s="38">
        <v>775.13333333333355</v>
      </c>
      <c r="J202" s="38">
        <v>801.93333333333351</v>
      </c>
      <c r="K202" s="38">
        <v>806.91666666666686</v>
      </c>
      <c r="L202" s="38">
        <v>815.33333333333348</v>
      </c>
      <c r="M202" s="28">
        <v>798.5</v>
      </c>
      <c r="N202" s="28">
        <v>785.1</v>
      </c>
      <c r="O202" s="39">
        <v>7007500</v>
      </c>
      <c r="P202" s="40">
        <v>-4.9624325277348308E-2</v>
      </c>
    </row>
    <row r="203" spans="1:16" ht="12.75" customHeight="1">
      <c r="A203" s="28">
        <v>193</v>
      </c>
      <c r="B203" s="29" t="s">
        <v>70</v>
      </c>
      <c r="C203" s="30" t="s">
        <v>279</v>
      </c>
      <c r="D203" s="31">
        <v>44924</v>
      </c>
      <c r="E203" s="37">
        <v>1487.8</v>
      </c>
      <c r="F203" s="37">
        <v>1482.9666666666665</v>
      </c>
      <c r="G203" s="38">
        <v>1473.9333333333329</v>
      </c>
      <c r="H203" s="38">
        <v>1460.0666666666664</v>
      </c>
      <c r="I203" s="38">
        <v>1451.0333333333328</v>
      </c>
      <c r="J203" s="38">
        <v>1496.833333333333</v>
      </c>
      <c r="K203" s="38">
        <v>1505.8666666666663</v>
      </c>
      <c r="L203" s="38">
        <v>1519.7333333333331</v>
      </c>
      <c r="M203" s="28">
        <v>1492</v>
      </c>
      <c r="N203" s="28">
        <v>1469.1</v>
      </c>
      <c r="O203" s="39">
        <v>785400</v>
      </c>
      <c r="P203" s="40">
        <v>3.5055350553505532E-2</v>
      </c>
    </row>
    <row r="204" spans="1:16" ht="12.75" customHeight="1">
      <c r="A204" s="28">
        <v>194</v>
      </c>
      <c r="B204" s="29" t="s">
        <v>86</v>
      </c>
      <c r="C204" s="30" t="s">
        <v>211</v>
      </c>
      <c r="D204" s="31">
        <v>44924</v>
      </c>
      <c r="E204" s="37">
        <v>386.05</v>
      </c>
      <c r="F204" s="37">
        <v>384.36666666666662</v>
      </c>
      <c r="G204" s="38">
        <v>381.93333333333322</v>
      </c>
      <c r="H204" s="38">
        <v>377.81666666666661</v>
      </c>
      <c r="I204" s="38">
        <v>375.38333333333321</v>
      </c>
      <c r="J204" s="38">
        <v>388.48333333333323</v>
      </c>
      <c r="K204" s="38">
        <v>390.91666666666663</v>
      </c>
      <c r="L204" s="38">
        <v>395.03333333333325</v>
      </c>
      <c r="M204" s="28">
        <v>386.8</v>
      </c>
      <c r="N204" s="28">
        <v>380.25</v>
      </c>
      <c r="O204" s="39">
        <v>44478500</v>
      </c>
      <c r="P204" s="40">
        <v>-1.6212689249416632E-2</v>
      </c>
    </row>
    <row r="205" spans="1:16" ht="12.75" customHeight="1">
      <c r="A205" s="28">
        <v>195</v>
      </c>
      <c r="B205" s="29" t="s">
        <v>179</v>
      </c>
      <c r="C205" s="30" t="s">
        <v>212</v>
      </c>
      <c r="D205" s="31">
        <v>44924</v>
      </c>
      <c r="E205" s="37">
        <v>239.2</v>
      </c>
      <c r="F205" s="37">
        <v>239.61666666666665</v>
      </c>
      <c r="G205" s="38">
        <v>236.2833333333333</v>
      </c>
      <c r="H205" s="38">
        <v>233.36666666666665</v>
      </c>
      <c r="I205" s="38">
        <v>230.0333333333333</v>
      </c>
      <c r="J205" s="38">
        <v>242.5333333333333</v>
      </c>
      <c r="K205" s="38">
        <v>245.86666666666662</v>
      </c>
      <c r="L205" s="38">
        <v>248.7833333333333</v>
      </c>
      <c r="M205" s="28">
        <v>242.95</v>
      </c>
      <c r="N205" s="28">
        <v>236.7</v>
      </c>
      <c r="O205" s="39">
        <v>89409000</v>
      </c>
      <c r="P205" s="40">
        <v>2.5903249680414454E-3</v>
      </c>
    </row>
    <row r="206" spans="1:16" ht="12.75" customHeight="1">
      <c r="A206" s="28">
        <v>196</v>
      </c>
      <c r="B206" s="29" t="s">
        <v>47</v>
      </c>
      <c r="C206" s="30" t="s">
        <v>804</v>
      </c>
      <c r="D206" s="31">
        <v>44924</v>
      </c>
      <c r="E206" s="37">
        <v>418.4</v>
      </c>
      <c r="F206" s="37">
        <v>419.45</v>
      </c>
      <c r="G206" s="38">
        <v>416.29999999999995</v>
      </c>
      <c r="H206" s="38">
        <v>414.2</v>
      </c>
      <c r="I206" s="38">
        <v>411.04999999999995</v>
      </c>
      <c r="J206" s="38">
        <v>421.54999999999995</v>
      </c>
      <c r="K206" s="38">
        <v>424.69999999999993</v>
      </c>
      <c r="L206" s="38">
        <v>426.79999999999995</v>
      </c>
      <c r="M206" s="28">
        <v>422.6</v>
      </c>
      <c r="N206" s="28">
        <v>417.35</v>
      </c>
      <c r="O206" s="39">
        <v>9923400</v>
      </c>
      <c r="P206" s="40">
        <v>-1.3774597495527728E-2</v>
      </c>
    </row>
    <row r="207" spans="1:16" ht="12.75" customHeight="1">
      <c r="A207" s="28">
        <v>197</v>
      </c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>
        <v>198</v>
      </c>
      <c r="B208" s="29"/>
      <c r="C208" s="30"/>
      <c r="D208" s="31"/>
      <c r="E208" s="37"/>
      <c r="F208" s="37"/>
      <c r="G208" s="38"/>
      <c r="H208" s="38"/>
      <c r="I208" s="38"/>
      <c r="J208" s="38"/>
      <c r="K208" s="38"/>
      <c r="L208" s="38"/>
      <c r="M208" s="28"/>
      <c r="N208" s="28"/>
      <c r="O208" s="39"/>
      <c r="P208" s="40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39"/>
      <c r="P209" s="240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45"/>
      <c r="M210" s="41"/>
      <c r="N210" s="41"/>
      <c r="O210" s="239"/>
      <c r="P210" s="240"/>
    </row>
    <row r="211" spans="1:16" ht="12.75" customHeight="1">
      <c r="A211" s="28"/>
      <c r="B211" s="42"/>
      <c r="C211" s="41"/>
      <c r="D211" s="43"/>
      <c r="E211" s="44"/>
      <c r="F211" s="44"/>
      <c r="G211" s="45"/>
      <c r="H211" s="45"/>
      <c r="I211" s="45"/>
      <c r="J211" s="45"/>
      <c r="K211" s="45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213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214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00"/>
  <sheetViews>
    <sheetView zoomScale="85" zoomScaleNormal="85" workbookViewId="0">
      <pane ySplit="9" topLeftCell="A10" activePane="bottomLeft" state="frozen"/>
      <selection pane="bottomLeft" activeCell="C20" sqref="C20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46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44923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80" t="s">
        <v>16</v>
      </c>
      <c r="B8" s="382"/>
      <c r="C8" s="386" t="s">
        <v>20</v>
      </c>
      <c r="D8" s="386" t="s">
        <v>21</v>
      </c>
      <c r="E8" s="377" t="s">
        <v>22</v>
      </c>
      <c r="F8" s="378"/>
      <c r="G8" s="379"/>
      <c r="H8" s="377" t="s">
        <v>23</v>
      </c>
      <c r="I8" s="378"/>
      <c r="J8" s="379"/>
      <c r="K8" s="23"/>
      <c r="L8" s="50"/>
      <c r="M8" s="50"/>
      <c r="N8" s="1"/>
      <c r="O8" s="1"/>
    </row>
    <row r="9" spans="1:15" ht="36" customHeight="1">
      <c r="A9" s="384"/>
      <c r="B9" s="385"/>
      <c r="C9" s="385"/>
      <c r="D9" s="385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228</v>
      </c>
      <c r="N9" s="1"/>
      <c r="O9" s="1"/>
    </row>
    <row r="10" spans="1:15" ht="12.75" customHeight="1">
      <c r="A10" s="220">
        <v>1</v>
      </c>
      <c r="B10" s="276" t="s">
        <v>229</v>
      </c>
      <c r="C10" s="276">
        <v>18132.3</v>
      </c>
      <c r="D10" s="276">
        <v>18083</v>
      </c>
      <c r="E10" s="276">
        <v>18016.75</v>
      </c>
      <c r="F10" s="276">
        <v>17901.2</v>
      </c>
      <c r="G10" s="276">
        <v>17834.95</v>
      </c>
      <c r="H10" s="276">
        <v>18198.55</v>
      </c>
      <c r="I10" s="276">
        <v>18264.8</v>
      </c>
      <c r="J10" s="276">
        <v>18380.349999999999</v>
      </c>
      <c r="K10" s="276">
        <v>18149.25</v>
      </c>
      <c r="L10" s="276">
        <v>17967.45</v>
      </c>
      <c r="M10" s="277"/>
      <c r="N10" s="1"/>
      <c r="O10" s="1"/>
    </row>
    <row r="11" spans="1:15" ht="12.75" customHeight="1">
      <c r="A11" s="220">
        <v>2</v>
      </c>
      <c r="B11" s="282" t="s">
        <v>230</v>
      </c>
      <c r="C11" s="276">
        <v>42859.5</v>
      </c>
      <c r="D11" s="276">
        <v>42726.950000000004</v>
      </c>
      <c r="E11" s="276">
        <v>42526.700000000012</v>
      </c>
      <c r="F11" s="276">
        <v>42193.900000000009</v>
      </c>
      <c r="G11" s="276">
        <v>41993.650000000016</v>
      </c>
      <c r="H11" s="276">
        <v>43059.750000000007</v>
      </c>
      <c r="I11" s="276">
        <v>43259.999999999993</v>
      </c>
      <c r="J11" s="276">
        <v>43592.800000000003</v>
      </c>
      <c r="K11" s="276">
        <v>42927.199999999997</v>
      </c>
      <c r="L11" s="276">
        <v>42394.15</v>
      </c>
      <c r="M11" s="277"/>
      <c r="N11" s="1"/>
      <c r="O11" s="1"/>
    </row>
    <row r="12" spans="1:15" ht="12.75" customHeight="1">
      <c r="A12" s="220">
        <v>3</v>
      </c>
      <c r="B12" s="237" t="s">
        <v>231</v>
      </c>
      <c r="C12" s="238">
        <v>2775.1</v>
      </c>
      <c r="D12" s="238">
        <v>2773.2999999999997</v>
      </c>
      <c r="E12" s="238">
        <v>2756.7999999999993</v>
      </c>
      <c r="F12" s="238">
        <v>2738.4999999999995</v>
      </c>
      <c r="G12" s="238">
        <v>2721.9999999999991</v>
      </c>
      <c r="H12" s="238">
        <v>2791.5999999999995</v>
      </c>
      <c r="I12" s="238">
        <v>2808.1000000000004</v>
      </c>
      <c r="J12" s="238">
        <v>2826.3999999999996</v>
      </c>
      <c r="K12" s="238">
        <v>2789.8</v>
      </c>
      <c r="L12" s="238">
        <v>2755</v>
      </c>
      <c r="M12" s="277"/>
      <c r="N12" s="1"/>
      <c r="O12" s="1"/>
    </row>
    <row r="13" spans="1:15" ht="12.75" customHeight="1">
      <c r="A13" s="220">
        <v>4</v>
      </c>
      <c r="B13" s="237" t="s">
        <v>232</v>
      </c>
      <c r="C13" s="238">
        <v>5274.9</v>
      </c>
      <c r="D13" s="238">
        <v>5258.7333333333336</v>
      </c>
      <c r="E13" s="238">
        <v>5236.2166666666672</v>
      </c>
      <c r="F13" s="238">
        <v>5197.5333333333338</v>
      </c>
      <c r="G13" s="238">
        <v>5175.0166666666673</v>
      </c>
      <c r="H13" s="238">
        <v>5297.416666666667</v>
      </c>
      <c r="I13" s="238">
        <v>5319.9333333333334</v>
      </c>
      <c r="J13" s="238">
        <v>5358.6166666666668</v>
      </c>
      <c r="K13" s="238">
        <v>5281.25</v>
      </c>
      <c r="L13" s="238">
        <v>5220.05</v>
      </c>
      <c r="M13" s="277"/>
      <c r="N13" s="1"/>
      <c r="O13" s="1"/>
    </row>
    <row r="14" spans="1:15" ht="12.75" customHeight="1">
      <c r="A14" s="220">
        <v>5</v>
      </c>
      <c r="B14" s="237" t="s">
        <v>233</v>
      </c>
      <c r="C14" s="238">
        <v>28636.25</v>
      </c>
      <c r="D14" s="238">
        <v>28551.683333333334</v>
      </c>
      <c r="E14" s="238">
        <v>28418.366666666669</v>
      </c>
      <c r="F14" s="238">
        <v>28200.483333333334</v>
      </c>
      <c r="G14" s="238">
        <v>28067.166666666668</v>
      </c>
      <c r="H14" s="238">
        <v>28769.566666666669</v>
      </c>
      <c r="I14" s="238">
        <v>28902.883333333335</v>
      </c>
      <c r="J14" s="238">
        <v>29120.76666666667</v>
      </c>
      <c r="K14" s="238">
        <v>28685</v>
      </c>
      <c r="L14" s="238">
        <v>28333.8</v>
      </c>
      <c r="M14" s="277"/>
      <c r="N14" s="1"/>
      <c r="O14" s="1"/>
    </row>
    <row r="15" spans="1:15" ht="12.75" customHeight="1">
      <c r="A15" s="220">
        <v>6</v>
      </c>
      <c r="B15" s="237" t="s">
        <v>234</v>
      </c>
      <c r="C15" s="238">
        <v>4320.6499999999996</v>
      </c>
      <c r="D15" s="238">
        <v>4315.416666666667</v>
      </c>
      <c r="E15" s="238">
        <v>4291.4333333333343</v>
      </c>
      <c r="F15" s="238">
        <v>4262.2166666666672</v>
      </c>
      <c r="G15" s="238">
        <v>4238.2333333333345</v>
      </c>
      <c r="H15" s="238">
        <v>4344.6333333333341</v>
      </c>
      <c r="I15" s="238">
        <v>4368.6166666666659</v>
      </c>
      <c r="J15" s="238">
        <v>4397.8333333333339</v>
      </c>
      <c r="K15" s="238">
        <v>4339.3999999999996</v>
      </c>
      <c r="L15" s="238">
        <v>4286.2</v>
      </c>
      <c r="M15" s="277"/>
      <c r="N15" s="1"/>
      <c r="O15" s="1"/>
    </row>
    <row r="16" spans="1:15" ht="12.75" customHeight="1">
      <c r="A16" s="220">
        <v>7</v>
      </c>
      <c r="B16" s="237" t="s">
        <v>235</v>
      </c>
      <c r="C16" s="238">
        <v>8678.2999999999993</v>
      </c>
      <c r="D16" s="238">
        <v>8653.7333333333336</v>
      </c>
      <c r="E16" s="238">
        <v>8617.6166666666668</v>
      </c>
      <c r="F16" s="238">
        <v>8556.9333333333325</v>
      </c>
      <c r="G16" s="238">
        <v>8520.8166666666657</v>
      </c>
      <c r="H16" s="238">
        <v>8714.4166666666679</v>
      </c>
      <c r="I16" s="238">
        <v>8750.5333333333365</v>
      </c>
      <c r="J16" s="238">
        <v>8811.216666666669</v>
      </c>
      <c r="K16" s="238">
        <v>8689.85</v>
      </c>
      <c r="L16" s="238">
        <v>8593.0499999999993</v>
      </c>
      <c r="M16" s="277"/>
      <c r="N16" s="1"/>
      <c r="O16" s="1"/>
    </row>
    <row r="17" spans="1:15" ht="12.75" customHeight="1">
      <c r="A17" s="220">
        <v>8</v>
      </c>
      <c r="B17" s="223" t="s">
        <v>287</v>
      </c>
      <c r="C17" s="237">
        <v>2742.65</v>
      </c>
      <c r="D17" s="238">
        <v>2736.2666666666669</v>
      </c>
      <c r="E17" s="238">
        <v>2714.9833333333336</v>
      </c>
      <c r="F17" s="238">
        <v>2687.3166666666666</v>
      </c>
      <c r="G17" s="238">
        <v>2666.0333333333333</v>
      </c>
      <c r="H17" s="238">
        <v>2763.9333333333338</v>
      </c>
      <c r="I17" s="238">
        <v>2785.2166666666676</v>
      </c>
      <c r="J17" s="238">
        <v>2812.8833333333341</v>
      </c>
      <c r="K17" s="237">
        <v>2757.55</v>
      </c>
      <c r="L17" s="237">
        <v>2708.6</v>
      </c>
      <c r="M17" s="237">
        <v>1.17811</v>
      </c>
      <c r="N17" s="1"/>
      <c r="O17" s="1"/>
    </row>
    <row r="18" spans="1:15" ht="12.75" customHeight="1">
      <c r="A18" s="220">
        <v>9</v>
      </c>
      <c r="B18" s="223" t="s">
        <v>43</v>
      </c>
      <c r="C18" s="237">
        <v>2478</v>
      </c>
      <c r="D18" s="238">
        <v>2464.6833333333329</v>
      </c>
      <c r="E18" s="238">
        <v>2441.4166666666661</v>
      </c>
      <c r="F18" s="238">
        <v>2404.833333333333</v>
      </c>
      <c r="G18" s="238">
        <v>2381.5666666666662</v>
      </c>
      <c r="H18" s="238">
        <v>2501.266666666666</v>
      </c>
      <c r="I18" s="238">
        <v>2524.5333333333333</v>
      </c>
      <c r="J18" s="238">
        <v>2561.1166666666659</v>
      </c>
      <c r="K18" s="237">
        <v>2487.9499999999998</v>
      </c>
      <c r="L18" s="237">
        <v>2428.1</v>
      </c>
      <c r="M18" s="237">
        <v>2.6063299999999998</v>
      </c>
      <c r="N18" s="1"/>
      <c r="O18" s="1"/>
    </row>
    <row r="19" spans="1:15" ht="12.75" customHeight="1">
      <c r="A19" s="220">
        <v>10</v>
      </c>
      <c r="B19" s="223" t="s">
        <v>59</v>
      </c>
      <c r="C19" s="237">
        <v>663.35</v>
      </c>
      <c r="D19" s="238">
        <v>660.58333333333337</v>
      </c>
      <c r="E19" s="238">
        <v>655.76666666666677</v>
      </c>
      <c r="F19" s="238">
        <v>648.18333333333339</v>
      </c>
      <c r="G19" s="238">
        <v>643.36666666666679</v>
      </c>
      <c r="H19" s="238">
        <v>668.16666666666674</v>
      </c>
      <c r="I19" s="238">
        <v>672.98333333333335</v>
      </c>
      <c r="J19" s="238">
        <v>680.56666666666672</v>
      </c>
      <c r="K19" s="237">
        <v>665.4</v>
      </c>
      <c r="L19" s="237">
        <v>653</v>
      </c>
      <c r="M19" s="237">
        <v>8.9607100000000006</v>
      </c>
      <c r="N19" s="1"/>
      <c r="O19" s="1"/>
    </row>
    <row r="20" spans="1:15" ht="12.75" customHeight="1">
      <c r="A20" s="220">
        <v>11</v>
      </c>
      <c r="B20" s="223" t="s">
        <v>236</v>
      </c>
      <c r="C20" s="237">
        <v>21625.4</v>
      </c>
      <c r="D20" s="238">
        <v>21630.133333333335</v>
      </c>
      <c r="E20" s="238">
        <v>21435.26666666667</v>
      </c>
      <c r="F20" s="238">
        <v>21245.133333333335</v>
      </c>
      <c r="G20" s="238">
        <v>21050.26666666667</v>
      </c>
      <c r="H20" s="238">
        <v>21820.26666666667</v>
      </c>
      <c r="I20" s="238">
        <v>22015.133333333331</v>
      </c>
      <c r="J20" s="238">
        <v>22205.26666666667</v>
      </c>
      <c r="K20" s="237">
        <v>21825</v>
      </c>
      <c r="L20" s="237">
        <v>21440</v>
      </c>
      <c r="M20" s="237">
        <v>0.21293999999999999</v>
      </c>
      <c r="N20" s="1"/>
      <c r="O20" s="1"/>
    </row>
    <row r="21" spans="1:15" ht="12.75" customHeight="1">
      <c r="A21" s="220">
        <v>12</v>
      </c>
      <c r="B21" s="223" t="s">
        <v>45</v>
      </c>
      <c r="C21" s="237">
        <v>3769.65</v>
      </c>
      <c r="D21" s="238">
        <v>3754.2000000000003</v>
      </c>
      <c r="E21" s="238">
        <v>3710.5000000000005</v>
      </c>
      <c r="F21" s="238">
        <v>3651.3500000000004</v>
      </c>
      <c r="G21" s="238">
        <v>3607.6500000000005</v>
      </c>
      <c r="H21" s="238">
        <v>3813.3500000000004</v>
      </c>
      <c r="I21" s="238">
        <v>3857.05</v>
      </c>
      <c r="J21" s="238">
        <v>3916.2000000000003</v>
      </c>
      <c r="K21" s="237">
        <v>3797.9</v>
      </c>
      <c r="L21" s="237">
        <v>3695.05</v>
      </c>
      <c r="M21" s="237">
        <v>18.049109999999999</v>
      </c>
      <c r="N21" s="1"/>
      <c r="O21" s="1"/>
    </row>
    <row r="22" spans="1:15" ht="12.75" customHeight="1">
      <c r="A22" s="220">
        <v>13</v>
      </c>
      <c r="B22" s="223" t="s">
        <v>237</v>
      </c>
      <c r="C22" s="237">
        <v>1908.7</v>
      </c>
      <c r="D22" s="238">
        <v>1907.3</v>
      </c>
      <c r="E22" s="238">
        <v>1884.6499999999999</v>
      </c>
      <c r="F22" s="238">
        <v>1860.6</v>
      </c>
      <c r="G22" s="238">
        <v>1837.9499999999998</v>
      </c>
      <c r="H22" s="238">
        <v>1931.35</v>
      </c>
      <c r="I22" s="238">
        <v>1954</v>
      </c>
      <c r="J22" s="238">
        <v>1978.05</v>
      </c>
      <c r="K22" s="237">
        <v>1929.95</v>
      </c>
      <c r="L22" s="237">
        <v>1883.25</v>
      </c>
      <c r="M22" s="237">
        <v>8.9943899999999992</v>
      </c>
      <c r="N22" s="1"/>
      <c r="O22" s="1"/>
    </row>
    <row r="23" spans="1:15" ht="12.75" customHeight="1">
      <c r="A23" s="220">
        <v>14</v>
      </c>
      <c r="B23" s="223" t="s">
        <v>46</v>
      </c>
      <c r="C23" s="237">
        <v>817.15</v>
      </c>
      <c r="D23" s="238">
        <v>812.15</v>
      </c>
      <c r="E23" s="238">
        <v>803.09999999999991</v>
      </c>
      <c r="F23" s="238">
        <v>789.05</v>
      </c>
      <c r="G23" s="238">
        <v>779.99999999999989</v>
      </c>
      <c r="H23" s="238">
        <v>826.19999999999993</v>
      </c>
      <c r="I23" s="238">
        <v>835.24999999999989</v>
      </c>
      <c r="J23" s="238">
        <v>849.3</v>
      </c>
      <c r="K23" s="237">
        <v>821.2</v>
      </c>
      <c r="L23" s="237">
        <v>798.1</v>
      </c>
      <c r="M23" s="237">
        <v>48.722340000000003</v>
      </c>
      <c r="N23" s="1"/>
      <c r="O23" s="1"/>
    </row>
    <row r="24" spans="1:15" ht="12.75" customHeight="1">
      <c r="A24" s="220">
        <v>15</v>
      </c>
      <c r="B24" s="223" t="s">
        <v>238</v>
      </c>
      <c r="C24" s="237">
        <v>3352.9</v>
      </c>
      <c r="D24" s="238">
        <v>3338.1833333333329</v>
      </c>
      <c r="E24" s="238">
        <v>3301.6666666666661</v>
      </c>
      <c r="F24" s="238">
        <v>3250.4333333333329</v>
      </c>
      <c r="G24" s="238">
        <v>3213.9166666666661</v>
      </c>
      <c r="H24" s="238">
        <v>3389.4166666666661</v>
      </c>
      <c r="I24" s="238">
        <v>3425.9333333333334</v>
      </c>
      <c r="J24" s="238">
        <v>3477.1666666666661</v>
      </c>
      <c r="K24" s="237">
        <v>3374.7</v>
      </c>
      <c r="L24" s="237">
        <v>3286.95</v>
      </c>
      <c r="M24" s="237">
        <v>1.31985</v>
      </c>
      <c r="N24" s="1"/>
      <c r="O24" s="1"/>
    </row>
    <row r="25" spans="1:15" ht="12.75" customHeight="1">
      <c r="A25" s="220">
        <v>16</v>
      </c>
      <c r="B25" s="223" t="s">
        <v>239</v>
      </c>
      <c r="C25" s="237">
        <v>2501.8000000000002</v>
      </c>
      <c r="D25" s="238">
        <v>2515.0166666666669</v>
      </c>
      <c r="E25" s="238">
        <v>2446.7833333333338</v>
      </c>
      <c r="F25" s="238">
        <v>2391.7666666666669</v>
      </c>
      <c r="G25" s="238">
        <v>2323.5333333333338</v>
      </c>
      <c r="H25" s="238">
        <v>2570.0333333333338</v>
      </c>
      <c r="I25" s="238">
        <v>2638.2666666666664</v>
      </c>
      <c r="J25" s="238">
        <v>2693.2833333333338</v>
      </c>
      <c r="K25" s="237">
        <v>2583.25</v>
      </c>
      <c r="L25" s="237">
        <v>2460</v>
      </c>
      <c r="M25" s="237">
        <v>11.77178</v>
      </c>
      <c r="N25" s="1"/>
      <c r="O25" s="1"/>
    </row>
    <row r="26" spans="1:15" ht="12.75" customHeight="1">
      <c r="A26" s="220">
        <v>17</v>
      </c>
      <c r="B26" s="223" t="s">
        <v>853</v>
      </c>
      <c r="C26" s="237">
        <v>550.79999999999995</v>
      </c>
      <c r="D26" s="238">
        <v>547.93333333333328</v>
      </c>
      <c r="E26" s="238">
        <v>545.06666666666661</v>
      </c>
      <c r="F26" s="238">
        <v>539.33333333333337</v>
      </c>
      <c r="G26" s="238">
        <v>536.4666666666667</v>
      </c>
      <c r="H26" s="238">
        <v>553.66666666666652</v>
      </c>
      <c r="I26" s="238">
        <v>556.53333333333308</v>
      </c>
      <c r="J26" s="238">
        <v>562.26666666666642</v>
      </c>
      <c r="K26" s="237">
        <v>550.79999999999995</v>
      </c>
      <c r="L26" s="237">
        <v>542.20000000000005</v>
      </c>
      <c r="M26" s="237">
        <v>24.52403</v>
      </c>
      <c r="N26" s="1"/>
      <c r="O26" s="1"/>
    </row>
    <row r="27" spans="1:15" ht="12.75" customHeight="1">
      <c r="A27" s="220">
        <v>18</v>
      </c>
      <c r="B27" s="223" t="s">
        <v>240</v>
      </c>
      <c r="C27" s="237">
        <v>148.05000000000001</v>
      </c>
      <c r="D27" s="238">
        <v>148.03333333333333</v>
      </c>
      <c r="E27" s="238">
        <v>146.51666666666665</v>
      </c>
      <c r="F27" s="238">
        <v>144.98333333333332</v>
      </c>
      <c r="G27" s="238">
        <v>143.46666666666664</v>
      </c>
      <c r="H27" s="238">
        <v>149.56666666666666</v>
      </c>
      <c r="I27" s="238">
        <v>151.08333333333337</v>
      </c>
      <c r="J27" s="238">
        <v>152.61666666666667</v>
      </c>
      <c r="K27" s="237">
        <v>149.55000000000001</v>
      </c>
      <c r="L27" s="237">
        <v>146.5</v>
      </c>
      <c r="M27" s="237">
        <v>19.72878</v>
      </c>
      <c r="N27" s="1"/>
      <c r="O27" s="1"/>
    </row>
    <row r="28" spans="1:15" ht="12.75" customHeight="1">
      <c r="A28" s="220">
        <v>19</v>
      </c>
      <c r="B28" s="223" t="s">
        <v>41</v>
      </c>
      <c r="C28" s="237">
        <v>286.35000000000002</v>
      </c>
      <c r="D28" s="238">
        <v>288.11666666666667</v>
      </c>
      <c r="E28" s="238">
        <v>283.23333333333335</v>
      </c>
      <c r="F28" s="238">
        <v>280.11666666666667</v>
      </c>
      <c r="G28" s="238">
        <v>275.23333333333335</v>
      </c>
      <c r="H28" s="238">
        <v>291.23333333333335</v>
      </c>
      <c r="I28" s="238">
        <v>296.11666666666667</v>
      </c>
      <c r="J28" s="238">
        <v>299.23333333333335</v>
      </c>
      <c r="K28" s="237">
        <v>293</v>
      </c>
      <c r="L28" s="237">
        <v>285</v>
      </c>
      <c r="M28" s="237">
        <v>15.770759999999999</v>
      </c>
      <c r="N28" s="1"/>
      <c r="O28" s="1"/>
    </row>
    <row r="29" spans="1:15" ht="12.75" customHeight="1">
      <c r="A29" s="220">
        <v>20</v>
      </c>
      <c r="B29" s="223" t="s">
        <v>48</v>
      </c>
      <c r="C29" s="237">
        <v>3069.35</v>
      </c>
      <c r="D29" s="238">
        <v>3064.5166666666664</v>
      </c>
      <c r="E29" s="238">
        <v>3026.6333333333328</v>
      </c>
      <c r="F29" s="238">
        <v>2983.9166666666665</v>
      </c>
      <c r="G29" s="238">
        <v>2946.0333333333328</v>
      </c>
      <c r="H29" s="238">
        <v>3107.2333333333327</v>
      </c>
      <c r="I29" s="238">
        <v>3145.1166666666659</v>
      </c>
      <c r="J29" s="238">
        <v>3187.8333333333326</v>
      </c>
      <c r="K29" s="237">
        <v>3102.4</v>
      </c>
      <c r="L29" s="237">
        <v>3021.8</v>
      </c>
      <c r="M29" s="237">
        <v>0.75812000000000002</v>
      </c>
      <c r="N29" s="1"/>
      <c r="O29" s="1"/>
    </row>
    <row r="30" spans="1:15" ht="12.75" customHeight="1">
      <c r="A30" s="220">
        <v>21</v>
      </c>
      <c r="B30" s="223" t="s">
        <v>51</v>
      </c>
      <c r="C30" s="237">
        <v>523.29999999999995</v>
      </c>
      <c r="D30" s="238">
        <v>519.98333333333323</v>
      </c>
      <c r="E30" s="238">
        <v>512.66666666666652</v>
      </c>
      <c r="F30" s="238">
        <v>502.0333333333333</v>
      </c>
      <c r="G30" s="238">
        <v>494.71666666666658</v>
      </c>
      <c r="H30" s="238">
        <v>530.61666666666645</v>
      </c>
      <c r="I30" s="238">
        <v>537.93333333333328</v>
      </c>
      <c r="J30" s="238">
        <v>548.56666666666638</v>
      </c>
      <c r="K30" s="237">
        <v>527.29999999999995</v>
      </c>
      <c r="L30" s="237">
        <v>509.35</v>
      </c>
      <c r="M30" s="237">
        <v>58.08135</v>
      </c>
      <c r="N30" s="1"/>
      <c r="O30" s="1"/>
    </row>
    <row r="31" spans="1:15" ht="12.75" customHeight="1">
      <c r="A31" s="220">
        <v>22</v>
      </c>
      <c r="B31" s="223" t="s">
        <v>53</v>
      </c>
      <c r="C31" s="237">
        <v>4643.8</v>
      </c>
      <c r="D31" s="238">
        <v>4660.7166666666662</v>
      </c>
      <c r="E31" s="238">
        <v>4608.7333333333327</v>
      </c>
      <c r="F31" s="238">
        <v>4573.6666666666661</v>
      </c>
      <c r="G31" s="238">
        <v>4521.6833333333325</v>
      </c>
      <c r="H31" s="238">
        <v>4695.7833333333328</v>
      </c>
      <c r="I31" s="238">
        <v>4747.7666666666664</v>
      </c>
      <c r="J31" s="238">
        <v>4782.833333333333</v>
      </c>
      <c r="K31" s="237">
        <v>4712.7</v>
      </c>
      <c r="L31" s="237">
        <v>4625.6499999999996</v>
      </c>
      <c r="M31" s="237">
        <v>2.26485</v>
      </c>
      <c r="N31" s="1"/>
      <c r="O31" s="1"/>
    </row>
    <row r="32" spans="1:15" ht="12.75" customHeight="1">
      <c r="A32" s="220">
        <v>23</v>
      </c>
      <c r="B32" s="223" t="s">
        <v>55</v>
      </c>
      <c r="C32" s="237">
        <v>141.85</v>
      </c>
      <c r="D32" s="238">
        <v>141.54999999999998</v>
      </c>
      <c r="E32" s="238">
        <v>140.49999999999997</v>
      </c>
      <c r="F32" s="238">
        <v>139.14999999999998</v>
      </c>
      <c r="G32" s="238">
        <v>138.09999999999997</v>
      </c>
      <c r="H32" s="238">
        <v>142.89999999999998</v>
      </c>
      <c r="I32" s="238">
        <v>143.94999999999999</v>
      </c>
      <c r="J32" s="238">
        <v>145.29999999999998</v>
      </c>
      <c r="K32" s="237">
        <v>142.6</v>
      </c>
      <c r="L32" s="237">
        <v>140.19999999999999</v>
      </c>
      <c r="M32" s="237">
        <v>63.986960000000003</v>
      </c>
      <c r="N32" s="1"/>
      <c r="O32" s="1"/>
    </row>
    <row r="33" spans="1:15" ht="12.75" customHeight="1">
      <c r="A33" s="220">
        <v>24</v>
      </c>
      <c r="B33" s="223" t="s">
        <v>57</v>
      </c>
      <c r="C33" s="237">
        <v>3112.6</v>
      </c>
      <c r="D33" s="238">
        <v>3099.3000000000006</v>
      </c>
      <c r="E33" s="238">
        <v>3069.6000000000013</v>
      </c>
      <c r="F33" s="238">
        <v>3026.6000000000008</v>
      </c>
      <c r="G33" s="238">
        <v>2996.9000000000015</v>
      </c>
      <c r="H33" s="238">
        <v>3142.3000000000011</v>
      </c>
      <c r="I33" s="238">
        <v>3172.0000000000009</v>
      </c>
      <c r="J33" s="238">
        <v>3215.0000000000009</v>
      </c>
      <c r="K33" s="237">
        <v>3129</v>
      </c>
      <c r="L33" s="237">
        <v>3056.3</v>
      </c>
      <c r="M33" s="237">
        <v>7.2904099999999996</v>
      </c>
      <c r="N33" s="1"/>
      <c r="O33" s="1"/>
    </row>
    <row r="34" spans="1:15" ht="12.75" customHeight="1">
      <c r="A34" s="220">
        <v>25</v>
      </c>
      <c r="B34" s="223" t="s">
        <v>300</v>
      </c>
      <c r="C34" s="237">
        <v>1973</v>
      </c>
      <c r="D34" s="238">
        <v>1972.2166666666665</v>
      </c>
      <c r="E34" s="238">
        <v>1947.333333333333</v>
      </c>
      <c r="F34" s="238">
        <v>1921.6666666666665</v>
      </c>
      <c r="G34" s="238">
        <v>1896.7833333333331</v>
      </c>
      <c r="H34" s="238">
        <v>1997.883333333333</v>
      </c>
      <c r="I34" s="238">
        <v>2022.7666666666667</v>
      </c>
      <c r="J34" s="238">
        <v>2048.4333333333329</v>
      </c>
      <c r="K34" s="237">
        <v>1997.1</v>
      </c>
      <c r="L34" s="237">
        <v>1946.55</v>
      </c>
      <c r="M34" s="237">
        <v>2.94197</v>
      </c>
      <c r="N34" s="1"/>
      <c r="O34" s="1"/>
    </row>
    <row r="35" spans="1:15" ht="12.75" customHeight="1">
      <c r="A35" s="220">
        <v>26</v>
      </c>
      <c r="B35" s="223" t="s">
        <v>60</v>
      </c>
      <c r="C35" s="237">
        <v>441.7</v>
      </c>
      <c r="D35" s="238">
        <v>441.65000000000003</v>
      </c>
      <c r="E35" s="238">
        <v>438.35000000000008</v>
      </c>
      <c r="F35" s="238">
        <v>435.00000000000006</v>
      </c>
      <c r="G35" s="238">
        <v>431.7000000000001</v>
      </c>
      <c r="H35" s="238">
        <v>445.00000000000006</v>
      </c>
      <c r="I35" s="238">
        <v>448.3</v>
      </c>
      <c r="J35" s="238">
        <v>451.65000000000003</v>
      </c>
      <c r="K35" s="237">
        <v>444.95</v>
      </c>
      <c r="L35" s="237">
        <v>438.3</v>
      </c>
      <c r="M35" s="237">
        <v>12.39728</v>
      </c>
      <c r="N35" s="1"/>
      <c r="O35" s="1"/>
    </row>
    <row r="36" spans="1:15" ht="12.75" customHeight="1">
      <c r="A36" s="220">
        <v>27</v>
      </c>
      <c r="B36" s="223" t="s">
        <v>242</v>
      </c>
      <c r="C36" s="237">
        <v>4074.6</v>
      </c>
      <c r="D36" s="238">
        <v>4057.8666666666668</v>
      </c>
      <c r="E36" s="238">
        <v>4021.7333333333336</v>
      </c>
      <c r="F36" s="238">
        <v>3968.8666666666668</v>
      </c>
      <c r="G36" s="238">
        <v>3932.7333333333336</v>
      </c>
      <c r="H36" s="238">
        <v>4110.7333333333336</v>
      </c>
      <c r="I36" s="238">
        <v>4146.8666666666668</v>
      </c>
      <c r="J36" s="238">
        <v>4199.7333333333336</v>
      </c>
      <c r="K36" s="237">
        <v>4094</v>
      </c>
      <c r="L36" s="237">
        <v>4005</v>
      </c>
      <c r="M36" s="237">
        <v>1.68072</v>
      </c>
      <c r="N36" s="1"/>
      <c r="O36" s="1"/>
    </row>
    <row r="37" spans="1:15" ht="12.75" customHeight="1">
      <c r="A37" s="220">
        <v>28</v>
      </c>
      <c r="B37" s="223" t="s">
        <v>61</v>
      </c>
      <c r="C37" s="237">
        <v>932.2</v>
      </c>
      <c r="D37" s="238">
        <v>930.86666666666667</v>
      </c>
      <c r="E37" s="238">
        <v>923.93333333333339</v>
      </c>
      <c r="F37" s="238">
        <v>915.66666666666674</v>
      </c>
      <c r="G37" s="238">
        <v>908.73333333333346</v>
      </c>
      <c r="H37" s="238">
        <v>939.13333333333333</v>
      </c>
      <c r="I37" s="238">
        <v>946.06666666666649</v>
      </c>
      <c r="J37" s="238">
        <v>954.33333333333326</v>
      </c>
      <c r="K37" s="237">
        <v>937.8</v>
      </c>
      <c r="L37" s="237">
        <v>922.6</v>
      </c>
      <c r="M37" s="237">
        <v>33.460830000000001</v>
      </c>
      <c r="N37" s="1"/>
      <c r="O37" s="1"/>
    </row>
    <row r="38" spans="1:15" ht="12.75" customHeight="1">
      <c r="A38" s="220">
        <v>29</v>
      </c>
      <c r="B38" s="223" t="s">
        <v>62</v>
      </c>
      <c r="C38" s="237">
        <v>3590.95</v>
      </c>
      <c r="D38" s="238">
        <v>3580.3166666666671</v>
      </c>
      <c r="E38" s="238">
        <v>3560.6333333333341</v>
      </c>
      <c r="F38" s="238">
        <v>3530.3166666666671</v>
      </c>
      <c r="G38" s="238">
        <v>3510.6333333333341</v>
      </c>
      <c r="H38" s="238">
        <v>3610.6333333333341</v>
      </c>
      <c r="I38" s="238">
        <v>3630.3166666666675</v>
      </c>
      <c r="J38" s="238">
        <v>3660.6333333333341</v>
      </c>
      <c r="K38" s="237">
        <v>3600</v>
      </c>
      <c r="L38" s="237">
        <v>3550</v>
      </c>
      <c r="M38" s="237">
        <v>1.15917</v>
      </c>
      <c r="N38" s="1"/>
      <c r="O38" s="1"/>
    </row>
    <row r="39" spans="1:15" ht="12.75" customHeight="1">
      <c r="A39" s="220">
        <v>30</v>
      </c>
      <c r="B39" s="223" t="s">
        <v>65</v>
      </c>
      <c r="C39" s="237">
        <v>6504.7</v>
      </c>
      <c r="D39" s="238">
        <v>6488.2333333333336</v>
      </c>
      <c r="E39" s="238">
        <v>6446.4666666666672</v>
      </c>
      <c r="F39" s="238">
        <v>6388.2333333333336</v>
      </c>
      <c r="G39" s="238">
        <v>6346.4666666666672</v>
      </c>
      <c r="H39" s="238">
        <v>6546.4666666666672</v>
      </c>
      <c r="I39" s="238">
        <v>6588.2333333333336</v>
      </c>
      <c r="J39" s="238">
        <v>6646.4666666666672</v>
      </c>
      <c r="K39" s="237">
        <v>6530</v>
      </c>
      <c r="L39" s="237">
        <v>6430</v>
      </c>
      <c r="M39" s="237">
        <v>7.8103499999999997</v>
      </c>
      <c r="N39" s="1"/>
      <c r="O39" s="1"/>
    </row>
    <row r="40" spans="1:15" ht="12.75" customHeight="1">
      <c r="A40" s="220">
        <v>31</v>
      </c>
      <c r="B40" s="223" t="s">
        <v>64</v>
      </c>
      <c r="C40" s="237">
        <v>1537.7</v>
      </c>
      <c r="D40" s="238">
        <v>1535.7</v>
      </c>
      <c r="E40" s="238">
        <v>1520</v>
      </c>
      <c r="F40" s="238">
        <v>1502.3</v>
      </c>
      <c r="G40" s="238">
        <v>1486.6</v>
      </c>
      <c r="H40" s="238">
        <v>1553.4</v>
      </c>
      <c r="I40" s="238">
        <v>1569.1000000000004</v>
      </c>
      <c r="J40" s="238">
        <v>1586.8000000000002</v>
      </c>
      <c r="K40" s="237">
        <v>1551.4</v>
      </c>
      <c r="L40" s="237">
        <v>1518</v>
      </c>
      <c r="M40" s="237">
        <v>11.021979999999999</v>
      </c>
      <c r="N40" s="1"/>
      <c r="O40" s="1"/>
    </row>
    <row r="41" spans="1:15" ht="12.75" customHeight="1">
      <c r="A41" s="220">
        <v>32</v>
      </c>
      <c r="B41" s="223" t="s">
        <v>243</v>
      </c>
      <c r="C41" s="237">
        <v>5865.65</v>
      </c>
      <c r="D41" s="238">
        <v>5849.916666666667</v>
      </c>
      <c r="E41" s="238">
        <v>5799.8333333333339</v>
      </c>
      <c r="F41" s="238">
        <v>5734.0166666666673</v>
      </c>
      <c r="G41" s="238">
        <v>5683.9333333333343</v>
      </c>
      <c r="H41" s="238">
        <v>5915.7333333333336</v>
      </c>
      <c r="I41" s="238">
        <v>5965.8166666666675</v>
      </c>
      <c r="J41" s="238">
        <v>6031.6333333333332</v>
      </c>
      <c r="K41" s="237">
        <v>5900</v>
      </c>
      <c r="L41" s="237">
        <v>5784.1</v>
      </c>
      <c r="M41" s="237">
        <v>0.74704999999999999</v>
      </c>
      <c r="N41" s="1"/>
      <c r="O41" s="1"/>
    </row>
    <row r="42" spans="1:15" ht="12.75" customHeight="1">
      <c r="A42" s="220">
        <v>33</v>
      </c>
      <c r="B42" s="223" t="s">
        <v>66</v>
      </c>
      <c r="C42" s="237">
        <v>2095.9499999999998</v>
      </c>
      <c r="D42" s="238">
        <v>2093.8666666666668</v>
      </c>
      <c r="E42" s="238">
        <v>2078.2333333333336</v>
      </c>
      <c r="F42" s="238">
        <v>2060.5166666666669</v>
      </c>
      <c r="G42" s="238">
        <v>2044.8833333333337</v>
      </c>
      <c r="H42" s="238">
        <v>2111.5833333333335</v>
      </c>
      <c r="I42" s="238">
        <v>2127.2166666666667</v>
      </c>
      <c r="J42" s="238">
        <v>2144.9333333333334</v>
      </c>
      <c r="K42" s="237">
        <v>2109.5</v>
      </c>
      <c r="L42" s="237">
        <v>2076.15</v>
      </c>
      <c r="M42" s="237">
        <v>1.2388699999999999</v>
      </c>
      <c r="N42" s="1"/>
      <c r="O42" s="1"/>
    </row>
    <row r="43" spans="1:15" ht="12.75" customHeight="1">
      <c r="A43" s="220">
        <v>34</v>
      </c>
      <c r="B43" s="223" t="s">
        <v>67</v>
      </c>
      <c r="C43" s="237">
        <v>236.95</v>
      </c>
      <c r="D43" s="238">
        <v>235.88333333333333</v>
      </c>
      <c r="E43" s="238">
        <v>233.81666666666666</v>
      </c>
      <c r="F43" s="238">
        <v>230.68333333333334</v>
      </c>
      <c r="G43" s="238">
        <v>228.61666666666667</v>
      </c>
      <c r="H43" s="238">
        <v>239.01666666666665</v>
      </c>
      <c r="I43" s="238">
        <v>241.08333333333331</v>
      </c>
      <c r="J43" s="238">
        <v>244.21666666666664</v>
      </c>
      <c r="K43" s="237">
        <v>237.95</v>
      </c>
      <c r="L43" s="237">
        <v>232.75</v>
      </c>
      <c r="M43" s="237">
        <v>62.660600000000002</v>
      </c>
      <c r="N43" s="1"/>
      <c r="O43" s="1"/>
    </row>
    <row r="44" spans="1:15" ht="12.75" customHeight="1">
      <c r="A44" s="220">
        <v>35</v>
      </c>
      <c r="B44" s="223" t="s">
        <v>68</v>
      </c>
      <c r="C44" s="237">
        <v>177.6</v>
      </c>
      <c r="D44" s="238">
        <v>177</v>
      </c>
      <c r="E44" s="238">
        <v>175.5</v>
      </c>
      <c r="F44" s="238">
        <v>173.4</v>
      </c>
      <c r="G44" s="238">
        <v>171.9</v>
      </c>
      <c r="H44" s="238">
        <v>179.1</v>
      </c>
      <c r="I44" s="238">
        <v>180.6</v>
      </c>
      <c r="J44" s="238">
        <v>182.7</v>
      </c>
      <c r="K44" s="237">
        <v>178.5</v>
      </c>
      <c r="L44" s="237">
        <v>174.9</v>
      </c>
      <c r="M44" s="237">
        <v>208.11376000000001</v>
      </c>
      <c r="N44" s="1"/>
      <c r="O44" s="1"/>
    </row>
    <row r="45" spans="1:15" ht="12.75" customHeight="1">
      <c r="A45" s="220">
        <v>36</v>
      </c>
      <c r="B45" s="223" t="s">
        <v>244</v>
      </c>
      <c r="C45" s="237">
        <v>88.9</v>
      </c>
      <c r="D45" s="238">
        <v>88.7</v>
      </c>
      <c r="E45" s="238">
        <v>86.9</v>
      </c>
      <c r="F45" s="238">
        <v>84.9</v>
      </c>
      <c r="G45" s="238">
        <v>83.100000000000009</v>
      </c>
      <c r="H45" s="238">
        <v>90.7</v>
      </c>
      <c r="I45" s="238">
        <v>92.499999999999986</v>
      </c>
      <c r="J45" s="238">
        <v>94.5</v>
      </c>
      <c r="K45" s="237">
        <v>90.5</v>
      </c>
      <c r="L45" s="237">
        <v>86.7</v>
      </c>
      <c r="M45" s="237">
        <v>281.52129000000002</v>
      </c>
      <c r="N45" s="1"/>
      <c r="O45" s="1"/>
    </row>
    <row r="46" spans="1:15" ht="12.75" customHeight="1">
      <c r="A46" s="220">
        <v>37</v>
      </c>
      <c r="B46" s="223" t="s">
        <v>69</v>
      </c>
      <c r="C46" s="237">
        <v>1637.4</v>
      </c>
      <c r="D46" s="238">
        <v>1632</v>
      </c>
      <c r="E46" s="238">
        <v>1620</v>
      </c>
      <c r="F46" s="238">
        <v>1602.6</v>
      </c>
      <c r="G46" s="238">
        <v>1590.6</v>
      </c>
      <c r="H46" s="238">
        <v>1649.4</v>
      </c>
      <c r="I46" s="238">
        <v>1661.4</v>
      </c>
      <c r="J46" s="238">
        <v>1678.8000000000002</v>
      </c>
      <c r="K46" s="237">
        <v>1644</v>
      </c>
      <c r="L46" s="237">
        <v>1614.6</v>
      </c>
      <c r="M46" s="237">
        <v>2.6598299999999999</v>
      </c>
      <c r="N46" s="1"/>
      <c r="O46" s="1"/>
    </row>
    <row r="47" spans="1:15" ht="12.75" customHeight="1">
      <c r="A47" s="220">
        <v>38</v>
      </c>
      <c r="B47" s="223" t="s">
        <v>72</v>
      </c>
      <c r="C47" s="237">
        <v>590.95000000000005</v>
      </c>
      <c r="D47" s="238">
        <v>590.56666666666672</v>
      </c>
      <c r="E47" s="238">
        <v>586.43333333333339</v>
      </c>
      <c r="F47" s="238">
        <v>581.91666666666663</v>
      </c>
      <c r="G47" s="238">
        <v>577.7833333333333</v>
      </c>
      <c r="H47" s="238">
        <v>595.08333333333348</v>
      </c>
      <c r="I47" s="238">
        <v>599.21666666666692</v>
      </c>
      <c r="J47" s="238">
        <v>603.73333333333358</v>
      </c>
      <c r="K47" s="237">
        <v>594.70000000000005</v>
      </c>
      <c r="L47" s="237">
        <v>586.04999999999995</v>
      </c>
      <c r="M47" s="237">
        <v>4.8812699999999998</v>
      </c>
      <c r="N47" s="1"/>
      <c r="O47" s="1"/>
    </row>
    <row r="48" spans="1:15" ht="12.75" customHeight="1">
      <c r="A48" s="220">
        <v>39</v>
      </c>
      <c r="B48" s="223" t="s">
        <v>71</v>
      </c>
      <c r="C48" s="237">
        <v>100.25</v>
      </c>
      <c r="D48" s="238">
        <v>99.866666666666674</v>
      </c>
      <c r="E48" s="238">
        <v>98.783333333333346</v>
      </c>
      <c r="F48" s="238">
        <v>97.316666666666677</v>
      </c>
      <c r="G48" s="238">
        <v>96.233333333333348</v>
      </c>
      <c r="H48" s="238">
        <v>101.33333333333334</v>
      </c>
      <c r="I48" s="238">
        <v>102.41666666666666</v>
      </c>
      <c r="J48" s="238">
        <v>103.88333333333334</v>
      </c>
      <c r="K48" s="237">
        <v>100.95</v>
      </c>
      <c r="L48" s="237">
        <v>98.4</v>
      </c>
      <c r="M48" s="237">
        <v>102.40049</v>
      </c>
      <c r="N48" s="1"/>
      <c r="O48" s="1"/>
    </row>
    <row r="49" spans="1:15" ht="12.75" customHeight="1">
      <c r="A49" s="220">
        <v>40</v>
      </c>
      <c r="B49" s="223" t="s">
        <v>73</v>
      </c>
      <c r="C49" s="237">
        <v>872.8</v>
      </c>
      <c r="D49" s="238">
        <v>875.4</v>
      </c>
      <c r="E49" s="238">
        <v>864.4</v>
      </c>
      <c r="F49" s="238">
        <v>856</v>
      </c>
      <c r="G49" s="238">
        <v>845</v>
      </c>
      <c r="H49" s="238">
        <v>883.8</v>
      </c>
      <c r="I49" s="238">
        <v>894.8</v>
      </c>
      <c r="J49" s="238">
        <v>903.19999999999993</v>
      </c>
      <c r="K49" s="237">
        <v>886.4</v>
      </c>
      <c r="L49" s="237">
        <v>867</v>
      </c>
      <c r="M49" s="237">
        <v>10.25722</v>
      </c>
      <c r="N49" s="1"/>
      <c r="O49" s="1"/>
    </row>
    <row r="50" spans="1:15" ht="12.75" customHeight="1">
      <c r="A50" s="220">
        <v>41</v>
      </c>
      <c r="B50" s="223" t="s">
        <v>76</v>
      </c>
      <c r="C50" s="237">
        <v>77.7</v>
      </c>
      <c r="D50" s="238">
        <v>77.5</v>
      </c>
      <c r="E50" s="238">
        <v>76.7</v>
      </c>
      <c r="F50" s="238">
        <v>75.7</v>
      </c>
      <c r="G50" s="238">
        <v>74.900000000000006</v>
      </c>
      <c r="H50" s="238">
        <v>78.5</v>
      </c>
      <c r="I50" s="238">
        <v>79.300000000000011</v>
      </c>
      <c r="J50" s="238">
        <v>80.3</v>
      </c>
      <c r="K50" s="237">
        <v>78.3</v>
      </c>
      <c r="L50" s="237">
        <v>76.5</v>
      </c>
      <c r="M50" s="237">
        <v>205.78890000000001</v>
      </c>
      <c r="N50" s="1"/>
      <c r="O50" s="1"/>
    </row>
    <row r="51" spans="1:15" ht="12.75" customHeight="1">
      <c r="A51" s="220">
        <v>42</v>
      </c>
      <c r="B51" s="223" t="s">
        <v>80</v>
      </c>
      <c r="C51" s="237">
        <v>326</v>
      </c>
      <c r="D51" s="238">
        <v>325.66666666666669</v>
      </c>
      <c r="E51" s="238">
        <v>323.03333333333336</v>
      </c>
      <c r="F51" s="238">
        <v>320.06666666666666</v>
      </c>
      <c r="G51" s="238">
        <v>317.43333333333334</v>
      </c>
      <c r="H51" s="238">
        <v>328.63333333333338</v>
      </c>
      <c r="I51" s="238">
        <v>331.26666666666671</v>
      </c>
      <c r="J51" s="238">
        <v>334.23333333333341</v>
      </c>
      <c r="K51" s="237">
        <v>328.3</v>
      </c>
      <c r="L51" s="237">
        <v>322.7</v>
      </c>
      <c r="M51" s="237">
        <v>14.095370000000001</v>
      </c>
      <c r="N51" s="1"/>
      <c r="O51" s="1"/>
    </row>
    <row r="52" spans="1:15" ht="12.75" customHeight="1">
      <c r="A52" s="220">
        <v>43</v>
      </c>
      <c r="B52" s="223" t="s">
        <v>75</v>
      </c>
      <c r="C52" s="237">
        <v>814.8</v>
      </c>
      <c r="D52" s="238">
        <v>813.08333333333337</v>
      </c>
      <c r="E52" s="238">
        <v>806.7166666666667</v>
      </c>
      <c r="F52" s="238">
        <v>798.63333333333333</v>
      </c>
      <c r="G52" s="238">
        <v>792.26666666666665</v>
      </c>
      <c r="H52" s="238">
        <v>821.16666666666674</v>
      </c>
      <c r="I52" s="238">
        <v>827.5333333333333</v>
      </c>
      <c r="J52" s="238">
        <v>835.61666666666679</v>
      </c>
      <c r="K52" s="237">
        <v>819.45</v>
      </c>
      <c r="L52" s="237">
        <v>805</v>
      </c>
      <c r="M52" s="237">
        <v>17.820530000000002</v>
      </c>
      <c r="N52" s="1"/>
      <c r="O52" s="1"/>
    </row>
    <row r="53" spans="1:15" ht="12.75" customHeight="1">
      <c r="A53" s="220">
        <v>44</v>
      </c>
      <c r="B53" s="223" t="s">
        <v>77</v>
      </c>
      <c r="C53" s="237">
        <v>265.39999999999998</v>
      </c>
      <c r="D53" s="238">
        <v>265.23333333333329</v>
      </c>
      <c r="E53" s="238">
        <v>264.01666666666659</v>
      </c>
      <c r="F53" s="238">
        <v>262.63333333333333</v>
      </c>
      <c r="G53" s="238">
        <v>261.41666666666663</v>
      </c>
      <c r="H53" s="238">
        <v>266.61666666666656</v>
      </c>
      <c r="I53" s="238">
        <v>267.83333333333326</v>
      </c>
      <c r="J53" s="238">
        <v>269.21666666666653</v>
      </c>
      <c r="K53" s="237">
        <v>266.45</v>
      </c>
      <c r="L53" s="237">
        <v>263.85000000000002</v>
      </c>
      <c r="M53" s="237">
        <v>13.138400000000001</v>
      </c>
      <c r="N53" s="1"/>
      <c r="O53" s="1"/>
    </row>
    <row r="54" spans="1:15" ht="12.75" customHeight="1">
      <c r="A54" s="220">
        <v>45</v>
      </c>
      <c r="B54" s="223" t="s">
        <v>78</v>
      </c>
      <c r="C54" s="237">
        <v>17221.55</v>
      </c>
      <c r="D54" s="238">
        <v>17131.666666666668</v>
      </c>
      <c r="E54" s="238">
        <v>16895.783333333336</v>
      </c>
      <c r="F54" s="238">
        <v>16570.01666666667</v>
      </c>
      <c r="G54" s="238">
        <v>16334.133333333339</v>
      </c>
      <c r="H54" s="238">
        <v>17457.433333333334</v>
      </c>
      <c r="I54" s="238">
        <v>17693.316666666666</v>
      </c>
      <c r="J54" s="238">
        <v>18019.083333333332</v>
      </c>
      <c r="K54" s="237">
        <v>17367.55</v>
      </c>
      <c r="L54" s="237">
        <v>16805.900000000001</v>
      </c>
      <c r="M54" s="237">
        <v>0.17196</v>
      </c>
      <c r="N54" s="1"/>
      <c r="O54" s="1"/>
    </row>
    <row r="55" spans="1:15" ht="12.75" customHeight="1">
      <c r="A55" s="220">
        <v>46</v>
      </c>
      <c r="B55" s="223" t="s">
        <v>81</v>
      </c>
      <c r="C55" s="237">
        <v>4369.25</v>
      </c>
      <c r="D55" s="238">
        <v>4373.083333333333</v>
      </c>
      <c r="E55" s="238">
        <v>4346.1666666666661</v>
      </c>
      <c r="F55" s="238">
        <v>4323.083333333333</v>
      </c>
      <c r="G55" s="238">
        <v>4296.1666666666661</v>
      </c>
      <c r="H55" s="238">
        <v>4396.1666666666661</v>
      </c>
      <c r="I55" s="238">
        <v>4423.0833333333321</v>
      </c>
      <c r="J55" s="238">
        <v>4446.1666666666661</v>
      </c>
      <c r="K55" s="237">
        <v>4400</v>
      </c>
      <c r="L55" s="237">
        <v>4350</v>
      </c>
      <c r="M55" s="237">
        <v>1.38087</v>
      </c>
      <c r="N55" s="1"/>
      <c r="O55" s="1"/>
    </row>
    <row r="56" spans="1:15" ht="12.75" customHeight="1">
      <c r="A56" s="220">
        <v>47</v>
      </c>
      <c r="B56" s="223" t="s">
        <v>82</v>
      </c>
      <c r="C56" s="237">
        <v>307.05</v>
      </c>
      <c r="D56" s="238">
        <v>305.56666666666666</v>
      </c>
      <c r="E56" s="238">
        <v>302.48333333333335</v>
      </c>
      <c r="F56" s="238">
        <v>297.91666666666669</v>
      </c>
      <c r="G56" s="238">
        <v>294.83333333333337</v>
      </c>
      <c r="H56" s="238">
        <v>310.13333333333333</v>
      </c>
      <c r="I56" s="238">
        <v>313.2166666666667</v>
      </c>
      <c r="J56" s="238">
        <v>317.7833333333333</v>
      </c>
      <c r="K56" s="237">
        <v>308.64999999999998</v>
      </c>
      <c r="L56" s="237">
        <v>301</v>
      </c>
      <c r="M56" s="237">
        <v>75.146730000000005</v>
      </c>
      <c r="N56" s="1"/>
      <c r="O56" s="1"/>
    </row>
    <row r="57" spans="1:15" ht="12.75" customHeight="1">
      <c r="A57" s="220">
        <v>48</v>
      </c>
      <c r="B57" s="223" t="s">
        <v>83</v>
      </c>
      <c r="C57" s="237">
        <v>707.1</v>
      </c>
      <c r="D57" s="238">
        <v>709.23333333333346</v>
      </c>
      <c r="E57" s="238">
        <v>699.01666666666688</v>
      </c>
      <c r="F57" s="238">
        <v>690.93333333333339</v>
      </c>
      <c r="G57" s="238">
        <v>680.71666666666681</v>
      </c>
      <c r="H57" s="238">
        <v>717.31666666666695</v>
      </c>
      <c r="I57" s="238">
        <v>727.53333333333342</v>
      </c>
      <c r="J57" s="238">
        <v>735.61666666666702</v>
      </c>
      <c r="K57" s="237">
        <v>719.45</v>
      </c>
      <c r="L57" s="237">
        <v>701.15</v>
      </c>
      <c r="M57" s="237">
        <v>10.4724</v>
      </c>
      <c r="N57" s="1"/>
      <c r="O57" s="1"/>
    </row>
    <row r="58" spans="1:15" ht="12.75" customHeight="1">
      <c r="A58" s="220">
        <v>49</v>
      </c>
      <c r="B58" s="223" t="s">
        <v>84</v>
      </c>
      <c r="C58" s="237">
        <v>1095.8499999999999</v>
      </c>
      <c r="D58" s="238">
        <v>1096.95</v>
      </c>
      <c r="E58" s="238">
        <v>1089</v>
      </c>
      <c r="F58" s="238">
        <v>1082.1499999999999</v>
      </c>
      <c r="G58" s="238">
        <v>1074.1999999999998</v>
      </c>
      <c r="H58" s="238">
        <v>1103.8000000000002</v>
      </c>
      <c r="I58" s="238">
        <v>1111.7500000000005</v>
      </c>
      <c r="J58" s="238">
        <v>1118.6000000000004</v>
      </c>
      <c r="K58" s="237">
        <v>1104.9000000000001</v>
      </c>
      <c r="L58" s="237">
        <v>1090.0999999999999</v>
      </c>
      <c r="M58" s="237">
        <v>12.093159999999999</v>
      </c>
      <c r="N58" s="1"/>
      <c r="O58" s="1"/>
    </row>
    <row r="59" spans="1:15" ht="12.75" customHeight="1">
      <c r="A59" s="220">
        <v>50</v>
      </c>
      <c r="B59" s="223" t="s">
        <v>809</v>
      </c>
      <c r="C59" s="237">
        <v>1459.85</v>
      </c>
      <c r="D59" s="238">
        <v>1466.25</v>
      </c>
      <c r="E59" s="238">
        <v>1443.6</v>
      </c>
      <c r="F59" s="238">
        <v>1427.35</v>
      </c>
      <c r="G59" s="238">
        <v>1404.6999999999998</v>
      </c>
      <c r="H59" s="238">
        <v>1482.5</v>
      </c>
      <c r="I59" s="238">
        <v>1505.15</v>
      </c>
      <c r="J59" s="238">
        <v>1521.4</v>
      </c>
      <c r="K59" s="237">
        <v>1488.9</v>
      </c>
      <c r="L59" s="237">
        <v>1450</v>
      </c>
      <c r="M59" s="237">
        <v>0.31157000000000001</v>
      </c>
      <c r="N59" s="1"/>
      <c r="O59" s="1"/>
    </row>
    <row r="60" spans="1:15" ht="12.75" customHeight="1">
      <c r="A60" s="220">
        <v>51</v>
      </c>
      <c r="B60" s="223" t="s">
        <v>85</v>
      </c>
      <c r="C60" s="237">
        <v>221.25</v>
      </c>
      <c r="D60" s="238">
        <v>221.26666666666665</v>
      </c>
      <c r="E60" s="238">
        <v>219.6333333333333</v>
      </c>
      <c r="F60" s="238">
        <v>218.01666666666665</v>
      </c>
      <c r="G60" s="238">
        <v>216.3833333333333</v>
      </c>
      <c r="H60" s="238">
        <v>222.8833333333333</v>
      </c>
      <c r="I60" s="238">
        <v>224.51666666666662</v>
      </c>
      <c r="J60" s="238">
        <v>226.1333333333333</v>
      </c>
      <c r="K60" s="237">
        <v>222.9</v>
      </c>
      <c r="L60" s="237">
        <v>219.65</v>
      </c>
      <c r="M60" s="237">
        <v>29.617260000000002</v>
      </c>
      <c r="N60" s="1"/>
      <c r="O60" s="1"/>
    </row>
    <row r="61" spans="1:15" ht="12.75" customHeight="1">
      <c r="A61" s="220">
        <v>52</v>
      </c>
      <c r="B61" s="223" t="s">
        <v>87</v>
      </c>
      <c r="C61" s="237">
        <v>3874.35</v>
      </c>
      <c r="D61" s="238">
        <v>3846.1166666666668</v>
      </c>
      <c r="E61" s="238">
        <v>3812.2333333333336</v>
      </c>
      <c r="F61" s="238">
        <v>3750.1166666666668</v>
      </c>
      <c r="G61" s="238">
        <v>3716.2333333333336</v>
      </c>
      <c r="H61" s="238">
        <v>3908.2333333333336</v>
      </c>
      <c r="I61" s="238">
        <v>3942.1166666666668</v>
      </c>
      <c r="J61" s="238">
        <v>4004.2333333333336</v>
      </c>
      <c r="K61" s="237">
        <v>3880</v>
      </c>
      <c r="L61" s="237">
        <v>3784</v>
      </c>
      <c r="M61" s="237">
        <v>1.9543699999999999</v>
      </c>
      <c r="N61" s="1"/>
      <c r="O61" s="1"/>
    </row>
    <row r="62" spans="1:15" ht="12.75" customHeight="1">
      <c r="A62" s="220">
        <v>53</v>
      </c>
      <c r="B62" s="223" t="s">
        <v>88</v>
      </c>
      <c r="C62" s="237">
        <v>1568.65</v>
      </c>
      <c r="D62" s="238">
        <v>1574.2</v>
      </c>
      <c r="E62" s="238">
        <v>1560.45</v>
      </c>
      <c r="F62" s="238">
        <v>1552.25</v>
      </c>
      <c r="G62" s="238">
        <v>1538.5</v>
      </c>
      <c r="H62" s="238">
        <v>1582.4</v>
      </c>
      <c r="I62" s="238">
        <v>1596.15</v>
      </c>
      <c r="J62" s="238">
        <v>1604.3500000000001</v>
      </c>
      <c r="K62" s="237">
        <v>1587.95</v>
      </c>
      <c r="L62" s="237">
        <v>1566</v>
      </c>
      <c r="M62" s="237">
        <v>2.2161900000000001</v>
      </c>
      <c r="N62" s="1"/>
      <c r="O62" s="1"/>
    </row>
    <row r="63" spans="1:15" ht="12.75" customHeight="1">
      <c r="A63" s="220">
        <v>54</v>
      </c>
      <c r="B63" s="223" t="s">
        <v>89</v>
      </c>
      <c r="C63" s="237">
        <v>729.65</v>
      </c>
      <c r="D63" s="238">
        <v>729.31666666666661</v>
      </c>
      <c r="E63" s="238">
        <v>719.38333333333321</v>
      </c>
      <c r="F63" s="238">
        <v>709.11666666666656</v>
      </c>
      <c r="G63" s="238">
        <v>699.18333333333317</v>
      </c>
      <c r="H63" s="238">
        <v>739.58333333333326</v>
      </c>
      <c r="I63" s="238">
        <v>749.51666666666665</v>
      </c>
      <c r="J63" s="238">
        <v>759.7833333333333</v>
      </c>
      <c r="K63" s="237">
        <v>739.25</v>
      </c>
      <c r="L63" s="237">
        <v>719.05</v>
      </c>
      <c r="M63" s="237">
        <v>9.1974800000000005</v>
      </c>
      <c r="N63" s="1"/>
      <c r="O63" s="1"/>
    </row>
    <row r="64" spans="1:15" ht="12.75" customHeight="1">
      <c r="A64" s="220">
        <v>55</v>
      </c>
      <c r="B64" s="223" t="s">
        <v>90</v>
      </c>
      <c r="C64" s="237">
        <v>886.75</v>
      </c>
      <c r="D64" s="238">
        <v>883.35</v>
      </c>
      <c r="E64" s="238">
        <v>875.7</v>
      </c>
      <c r="F64" s="238">
        <v>864.65</v>
      </c>
      <c r="G64" s="238">
        <v>857</v>
      </c>
      <c r="H64" s="238">
        <v>894.40000000000009</v>
      </c>
      <c r="I64" s="238">
        <v>902.05</v>
      </c>
      <c r="J64" s="238">
        <v>913.10000000000014</v>
      </c>
      <c r="K64" s="237">
        <v>891</v>
      </c>
      <c r="L64" s="237">
        <v>872.3</v>
      </c>
      <c r="M64" s="237">
        <v>2.5535800000000002</v>
      </c>
      <c r="N64" s="1"/>
      <c r="O64" s="1"/>
    </row>
    <row r="65" spans="1:15" ht="12.75" customHeight="1">
      <c r="A65" s="220">
        <v>56</v>
      </c>
      <c r="B65" s="223" t="s">
        <v>248</v>
      </c>
      <c r="C65" s="237">
        <v>338.45</v>
      </c>
      <c r="D65" s="238">
        <v>340.3</v>
      </c>
      <c r="E65" s="238">
        <v>333.90000000000003</v>
      </c>
      <c r="F65" s="238">
        <v>329.35</v>
      </c>
      <c r="G65" s="238">
        <v>322.95000000000005</v>
      </c>
      <c r="H65" s="238">
        <v>344.85</v>
      </c>
      <c r="I65" s="238">
        <v>351.25</v>
      </c>
      <c r="J65" s="238">
        <v>355.8</v>
      </c>
      <c r="K65" s="237">
        <v>346.7</v>
      </c>
      <c r="L65" s="237">
        <v>335.75</v>
      </c>
      <c r="M65" s="237">
        <v>11.48532</v>
      </c>
      <c r="N65" s="1"/>
      <c r="O65" s="1"/>
    </row>
    <row r="66" spans="1:15" ht="12.75" customHeight="1">
      <c r="A66" s="220">
        <v>57</v>
      </c>
      <c r="B66" s="223" t="s">
        <v>92</v>
      </c>
      <c r="C66" s="237">
        <v>1373.05</v>
      </c>
      <c r="D66" s="238">
        <v>1378.2666666666664</v>
      </c>
      <c r="E66" s="238">
        <v>1358.1833333333329</v>
      </c>
      <c r="F66" s="238">
        <v>1343.3166666666666</v>
      </c>
      <c r="G66" s="238">
        <v>1323.2333333333331</v>
      </c>
      <c r="H66" s="238">
        <v>1393.1333333333328</v>
      </c>
      <c r="I66" s="238">
        <v>1413.2166666666662</v>
      </c>
      <c r="J66" s="238">
        <v>1428.0833333333326</v>
      </c>
      <c r="K66" s="237">
        <v>1398.35</v>
      </c>
      <c r="L66" s="237">
        <v>1363.4</v>
      </c>
      <c r="M66" s="237">
        <v>4.0851499999999996</v>
      </c>
      <c r="N66" s="1"/>
      <c r="O66" s="1"/>
    </row>
    <row r="67" spans="1:15" ht="12.75" customHeight="1">
      <c r="A67" s="220">
        <v>58</v>
      </c>
      <c r="B67" s="223" t="s">
        <v>97</v>
      </c>
      <c r="C67" s="237">
        <v>371.25</v>
      </c>
      <c r="D67" s="238">
        <v>370.88333333333338</v>
      </c>
      <c r="E67" s="238">
        <v>367.86666666666679</v>
      </c>
      <c r="F67" s="238">
        <v>364.48333333333341</v>
      </c>
      <c r="G67" s="238">
        <v>361.46666666666681</v>
      </c>
      <c r="H67" s="238">
        <v>374.26666666666677</v>
      </c>
      <c r="I67" s="238">
        <v>377.2833333333333</v>
      </c>
      <c r="J67" s="238">
        <v>380.66666666666674</v>
      </c>
      <c r="K67" s="237">
        <v>373.9</v>
      </c>
      <c r="L67" s="237">
        <v>367.5</v>
      </c>
      <c r="M67" s="237">
        <v>31.085129999999999</v>
      </c>
      <c r="N67" s="1"/>
      <c r="O67" s="1"/>
    </row>
    <row r="68" spans="1:15" ht="12.75" customHeight="1">
      <c r="A68" s="220">
        <v>59</v>
      </c>
      <c r="B68" s="223" t="s">
        <v>93</v>
      </c>
      <c r="C68" s="237">
        <v>573.5</v>
      </c>
      <c r="D68" s="238">
        <v>572.31666666666661</v>
      </c>
      <c r="E68" s="238">
        <v>567.33333333333326</v>
      </c>
      <c r="F68" s="238">
        <v>561.16666666666663</v>
      </c>
      <c r="G68" s="238">
        <v>556.18333333333328</v>
      </c>
      <c r="H68" s="238">
        <v>578.48333333333323</v>
      </c>
      <c r="I68" s="238">
        <v>583.46666666666658</v>
      </c>
      <c r="J68" s="238">
        <v>589.63333333333321</v>
      </c>
      <c r="K68" s="237">
        <v>577.29999999999995</v>
      </c>
      <c r="L68" s="237">
        <v>566.15</v>
      </c>
      <c r="M68" s="237">
        <v>7.5665100000000001</v>
      </c>
      <c r="N68" s="1"/>
      <c r="O68" s="1"/>
    </row>
    <row r="69" spans="1:15" ht="12.75" customHeight="1">
      <c r="A69" s="220">
        <v>60</v>
      </c>
      <c r="B69" s="223" t="s">
        <v>249</v>
      </c>
      <c r="C69" s="237">
        <v>1863.1</v>
      </c>
      <c r="D69" s="238">
        <v>1847.5666666666666</v>
      </c>
      <c r="E69" s="238">
        <v>1825.1333333333332</v>
      </c>
      <c r="F69" s="238">
        <v>1787.1666666666665</v>
      </c>
      <c r="G69" s="238">
        <v>1764.7333333333331</v>
      </c>
      <c r="H69" s="238">
        <v>1885.5333333333333</v>
      </c>
      <c r="I69" s="238">
        <v>1907.9666666666667</v>
      </c>
      <c r="J69" s="238">
        <v>1945.9333333333334</v>
      </c>
      <c r="K69" s="237">
        <v>1870</v>
      </c>
      <c r="L69" s="237">
        <v>1809.6</v>
      </c>
      <c r="M69" s="237">
        <v>2.0656599999999998</v>
      </c>
      <c r="N69" s="1"/>
      <c r="O69" s="1"/>
    </row>
    <row r="70" spans="1:15" ht="12.75" customHeight="1">
      <c r="A70" s="220">
        <v>61</v>
      </c>
      <c r="B70" s="223" t="s">
        <v>94</v>
      </c>
      <c r="C70" s="237">
        <v>1985.25</v>
      </c>
      <c r="D70" s="238">
        <v>1982.4833333333333</v>
      </c>
      <c r="E70" s="238">
        <v>1965.0166666666667</v>
      </c>
      <c r="F70" s="238">
        <v>1944.7833333333333</v>
      </c>
      <c r="G70" s="238">
        <v>1927.3166666666666</v>
      </c>
      <c r="H70" s="238">
        <v>2002.7166666666667</v>
      </c>
      <c r="I70" s="238">
        <v>2020.1833333333334</v>
      </c>
      <c r="J70" s="238">
        <v>2040.4166666666667</v>
      </c>
      <c r="K70" s="237">
        <v>1999.95</v>
      </c>
      <c r="L70" s="237">
        <v>1962.25</v>
      </c>
      <c r="M70" s="237">
        <v>3.25658</v>
      </c>
      <c r="N70" s="1"/>
      <c r="O70" s="1"/>
    </row>
    <row r="71" spans="1:15" ht="12.75" customHeight="1">
      <c r="A71" s="220">
        <v>62</v>
      </c>
      <c r="B71" s="223" t="s">
        <v>854</v>
      </c>
      <c r="C71" s="237">
        <v>329.1</v>
      </c>
      <c r="D71" s="238">
        <v>328.7</v>
      </c>
      <c r="E71" s="238">
        <v>325.45</v>
      </c>
      <c r="F71" s="238">
        <v>321.8</v>
      </c>
      <c r="G71" s="238">
        <v>318.55</v>
      </c>
      <c r="H71" s="238">
        <v>332.34999999999997</v>
      </c>
      <c r="I71" s="238">
        <v>335.59999999999997</v>
      </c>
      <c r="J71" s="238">
        <v>339.24999999999994</v>
      </c>
      <c r="K71" s="237">
        <v>331.95</v>
      </c>
      <c r="L71" s="237">
        <v>325.05</v>
      </c>
      <c r="M71" s="237">
        <v>2.8157299999999998</v>
      </c>
      <c r="N71" s="1"/>
      <c r="O71" s="1"/>
    </row>
    <row r="72" spans="1:15" ht="12.75" customHeight="1">
      <c r="A72" s="220">
        <v>63</v>
      </c>
      <c r="B72" s="223" t="s">
        <v>95</v>
      </c>
      <c r="C72" s="237">
        <v>3477.1</v>
      </c>
      <c r="D72" s="238">
        <v>3468.5333333333328</v>
      </c>
      <c r="E72" s="238">
        <v>3437.3666666666659</v>
      </c>
      <c r="F72" s="238">
        <v>3397.6333333333332</v>
      </c>
      <c r="G72" s="238">
        <v>3366.4666666666662</v>
      </c>
      <c r="H72" s="238">
        <v>3508.2666666666655</v>
      </c>
      <c r="I72" s="238">
        <v>3539.4333333333325</v>
      </c>
      <c r="J72" s="238">
        <v>3579.1666666666652</v>
      </c>
      <c r="K72" s="237">
        <v>3499.7</v>
      </c>
      <c r="L72" s="237">
        <v>3428.8</v>
      </c>
      <c r="M72" s="237">
        <v>3.6215899999999999</v>
      </c>
      <c r="N72" s="1"/>
      <c r="O72" s="1"/>
    </row>
    <row r="73" spans="1:15" ht="12.75" customHeight="1">
      <c r="A73" s="220">
        <v>64</v>
      </c>
      <c r="B73" s="223" t="s">
        <v>251</v>
      </c>
      <c r="C73" s="237">
        <v>3939.4</v>
      </c>
      <c r="D73" s="238">
        <v>3912</v>
      </c>
      <c r="E73" s="238">
        <v>3869</v>
      </c>
      <c r="F73" s="238">
        <v>3798.6</v>
      </c>
      <c r="G73" s="238">
        <v>3755.6</v>
      </c>
      <c r="H73" s="238">
        <v>3982.4</v>
      </c>
      <c r="I73" s="238">
        <v>4025.4</v>
      </c>
      <c r="J73" s="238">
        <v>4095.8</v>
      </c>
      <c r="K73" s="237">
        <v>3955</v>
      </c>
      <c r="L73" s="237">
        <v>3841.6</v>
      </c>
      <c r="M73" s="237">
        <v>3.31759</v>
      </c>
      <c r="N73" s="1"/>
      <c r="O73" s="1"/>
    </row>
    <row r="74" spans="1:15" ht="12.75" customHeight="1">
      <c r="A74" s="220">
        <v>65</v>
      </c>
      <c r="B74" s="223" t="s">
        <v>143</v>
      </c>
      <c r="C74" s="237">
        <v>2252.3000000000002</v>
      </c>
      <c r="D74" s="238">
        <v>2270.6333333333332</v>
      </c>
      <c r="E74" s="238">
        <v>2227.2666666666664</v>
      </c>
      <c r="F74" s="238">
        <v>2202.2333333333331</v>
      </c>
      <c r="G74" s="238">
        <v>2158.8666666666663</v>
      </c>
      <c r="H74" s="238">
        <v>2295.6666666666665</v>
      </c>
      <c r="I74" s="238">
        <v>2339.0333333333333</v>
      </c>
      <c r="J74" s="238">
        <v>2364.0666666666666</v>
      </c>
      <c r="K74" s="237">
        <v>2314</v>
      </c>
      <c r="L74" s="237">
        <v>2245.6</v>
      </c>
      <c r="M74" s="237">
        <v>3.0175900000000002</v>
      </c>
      <c r="N74" s="1"/>
      <c r="O74" s="1"/>
    </row>
    <row r="75" spans="1:15" ht="12.75" customHeight="1">
      <c r="A75" s="220">
        <v>66</v>
      </c>
      <c r="B75" s="223" t="s">
        <v>98</v>
      </c>
      <c r="C75" s="237">
        <v>4250.8500000000004</v>
      </c>
      <c r="D75" s="238">
        <v>4240.55</v>
      </c>
      <c r="E75" s="238">
        <v>4211.3</v>
      </c>
      <c r="F75" s="238">
        <v>4171.75</v>
      </c>
      <c r="G75" s="238">
        <v>4142.5</v>
      </c>
      <c r="H75" s="238">
        <v>4280.1000000000004</v>
      </c>
      <c r="I75" s="238">
        <v>4309.3500000000004</v>
      </c>
      <c r="J75" s="238">
        <v>4348.9000000000005</v>
      </c>
      <c r="K75" s="237">
        <v>4269.8</v>
      </c>
      <c r="L75" s="237">
        <v>4201</v>
      </c>
      <c r="M75" s="237">
        <v>2.7324899999999999</v>
      </c>
      <c r="N75" s="1"/>
      <c r="O75" s="1"/>
    </row>
    <row r="76" spans="1:15" ht="12.75" customHeight="1">
      <c r="A76" s="220">
        <v>67</v>
      </c>
      <c r="B76" s="223" t="s">
        <v>99</v>
      </c>
      <c r="C76" s="237">
        <v>3201.8</v>
      </c>
      <c r="D76" s="238">
        <v>3188.3166666666671</v>
      </c>
      <c r="E76" s="238">
        <v>3163.483333333334</v>
      </c>
      <c r="F76" s="238">
        <v>3125.166666666667</v>
      </c>
      <c r="G76" s="238">
        <v>3100.3333333333339</v>
      </c>
      <c r="H76" s="238">
        <v>3226.6333333333341</v>
      </c>
      <c r="I76" s="238">
        <v>3251.4666666666672</v>
      </c>
      <c r="J76" s="238">
        <v>3289.7833333333342</v>
      </c>
      <c r="K76" s="237">
        <v>3213.15</v>
      </c>
      <c r="L76" s="237">
        <v>3150</v>
      </c>
      <c r="M76" s="237">
        <v>4.2213000000000003</v>
      </c>
      <c r="N76" s="1"/>
      <c r="O76" s="1"/>
    </row>
    <row r="77" spans="1:15" ht="12.75" customHeight="1">
      <c r="A77" s="220">
        <v>68</v>
      </c>
      <c r="B77" s="223" t="s">
        <v>252</v>
      </c>
      <c r="C77" s="237">
        <v>418.8</v>
      </c>
      <c r="D77" s="238">
        <v>420.55</v>
      </c>
      <c r="E77" s="238">
        <v>416.25</v>
      </c>
      <c r="F77" s="238">
        <v>413.7</v>
      </c>
      <c r="G77" s="238">
        <v>409.4</v>
      </c>
      <c r="H77" s="238">
        <v>423.1</v>
      </c>
      <c r="I77" s="238">
        <v>427.40000000000009</v>
      </c>
      <c r="J77" s="238">
        <v>429.95000000000005</v>
      </c>
      <c r="K77" s="237">
        <v>424.85</v>
      </c>
      <c r="L77" s="237">
        <v>418</v>
      </c>
      <c r="M77" s="237">
        <v>0.89268000000000003</v>
      </c>
      <c r="N77" s="1"/>
      <c r="O77" s="1"/>
    </row>
    <row r="78" spans="1:15" ht="12.75" customHeight="1">
      <c r="A78" s="220">
        <v>69</v>
      </c>
      <c r="B78" s="223" t="s">
        <v>100</v>
      </c>
      <c r="C78" s="237">
        <v>2086.8000000000002</v>
      </c>
      <c r="D78" s="238">
        <v>2098.1666666666665</v>
      </c>
      <c r="E78" s="238">
        <v>2062.8833333333332</v>
      </c>
      <c r="F78" s="238">
        <v>2038.9666666666667</v>
      </c>
      <c r="G78" s="238">
        <v>2003.6833333333334</v>
      </c>
      <c r="H78" s="238">
        <v>2122.083333333333</v>
      </c>
      <c r="I78" s="238">
        <v>2157.3666666666668</v>
      </c>
      <c r="J78" s="238">
        <v>2181.2833333333328</v>
      </c>
      <c r="K78" s="237">
        <v>2133.4499999999998</v>
      </c>
      <c r="L78" s="237">
        <v>2074.25</v>
      </c>
      <c r="M78" s="237">
        <v>1.8764400000000001</v>
      </c>
      <c r="N78" s="1"/>
      <c r="O78" s="1"/>
    </row>
    <row r="79" spans="1:15" ht="12.75" customHeight="1">
      <c r="A79" s="220">
        <v>70</v>
      </c>
      <c r="B79" s="223" t="s">
        <v>810</v>
      </c>
      <c r="C79" s="237">
        <v>149.69999999999999</v>
      </c>
      <c r="D79" s="238">
        <v>150.91666666666666</v>
      </c>
      <c r="E79" s="238">
        <v>147.88333333333333</v>
      </c>
      <c r="F79" s="238">
        <v>146.06666666666666</v>
      </c>
      <c r="G79" s="238">
        <v>143.03333333333333</v>
      </c>
      <c r="H79" s="238">
        <v>152.73333333333332</v>
      </c>
      <c r="I79" s="238">
        <v>155.76666666666668</v>
      </c>
      <c r="J79" s="238">
        <v>157.58333333333331</v>
      </c>
      <c r="K79" s="237">
        <v>153.94999999999999</v>
      </c>
      <c r="L79" s="237">
        <v>149.1</v>
      </c>
      <c r="M79" s="237">
        <v>46.456440000000001</v>
      </c>
      <c r="N79" s="1"/>
      <c r="O79" s="1"/>
    </row>
    <row r="80" spans="1:15" ht="12.75" customHeight="1">
      <c r="A80" s="220">
        <v>71</v>
      </c>
      <c r="B80" s="223" t="s">
        <v>102</v>
      </c>
      <c r="C80" s="237">
        <v>132.94999999999999</v>
      </c>
      <c r="D80" s="238">
        <v>132.03333333333333</v>
      </c>
      <c r="E80" s="238">
        <v>130.71666666666667</v>
      </c>
      <c r="F80" s="238">
        <v>128.48333333333335</v>
      </c>
      <c r="G80" s="238">
        <v>127.16666666666669</v>
      </c>
      <c r="H80" s="238">
        <v>134.26666666666665</v>
      </c>
      <c r="I80" s="238">
        <v>135.58333333333331</v>
      </c>
      <c r="J80" s="238">
        <v>137.81666666666663</v>
      </c>
      <c r="K80" s="237">
        <v>133.35</v>
      </c>
      <c r="L80" s="237">
        <v>129.80000000000001</v>
      </c>
      <c r="M80" s="237">
        <v>129.06890999999999</v>
      </c>
      <c r="N80" s="1"/>
      <c r="O80" s="1"/>
    </row>
    <row r="81" spans="1:15" ht="12.75" customHeight="1">
      <c r="A81" s="220">
        <v>72</v>
      </c>
      <c r="B81" s="223" t="s">
        <v>254</v>
      </c>
      <c r="C81" s="237">
        <v>281.35000000000002</v>
      </c>
      <c r="D81" s="238">
        <v>279.88333333333333</v>
      </c>
      <c r="E81" s="238">
        <v>277.06666666666666</v>
      </c>
      <c r="F81" s="238">
        <v>272.78333333333336</v>
      </c>
      <c r="G81" s="238">
        <v>269.9666666666667</v>
      </c>
      <c r="H81" s="238">
        <v>284.16666666666663</v>
      </c>
      <c r="I81" s="238">
        <v>286.98333333333323</v>
      </c>
      <c r="J81" s="238">
        <v>291.26666666666659</v>
      </c>
      <c r="K81" s="237">
        <v>282.7</v>
      </c>
      <c r="L81" s="237">
        <v>275.60000000000002</v>
      </c>
      <c r="M81" s="237">
        <v>9.1339000000000006</v>
      </c>
      <c r="N81" s="1"/>
      <c r="O81" s="1"/>
    </row>
    <row r="82" spans="1:15" ht="12.75" customHeight="1">
      <c r="A82" s="220">
        <v>73</v>
      </c>
      <c r="B82" s="223" t="s">
        <v>103</v>
      </c>
      <c r="C82" s="237">
        <v>95</v>
      </c>
      <c r="D82" s="238">
        <v>94.683333333333337</v>
      </c>
      <c r="E82" s="238">
        <v>94.066666666666677</v>
      </c>
      <c r="F82" s="238">
        <v>93.13333333333334</v>
      </c>
      <c r="G82" s="238">
        <v>92.51666666666668</v>
      </c>
      <c r="H82" s="238">
        <v>95.616666666666674</v>
      </c>
      <c r="I82" s="238">
        <v>96.233333333333348</v>
      </c>
      <c r="J82" s="238">
        <v>97.166666666666671</v>
      </c>
      <c r="K82" s="237">
        <v>95.3</v>
      </c>
      <c r="L82" s="237">
        <v>93.75</v>
      </c>
      <c r="M82" s="237">
        <v>63.300280000000001</v>
      </c>
      <c r="N82" s="1"/>
      <c r="O82" s="1"/>
    </row>
    <row r="83" spans="1:15" ht="12.75" customHeight="1">
      <c r="A83" s="220">
        <v>74</v>
      </c>
      <c r="B83" s="223" t="s">
        <v>255</v>
      </c>
      <c r="C83" s="237">
        <v>1583.6</v>
      </c>
      <c r="D83" s="238">
        <v>1588.4333333333334</v>
      </c>
      <c r="E83" s="238">
        <v>1569.1666666666667</v>
      </c>
      <c r="F83" s="238">
        <v>1554.7333333333333</v>
      </c>
      <c r="G83" s="238">
        <v>1535.4666666666667</v>
      </c>
      <c r="H83" s="238">
        <v>1602.8666666666668</v>
      </c>
      <c r="I83" s="238">
        <v>1622.1333333333332</v>
      </c>
      <c r="J83" s="238">
        <v>1636.5666666666668</v>
      </c>
      <c r="K83" s="237">
        <v>1607.7</v>
      </c>
      <c r="L83" s="237">
        <v>1574</v>
      </c>
      <c r="M83" s="237">
        <v>2.4869699999999999</v>
      </c>
      <c r="N83" s="1"/>
      <c r="O83" s="1"/>
    </row>
    <row r="84" spans="1:15" ht="12.75" customHeight="1">
      <c r="A84" s="220">
        <v>75</v>
      </c>
      <c r="B84" s="223" t="s">
        <v>107</v>
      </c>
      <c r="C84" s="237">
        <v>889</v>
      </c>
      <c r="D84" s="238">
        <v>890.76666666666677</v>
      </c>
      <c r="E84" s="238">
        <v>879.58333333333348</v>
      </c>
      <c r="F84" s="238">
        <v>870.16666666666674</v>
      </c>
      <c r="G84" s="238">
        <v>858.98333333333346</v>
      </c>
      <c r="H84" s="238">
        <v>900.18333333333351</v>
      </c>
      <c r="I84" s="238">
        <v>911.36666666666667</v>
      </c>
      <c r="J84" s="238">
        <v>920.78333333333353</v>
      </c>
      <c r="K84" s="237">
        <v>901.95</v>
      </c>
      <c r="L84" s="237">
        <v>881.35</v>
      </c>
      <c r="M84" s="237">
        <v>8.6345200000000002</v>
      </c>
      <c r="N84" s="1"/>
      <c r="O84" s="1"/>
    </row>
    <row r="85" spans="1:15" ht="12.75" customHeight="1">
      <c r="A85" s="220">
        <v>76</v>
      </c>
      <c r="B85" s="223" t="s">
        <v>108</v>
      </c>
      <c r="C85" s="237">
        <v>1233.05</v>
      </c>
      <c r="D85" s="238">
        <v>1226.55</v>
      </c>
      <c r="E85" s="238">
        <v>1216.8</v>
      </c>
      <c r="F85" s="238">
        <v>1200.55</v>
      </c>
      <c r="G85" s="238">
        <v>1190.8</v>
      </c>
      <c r="H85" s="238">
        <v>1242.8</v>
      </c>
      <c r="I85" s="238">
        <v>1252.55</v>
      </c>
      <c r="J85" s="238">
        <v>1268.8</v>
      </c>
      <c r="K85" s="237">
        <v>1236.3</v>
      </c>
      <c r="L85" s="237">
        <v>1210.3</v>
      </c>
      <c r="M85" s="237">
        <v>3.8837899999999999</v>
      </c>
      <c r="N85" s="1"/>
      <c r="O85" s="1"/>
    </row>
    <row r="86" spans="1:15" ht="12.75" customHeight="1">
      <c r="A86" s="220">
        <v>77</v>
      </c>
      <c r="B86" s="223" t="s">
        <v>110</v>
      </c>
      <c r="C86" s="237">
        <v>1739.4</v>
      </c>
      <c r="D86" s="238">
        <v>1738.75</v>
      </c>
      <c r="E86" s="238">
        <v>1728.7</v>
      </c>
      <c r="F86" s="238">
        <v>1718</v>
      </c>
      <c r="G86" s="238">
        <v>1707.95</v>
      </c>
      <c r="H86" s="238">
        <v>1749.45</v>
      </c>
      <c r="I86" s="238">
        <v>1759.5000000000002</v>
      </c>
      <c r="J86" s="238">
        <v>1770.2</v>
      </c>
      <c r="K86" s="237">
        <v>1748.8</v>
      </c>
      <c r="L86" s="237">
        <v>1728.05</v>
      </c>
      <c r="M86" s="237">
        <v>2.35642</v>
      </c>
      <c r="N86" s="1"/>
      <c r="O86" s="1"/>
    </row>
    <row r="87" spans="1:15" ht="12.75" customHeight="1">
      <c r="A87" s="220">
        <v>78</v>
      </c>
      <c r="B87" s="223" t="s">
        <v>111</v>
      </c>
      <c r="C87" s="237">
        <v>478.4</v>
      </c>
      <c r="D87" s="238">
        <v>479.73333333333335</v>
      </c>
      <c r="E87" s="238">
        <v>472.16666666666669</v>
      </c>
      <c r="F87" s="238">
        <v>465.93333333333334</v>
      </c>
      <c r="G87" s="238">
        <v>458.36666666666667</v>
      </c>
      <c r="H87" s="238">
        <v>485.9666666666667</v>
      </c>
      <c r="I87" s="238">
        <v>493.5333333333333</v>
      </c>
      <c r="J87" s="238">
        <v>499.76666666666671</v>
      </c>
      <c r="K87" s="237">
        <v>487.3</v>
      </c>
      <c r="L87" s="237">
        <v>473.5</v>
      </c>
      <c r="M87" s="237">
        <v>9.0093499999999995</v>
      </c>
      <c r="N87" s="1"/>
      <c r="O87" s="1"/>
    </row>
    <row r="88" spans="1:15" ht="12.75" customHeight="1">
      <c r="A88" s="220">
        <v>79</v>
      </c>
      <c r="B88" s="223" t="s">
        <v>258</v>
      </c>
      <c r="C88" s="237">
        <v>260.8</v>
      </c>
      <c r="D88" s="238">
        <v>262.2166666666667</v>
      </c>
      <c r="E88" s="238">
        <v>257.58333333333337</v>
      </c>
      <c r="F88" s="238">
        <v>254.36666666666667</v>
      </c>
      <c r="G88" s="238">
        <v>249.73333333333335</v>
      </c>
      <c r="H88" s="238">
        <v>265.43333333333339</v>
      </c>
      <c r="I88" s="238">
        <v>270.06666666666672</v>
      </c>
      <c r="J88" s="238">
        <v>273.28333333333342</v>
      </c>
      <c r="K88" s="237">
        <v>266.85000000000002</v>
      </c>
      <c r="L88" s="237">
        <v>259</v>
      </c>
      <c r="M88" s="237">
        <v>3.2375799999999999</v>
      </c>
      <c r="N88" s="1"/>
      <c r="O88" s="1"/>
    </row>
    <row r="89" spans="1:15" ht="12.75" customHeight="1">
      <c r="A89" s="220">
        <v>80</v>
      </c>
      <c r="B89" s="223" t="s">
        <v>113</v>
      </c>
      <c r="C89" s="237">
        <v>1036.3499999999999</v>
      </c>
      <c r="D89" s="238">
        <v>1035.8166666666666</v>
      </c>
      <c r="E89" s="238">
        <v>1030.8833333333332</v>
      </c>
      <c r="F89" s="238">
        <v>1025.4166666666665</v>
      </c>
      <c r="G89" s="238">
        <v>1020.4833333333331</v>
      </c>
      <c r="H89" s="238">
        <v>1041.2833333333333</v>
      </c>
      <c r="I89" s="238">
        <v>1046.2166666666667</v>
      </c>
      <c r="J89" s="238">
        <v>1051.6833333333334</v>
      </c>
      <c r="K89" s="237">
        <v>1040.75</v>
      </c>
      <c r="L89" s="237">
        <v>1030.3499999999999</v>
      </c>
      <c r="M89" s="237">
        <v>5.5431900000000001</v>
      </c>
      <c r="N89" s="1"/>
      <c r="O89" s="1"/>
    </row>
    <row r="90" spans="1:15" ht="12.75" customHeight="1">
      <c r="A90" s="220">
        <v>81</v>
      </c>
      <c r="B90" s="223" t="s">
        <v>115</v>
      </c>
      <c r="C90" s="237">
        <v>2164.4499999999998</v>
      </c>
      <c r="D90" s="238">
        <v>2159.75</v>
      </c>
      <c r="E90" s="238">
        <v>2144.5</v>
      </c>
      <c r="F90" s="238">
        <v>2124.5500000000002</v>
      </c>
      <c r="G90" s="238">
        <v>2109.3000000000002</v>
      </c>
      <c r="H90" s="238">
        <v>2179.6999999999998</v>
      </c>
      <c r="I90" s="238">
        <v>2194.9499999999998</v>
      </c>
      <c r="J90" s="238">
        <v>2214.8999999999996</v>
      </c>
      <c r="K90" s="237">
        <v>2175</v>
      </c>
      <c r="L90" s="237">
        <v>2139.8000000000002</v>
      </c>
      <c r="M90" s="237">
        <v>0.97921000000000002</v>
      </c>
      <c r="N90" s="1"/>
      <c r="O90" s="1"/>
    </row>
    <row r="91" spans="1:15" ht="12.75" customHeight="1">
      <c r="A91" s="220">
        <v>82</v>
      </c>
      <c r="B91" s="223" t="s">
        <v>116</v>
      </c>
      <c r="C91" s="237">
        <v>1631.1</v>
      </c>
      <c r="D91" s="238">
        <v>1626.8500000000001</v>
      </c>
      <c r="E91" s="238">
        <v>1617.7500000000002</v>
      </c>
      <c r="F91" s="238">
        <v>1604.4</v>
      </c>
      <c r="G91" s="238">
        <v>1595.3000000000002</v>
      </c>
      <c r="H91" s="238">
        <v>1640.2000000000003</v>
      </c>
      <c r="I91" s="238">
        <v>1649.3000000000002</v>
      </c>
      <c r="J91" s="238">
        <v>1662.6500000000003</v>
      </c>
      <c r="K91" s="237">
        <v>1635.95</v>
      </c>
      <c r="L91" s="237">
        <v>1613.5</v>
      </c>
      <c r="M91" s="237">
        <v>39.633859999999999</v>
      </c>
      <c r="N91" s="1"/>
      <c r="O91" s="1"/>
    </row>
    <row r="92" spans="1:15" ht="12.75" customHeight="1">
      <c r="A92" s="220">
        <v>83</v>
      </c>
      <c r="B92" s="223" t="s">
        <v>117</v>
      </c>
      <c r="C92" s="237">
        <v>569.79999999999995</v>
      </c>
      <c r="D92" s="238">
        <v>570.48333333333335</v>
      </c>
      <c r="E92" s="238">
        <v>566.76666666666665</v>
      </c>
      <c r="F92" s="238">
        <v>563.73333333333335</v>
      </c>
      <c r="G92" s="238">
        <v>560.01666666666665</v>
      </c>
      <c r="H92" s="238">
        <v>573.51666666666665</v>
      </c>
      <c r="I92" s="238">
        <v>577.23333333333335</v>
      </c>
      <c r="J92" s="238">
        <v>580.26666666666665</v>
      </c>
      <c r="K92" s="237">
        <v>574.20000000000005</v>
      </c>
      <c r="L92" s="237">
        <v>567.45000000000005</v>
      </c>
      <c r="M92" s="237">
        <v>15.11387</v>
      </c>
      <c r="N92" s="1"/>
      <c r="O92" s="1"/>
    </row>
    <row r="93" spans="1:15" ht="12.75" customHeight="1">
      <c r="A93" s="220">
        <v>84</v>
      </c>
      <c r="B93" s="223" t="s">
        <v>112</v>
      </c>
      <c r="C93" s="237">
        <v>1109.8499999999999</v>
      </c>
      <c r="D93" s="238">
        <v>1111.8499999999999</v>
      </c>
      <c r="E93" s="238">
        <v>1100.5999999999999</v>
      </c>
      <c r="F93" s="238">
        <v>1091.3499999999999</v>
      </c>
      <c r="G93" s="238">
        <v>1080.0999999999999</v>
      </c>
      <c r="H93" s="238">
        <v>1121.0999999999999</v>
      </c>
      <c r="I93" s="238">
        <v>1132.3499999999999</v>
      </c>
      <c r="J93" s="238">
        <v>1141.5999999999999</v>
      </c>
      <c r="K93" s="237">
        <v>1123.0999999999999</v>
      </c>
      <c r="L93" s="237">
        <v>1102.5999999999999</v>
      </c>
      <c r="M93" s="237">
        <v>5.6994400000000001</v>
      </c>
      <c r="N93" s="1"/>
      <c r="O93" s="1"/>
    </row>
    <row r="94" spans="1:15" ht="12.75" customHeight="1">
      <c r="A94" s="220">
        <v>85</v>
      </c>
      <c r="B94" s="223" t="s">
        <v>118</v>
      </c>
      <c r="C94" s="237">
        <v>2702.35</v>
      </c>
      <c r="D94" s="238">
        <v>2702.0333333333333</v>
      </c>
      <c r="E94" s="238">
        <v>2685.8166666666666</v>
      </c>
      <c r="F94" s="238">
        <v>2669.2833333333333</v>
      </c>
      <c r="G94" s="238">
        <v>2653.0666666666666</v>
      </c>
      <c r="H94" s="238">
        <v>2718.5666666666666</v>
      </c>
      <c r="I94" s="238">
        <v>2734.7833333333328</v>
      </c>
      <c r="J94" s="238">
        <v>2751.3166666666666</v>
      </c>
      <c r="K94" s="237">
        <v>2718.25</v>
      </c>
      <c r="L94" s="237">
        <v>2685.5</v>
      </c>
      <c r="M94" s="237">
        <v>1.8194699999999999</v>
      </c>
      <c r="N94" s="1"/>
      <c r="O94" s="1"/>
    </row>
    <row r="95" spans="1:15" ht="12.75" customHeight="1">
      <c r="A95" s="220">
        <v>86</v>
      </c>
      <c r="B95" s="223" t="s">
        <v>120</v>
      </c>
      <c r="C95" s="237">
        <v>471</v>
      </c>
      <c r="D95" s="238">
        <v>463.38333333333338</v>
      </c>
      <c r="E95" s="238">
        <v>454.36666666666679</v>
      </c>
      <c r="F95" s="238">
        <v>437.73333333333341</v>
      </c>
      <c r="G95" s="238">
        <v>428.71666666666681</v>
      </c>
      <c r="H95" s="238">
        <v>480.01666666666677</v>
      </c>
      <c r="I95" s="238">
        <v>489.0333333333333</v>
      </c>
      <c r="J95" s="238">
        <v>505.66666666666674</v>
      </c>
      <c r="K95" s="237">
        <v>472.4</v>
      </c>
      <c r="L95" s="237">
        <v>446.75</v>
      </c>
      <c r="M95" s="237">
        <v>138.98138</v>
      </c>
      <c r="N95" s="1"/>
      <c r="O95" s="1"/>
    </row>
    <row r="96" spans="1:15" ht="12.75" customHeight="1">
      <c r="A96" s="220">
        <v>87</v>
      </c>
      <c r="B96" s="223" t="s">
        <v>259</v>
      </c>
      <c r="C96" s="237">
        <v>2522.1</v>
      </c>
      <c r="D96" s="238">
        <v>2521.4</v>
      </c>
      <c r="E96" s="238">
        <v>2491.8000000000002</v>
      </c>
      <c r="F96" s="238">
        <v>2461.5</v>
      </c>
      <c r="G96" s="238">
        <v>2431.9</v>
      </c>
      <c r="H96" s="238">
        <v>2551.7000000000003</v>
      </c>
      <c r="I96" s="238">
        <v>2581.2999999999997</v>
      </c>
      <c r="J96" s="238">
        <v>2611.6000000000004</v>
      </c>
      <c r="K96" s="237">
        <v>2551</v>
      </c>
      <c r="L96" s="237">
        <v>2491.1</v>
      </c>
      <c r="M96" s="237">
        <v>11.548970000000001</v>
      </c>
      <c r="N96" s="1"/>
      <c r="O96" s="1"/>
    </row>
    <row r="97" spans="1:15" ht="12.75" customHeight="1">
      <c r="A97" s="220">
        <v>88</v>
      </c>
      <c r="B97" s="223" t="s">
        <v>121</v>
      </c>
      <c r="C97" s="237">
        <v>231.15</v>
      </c>
      <c r="D97" s="238">
        <v>230.81666666666669</v>
      </c>
      <c r="E97" s="238">
        <v>228.68333333333339</v>
      </c>
      <c r="F97" s="238">
        <v>226.2166666666667</v>
      </c>
      <c r="G97" s="238">
        <v>224.0833333333334</v>
      </c>
      <c r="H97" s="238">
        <v>233.28333333333339</v>
      </c>
      <c r="I97" s="238">
        <v>235.41666666666666</v>
      </c>
      <c r="J97" s="238">
        <v>237.88333333333338</v>
      </c>
      <c r="K97" s="237">
        <v>232.95</v>
      </c>
      <c r="L97" s="237">
        <v>228.35</v>
      </c>
      <c r="M97" s="237">
        <v>26.310929999999999</v>
      </c>
      <c r="N97" s="1"/>
      <c r="O97" s="1"/>
    </row>
    <row r="98" spans="1:15" ht="12.75" customHeight="1">
      <c r="A98" s="220">
        <v>89</v>
      </c>
      <c r="B98" s="223" t="s">
        <v>122</v>
      </c>
      <c r="C98" s="237">
        <v>2593.25</v>
      </c>
      <c r="D98" s="238">
        <v>2601.1333333333332</v>
      </c>
      <c r="E98" s="238">
        <v>2567.3666666666663</v>
      </c>
      <c r="F98" s="238">
        <v>2541.4833333333331</v>
      </c>
      <c r="G98" s="238">
        <v>2507.7166666666662</v>
      </c>
      <c r="H98" s="238">
        <v>2627.0166666666664</v>
      </c>
      <c r="I98" s="238">
        <v>2660.7833333333328</v>
      </c>
      <c r="J98" s="238">
        <v>2686.6666666666665</v>
      </c>
      <c r="K98" s="237">
        <v>2634.9</v>
      </c>
      <c r="L98" s="237">
        <v>2575.25</v>
      </c>
      <c r="M98" s="237">
        <v>8.7096</v>
      </c>
      <c r="N98" s="1"/>
      <c r="O98" s="1"/>
    </row>
    <row r="99" spans="1:15" ht="12.75" customHeight="1">
      <c r="A99" s="220">
        <v>90</v>
      </c>
      <c r="B99" s="223" t="s">
        <v>260</v>
      </c>
      <c r="C99" s="237">
        <v>321.60000000000002</v>
      </c>
      <c r="D99" s="238">
        <v>319.86666666666667</v>
      </c>
      <c r="E99" s="238">
        <v>315.23333333333335</v>
      </c>
      <c r="F99" s="238">
        <v>308.86666666666667</v>
      </c>
      <c r="G99" s="238">
        <v>304.23333333333335</v>
      </c>
      <c r="H99" s="238">
        <v>326.23333333333335</v>
      </c>
      <c r="I99" s="238">
        <v>330.86666666666667</v>
      </c>
      <c r="J99" s="238">
        <v>337.23333333333335</v>
      </c>
      <c r="K99" s="237">
        <v>324.5</v>
      </c>
      <c r="L99" s="237">
        <v>313.5</v>
      </c>
      <c r="M99" s="237">
        <v>3.6601599999999999</v>
      </c>
      <c r="N99" s="1"/>
      <c r="O99" s="1"/>
    </row>
    <row r="100" spans="1:15" ht="12.75" customHeight="1">
      <c r="A100" s="220">
        <v>91</v>
      </c>
      <c r="B100" s="223" t="s">
        <v>375</v>
      </c>
      <c r="C100" s="237">
        <v>42220.5</v>
      </c>
      <c r="D100" s="238">
        <v>41890.166666666664</v>
      </c>
      <c r="E100" s="238">
        <v>41430.333333333328</v>
      </c>
      <c r="F100" s="238">
        <v>40640.166666666664</v>
      </c>
      <c r="G100" s="238">
        <v>40180.333333333328</v>
      </c>
      <c r="H100" s="238">
        <v>42680.333333333328</v>
      </c>
      <c r="I100" s="238">
        <v>43140.166666666657</v>
      </c>
      <c r="J100" s="238">
        <v>43930.333333333328</v>
      </c>
      <c r="K100" s="237">
        <v>42350</v>
      </c>
      <c r="L100" s="237">
        <v>41100</v>
      </c>
      <c r="M100" s="237">
        <v>0.10974</v>
      </c>
      <c r="N100" s="1"/>
      <c r="O100" s="1"/>
    </row>
    <row r="101" spans="1:15" ht="12.75" customHeight="1">
      <c r="A101" s="220">
        <v>92</v>
      </c>
      <c r="B101" s="223" t="s">
        <v>114</v>
      </c>
      <c r="C101" s="237">
        <v>2669.1</v>
      </c>
      <c r="D101" s="238">
        <v>2663.3833333333332</v>
      </c>
      <c r="E101" s="238">
        <v>2653.9666666666662</v>
      </c>
      <c r="F101" s="238">
        <v>2638.833333333333</v>
      </c>
      <c r="G101" s="238">
        <v>2629.4166666666661</v>
      </c>
      <c r="H101" s="238">
        <v>2678.5166666666664</v>
      </c>
      <c r="I101" s="238">
        <v>2687.9333333333334</v>
      </c>
      <c r="J101" s="238">
        <v>2703.0666666666666</v>
      </c>
      <c r="K101" s="237">
        <v>2672.8</v>
      </c>
      <c r="L101" s="237">
        <v>2648.25</v>
      </c>
      <c r="M101" s="237">
        <v>15.2431</v>
      </c>
      <c r="N101" s="1"/>
      <c r="O101" s="1"/>
    </row>
    <row r="102" spans="1:15" ht="12.75" customHeight="1">
      <c r="A102" s="220">
        <v>93</v>
      </c>
      <c r="B102" s="223" t="s">
        <v>124</v>
      </c>
      <c r="C102" s="237">
        <v>900.65</v>
      </c>
      <c r="D102" s="238">
        <v>897.20000000000016</v>
      </c>
      <c r="E102" s="238">
        <v>891.65000000000032</v>
      </c>
      <c r="F102" s="238">
        <v>882.6500000000002</v>
      </c>
      <c r="G102" s="238">
        <v>877.10000000000036</v>
      </c>
      <c r="H102" s="238">
        <v>906.20000000000027</v>
      </c>
      <c r="I102" s="238">
        <v>911.75000000000023</v>
      </c>
      <c r="J102" s="238">
        <v>920.75000000000023</v>
      </c>
      <c r="K102" s="237">
        <v>902.75</v>
      </c>
      <c r="L102" s="237">
        <v>888.2</v>
      </c>
      <c r="M102" s="237">
        <v>49.943809999999999</v>
      </c>
      <c r="N102" s="1"/>
      <c r="O102" s="1"/>
    </row>
    <row r="103" spans="1:15" ht="12.75" customHeight="1">
      <c r="A103" s="220">
        <v>94</v>
      </c>
      <c r="B103" s="223" t="s">
        <v>125</v>
      </c>
      <c r="C103" s="237">
        <v>1242.75</v>
      </c>
      <c r="D103" s="238">
        <v>1241.7166666666667</v>
      </c>
      <c r="E103" s="238">
        <v>1229.4333333333334</v>
      </c>
      <c r="F103" s="238">
        <v>1216.1166666666668</v>
      </c>
      <c r="G103" s="238">
        <v>1203.8333333333335</v>
      </c>
      <c r="H103" s="238">
        <v>1255.0333333333333</v>
      </c>
      <c r="I103" s="238">
        <v>1267.3166666666666</v>
      </c>
      <c r="J103" s="238">
        <v>1280.6333333333332</v>
      </c>
      <c r="K103" s="237">
        <v>1254</v>
      </c>
      <c r="L103" s="237">
        <v>1228.4000000000001</v>
      </c>
      <c r="M103" s="237">
        <v>3.3078400000000001</v>
      </c>
      <c r="N103" s="1"/>
      <c r="O103" s="1"/>
    </row>
    <row r="104" spans="1:15" ht="12.75" customHeight="1">
      <c r="A104" s="220">
        <v>95</v>
      </c>
      <c r="B104" s="223" t="s">
        <v>126</v>
      </c>
      <c r="C104" s="237">
        <v>450.4</v>
      </c>
      <c r="D104" s="238">
        <v>449.01666666666665</v>
      </c>
      <c r="E104" s="238">
        <v>447.0333333333333</v>
      </c>
      <c r="F104" s="238">
        <v>443.66666666666663</v>
      </c>
      <c r="G104" s="238">
        <v>441.68333333333328</v>
      </c>
      <c r="H104" s="238">
        <v>452.38333333333333</v>
      </c>
      <c r="I104" s="238">
        <v>454.36666666666667</v>
      </c>
      <c r="J104" s="238">
        <v>457.73333333333335</v>
      </c>
      <c r="K104" s="237">
        <v>451</v>
      </c>
      <c r="L104" s="237">
        <v>445.65</v>
      </c>
      <c r="M104" s="237">
        <v>10.73611</v>
      </c>
      <c r="N104" s="1"/>
      <c r="O104" s="1"/>
    </row>
    <row r="105" spans="1:15" ht="12.75" customHeight="1">
      <c r="A105" s="220">
        <v>96</v>
      </c>
      <c r="B105" s="223" t="s">
        <v>261</v>
      </c>
      <c r="C105" s="237">
        <v>498.65</v>
      </c>
      <c r="D105" s="238">
        <v>499</v>
      </c>
      <c r="E105" s="238">
        <v>495.7</v>
      </c>
      <c r="F105" s="238">
        <v>492.75</v>
      </c>
      <c r="G105" s="238">
        <v>489.45</v>
      </c>
      <c r="H105" s="238">
        <v>501.95</v>
      </c>
      <c r="I105" s="238">
        <v>505.24999999999994</v>
      </c>
      <c r="J105" s="238">
        <v>508.2</v>
      </c>
      <c r="K105" s="237">
        <v>502.3</v>
      </c>
      <c r="L105" s="237">
        <v>496.05</v>
      </c>
      <c r="M105" s="237">
        <v>1.8504700000000001</v>
      </c>
      <c r="N105" s="1"/>
      <c r="O105" s="1"/>
    </row>
    <row r="106" spans="1:15" ht="12.75" customHeight="1">
      <c r="A106" s="220">
        <v>97</v>
      </c>
      <c r="B106" s="223" t="s">
        <v>128</v>
      </c>
      <c r="C106" s="237">
        <v>55.95</v>
      </c>
      <c r="D106" s="238">
        <v>55.816666666666663</v>
      </c>
      <c r="E106" s="238">
        <v>55.083333333333329</v>
      </c>
      <c r="F106" s="238">
        <v>54.216666666666669</v>
      </c>
      <c r="G106" s="238">
        <v>53.483333333333334</v>
      </c>
      <c r="H106" s="238">
        <v>56.683333333333323</v>
      </c>
      <c r="I106" s="238">
        <v>57.416666666666657</v>
      </c>
      <c r="J106" s="238">
        <v>58.283333333333317</v>
      </c>
      <c r="K106" s="237">
        <v>56.55</v>
      </c>
      <c r="L106" s="237">
        <v>54.95</v>
      </c>
      <c r="M106" s="237">
        <v>394.45195999999999</v>
      </c>
      <c r="N106" s="1"/>
      <c r="O106" s="1"/>
    </row>
    <row r="107" spans="1:15" ht="12.75" customHeight="1">
      <c r="A107" s="220">
        <v>98</v>
      </c>
      <c r="B107" s="223" t="s">
        <v>137</v>
      </c>
      <c r="C107" s="237">
        <v>333.15</v>
      </c>
      <c r="D107" s="238">
        <v>333.23333333333329</v>
      </c>
      <c r="E107" s="238">
        <v>330.06666666666661</v>
      </c>
      <c r="F107" s="238">
        <v>326.98333333333329</v>
      </c>
      <c r="G107" s="238">
        <v>323.81666666666661</v>
      </c>
      <c r="H107" s="238">
        <v>336.31666666666661</v>
      </c>
      <c r="I107" s="238">
        <v>339.48333333333323</v>
      </c>
      <c r="J107" s="238">
        <v>342.56666666666661</v>
      </c>
      <c r="K107" s="237">
        <v>336.4</v>
      </c>
      <c r="L107" s="237">
        <v>330.15</v>
      </c>
      <c r="M107" s="237">
        <v>67.273430000000005</v>
      </c>
      <c r="N107" s="1"/>
      <c r="O107" s="1"/>
    </row>
    <row r="108" spans="1:15" ht="12.75" customHeight="1">
      <c r="A108" s="220">
        <v>99</v>
      </c>
      <c r="B108" s="223" t="s">
        <v>262</v>
      </c>
      <c r="C108" s="237">
        <v>4258.1499999999996</v>
      </c>
      <c r="D108" s="238">
        <v>4259.2666666666664</v>
      </c>
      <c r="E108" s="238">
        <v>4223.6333333333332</v>
      </c>
      <c r="F108" s="238">
        <v>4189.1166666666668</v>
      </c>
      <c r="G108" s="238">
        <v>4153.4833333333336</v>
      </c>
      <c r="H108" s="238">
        <v>4293.7833333333328</v>
      </c>
      <c r="I108" s="238">
        <v>4329.4166666666661</v>
      </c>
      <c r="J108" s="238">
        <v>4363.9333333333325</v>
      </c>
      <c r="K108" s="237">
        <v>4294.8999999999996</v>
      </c>
      <c r="L108" s="237">
        <v>4224.75</v>
      </c>
      <c r="M108" s="237">
        <v>0.44157000000000002</v>
      </c>
      <c r="N108" s="1"/>
      <c r="O108" s="1"/>
    </row>
    <row r="109" spans="1:15" ht="12.75" customHeight="1">
      <c r="A109" s="220">
        <v>100</v>
      </c>
      <c r="B109" s="223" t="s">
        <v>388</v>
      </c>
      <c r="C109" s="237">
        <v>288.55</v>
      </c>
      <c r="D109" s="238">
        <v>290.13333333333338</v>
      </c>
      <c r="E109" s="238">
        <v>285.41666666666674</v>
      </c>
      <c r="F109" s="238">
        <v>282.28333333333336</v>
      </c>
      <c r="G109" s="238">
        <v>277.56666666666672</v>
      </c>
      <c r="H109" s="238">
        <v>293.26666666666677</v>
      </c>
      <c r="I109" s="238">
        <v>297.98333333333335</v>
      </c>
      <c r="J109" s="238">
        <v>301.11666666666679</v>
      </c>
      <c r="K109" s="237">
        <v>294.85000000000002</v>
      </c>
      <c r="L109" s="237">
        <v>287</v>
      </c>
      <c r="M109" s="237">
        <v>17.0137</v>
      </c>
      <c r="N109" s="1"/>
      <c r="O109" s="1"/>
    </row>
    <row r="110" spans="1:15" ht="12.75" customHeight="1">
      <c r="A110" s="220">
        <v>101</v>
      </c>
      <c r="B110" s="223" t="s">
        <v>389</v>
      </c>
      <c r="C110" s="237">
        <v>138.5</v>
      </c>
      <c r="D110" s="238">
        <v>138.16666666666666</v>
      </c>
      <c r="E110" s="238">
        <v>137.0333333333333</v>
      </c>
      <c r="F110" s="238">
        <v>135.56666666666663</v>
      </c>
      <c r="G110" s="238">
        <v>134.43333333333328</v>
      </c>
      <c r="H110" s="238">
        <v>139.63333333333333</v>
      </c>
      <c r="I110" s="238">
        <v>140.76666666666671</v>
      </c>
      <c r="J110" s="238">
        <v>142.23333333333335</v>
      </c>
      <c r="K110" s="237">
        <v>139.30000000000001</v>
      </c>
      <c r="L110" s="237">
        <v>136.69999999999999</v>
      </c>
      <c r="M110" s="237">
        <v>38.482840000000003</v>
      </c>
      <c r="N110" s="1"/>
      <c r="O110" s="1"/>
    </row>
    <row r="111" spans="1:15" ht="12.75" customHeight="1">
      <c r="A111" s="220">
        <v>102</v>
      </c>
      <c r="B111" s="223" t="s">
        <v>130</v>
      </c>
      <c r="C111" s="237">
        <v>314.45</v>
      </c>
      <c r="D111" s="238">
        <v>314.38333333333333</v>
      </c>
      <c r="E111" s="238">
        <v>310.56666666666666</v>
      </c>
      <c r="F111" s="238">
        <v>306.68333333333334</v>
      </c>
      <c r="G111" s="238">
        <v>302.86666666666667</v>
      </c>
      <c r="H111" s="238">
        <v>318.26666666666665</v>
      </c>
      <c r="I111" s="238">
        <v>322.08333333333326</v>
      </c>
      <c r="J111" s="238">
        <v>325.96666666666664</v>
      </c>
      <c r="K111" s="237">
        <v>318.2</v>
      </c>
      <c r="L111" s="237">
        <v>310.5</v>
      </c>
      <c r="M111" s="237">
        <v>28.561440000000001</v>
      </c>
      <c r="N111" s="1"/>
      <c r="O111" s="1"/>
    </row>
    <row r="112" spans="1:15" ht="12.75" customHeight="1">
      <c r="A112" s="220">
        <v>103</v>
      </c>
      <c r="B112" s="223" t="s">
        <v>135</v>
      </c>
      <c r="C112" s="237">
        <v>75.099999999999994</v>
      </c>
      <c r="D112" s="238">
        <v>74.88333333333334</v>
      </c>
      <c r="E112" s="238">
        <v>74.566666666666677</v>
      </c>
      <c r="F112" s="238">
        <v>74.033333333333331</v>
      </c>
      <c r="G112" s="238">
        <v>73.716666666666669</v>
      </c>
      <c r="H112" s="238">
        <v>75.416666666666686</v>
      </c>
      <c r="I112" s="238">
        <v>75.733333333333348</v>
      </c>
      <c r="J112" s="238">
        <v>76.266666666666694</v>
      </c>
      <c r="K112" s="237">
        <v>75.2</v>
      </c>
      <c r="L112" s="237">
        <v>74.349999999999994</v>
      </c>
      <c r="M112" s="237">
        <v>58.152169999999998</v>
      </c>
      <c r="N112" s="1"/>
      <c r="O112" s="1"/>
    </row>
    <row r="113" spans="1:15" ht="12.75" customHeight="1">
      <c r="A113" s="220">
        <v>104</v>
      </c>
      <c r="B113" s="223" t="s">
        <v>136</v>
      </c>
      <c r="C113" s="237">
        <v>633.1</v>
      </c>
      <c r="D113" s="238">
        <v>630.36666666666667</v>
      </c>
      <c r="E113" s="238">
        <v>625.7833333333333</v>
      </c>
      <c r="F113" s="238">
        <v>618.46666666666658</v>
      </c>
      <c r="G113" s="238">
        <v>613.88333333333321</v>
      </c>
      <c r="H113" s="238">
        <v>637.68333333333339</v>
      </c>
      <c r="I113" s="238">
        <v>642.26666666666665</v>
      </c>
      <c r="J113" s="238">
        <v>649.58333333333348</v>
      </c>
      <c r="K113" s="237">
        <v>634.95000000000005</v>
      </c>
      <c r="L113" s="237">
        <v>623.04999999999995</v>
      </c>
      <c r="M113" s="237">
        <v>20.326180000000001</v>
      </c>
      <c r="N113" s="1"/>
      <c r="O113" s="1"/>
    </row>
    <row r="114" spans="1:15" ht="12.75" customHeight="1">
      <c r="A114" s="220">
        <v>105</v>
      </c>
      <c r="B114" s="223" t="s">
        <v>129</v>
      </c>
      <c r="C114" s="237">
        <v>413.65</v>
      </c>
      <c r="D114" s="238">
        <v>412.63333333333338</v>
      </c>
      <c r="E114" s="238">
        <v>409.01666666666677</v>
      </c>
      <c r="F114" s="238">
        <v>404.38333333333338</v>
      </c>
      <c r="G114" s="238">
        <v>400.76666666666677</v>
      </c>
      <c r="H114" s="238">
        <v>417.26666666666677</v>
      </c>
      <c r="I114" s="238">
        <v>420.88333333333344</v>
      </c>
      <c r="J114" s="238">
        <v>425.51666666666677</v>
      </c>
      <c r="K114" s="237">
        <v>416.25</v>
      </c>
      <c r="L114" s="237">
        <v>408</v>
      </c>
      <c r="M114" s="237">
        <v>8.9186200000000007</v>
      </c>
      <c r="N114" s="1"/>
      <c r="O114" s="1"/>
    </row>
    <row r="115" spans="1:15" ht="12.75" customHeight="1">
      <c r="A115" s="220">
        <v>106</v>
      </c>
      <c r="B115" s="223" t="s">
        <v>133</v>
      </c>
      <c r="C115" s="237">
        <v>194</v>
      </c>
      <c r="D115" s="238">
        <v>193.56666666666669</v>
      </c>
      <c r="E115" s="238">
        <v>192.13333333333338</v>
      </c>
      <c r="F115" s="238">
        <v>190.26666666666668</v>
      </c>
      <c r="G115" s="238">
        <v>188.83333333333337</v>
      </c>
      <c r="H115" s="238">
        <v>195.43333333333339</v>
      </c>
      <c r="I115" s="238">
        <v>196.86666666666673</v>
      </c>
      <c r="J115" s="238">
        <v>198.73333333333341</v>
      </c>
      <c r="K115" s="237">
        <v>195</v>
      </c>
      <c r="L115" s="237">
        <v>191.7</v>
      </c>
      <c r="M115" s="237">
        <v>9.6681600000000003</v>
      </c>
      <c r="N115" s="1"/>
      <c r="O115" s="1"/>
    </row>
    <row r="116" spans="1:15" ht="12.75" customHeight="1">
      <c r="A116" s="220">
        <v>107</v>
      </c>
      <c r="B116" s="223" t="s">
        <v>132</v>
      </c>
      <c r="C116" s="237">
        <v>1202.3499999999999</v>
      </c>
      <c r="D116" s="238">
        <v>1199.1000000000001</v>
      </c>
      <c r="E116" s="238">
        <v>1188.2500000000002</v>
      </c>
      <c r="F116" s="238">
        <v>1174.1500000000001</v>
      </c>
      <c r="G116" s="238">
        <v>1163.3000000000002</v>
      </c>
      <c r="H116" s="238">
        <v>1213.2000000000003</v>
      </c>
      <c r="I116" s="238">
        <v>1224.0500000000002</v>
      </c>
      <c r="J116" s="238">
        <v>1238.1500000000003</v>
      </c>
      <c r="K116" s="237">
        <v>1209.95</v>
      </c>
      <c r="L116" s="237">
        <v>1185</v>
      </c>
      <c r="M116" s="237">
        <v>14.622439999999999</v>
      </c>
      <c r="N116" s="1"/>
      <c r="O116" s="1"/>
    </row>
    <row r="117" spans="1:15" ht="12.75" customHeight="1">
      <c r="A117" s="220">
        <v>108</v>
      </c>
      <c r="B117" s="223" t="s">
        <v>163</v>
      </c>
      <c r="C117" s="237">
        <v>3934.05</v>
      </c>
      <c r="D117" s="238">
        <v>3924.0333333333333</v>
      </c>
      <c r="E117" s="238">
        <v>3883.0666666666666</v>
      </c>
      <c r="F117" s="238">
        <v>3832.0833333333335</v>
      </c>
      <c r="G117" s="238">
        <v>3791.1166666666668</v>
      </c>
      <c r="H117" s="238">
        <v>3975.0166666666664</v>
      </c>
      <c r="I117" s="238">
        <v>4015.9833333333327</v>
      </c>
      <c r="J117" s="238">
        <v>4066.9666666666662</v>
      </c>
      <c r="K117" s="237">
        <v>3965</v>
      </c>
      <c r="L117" s="237">
        <v>3873.05</v>
      </c>
      <c r="M117" s="237">
        <v>3.5922399999999999</v>
      </c>
      <c r="N117" s="1"/>
      <c r="O117" s="1"/>
    </row>
    <row r="118" spans="1:15" ht="12.75" customHeight="1">
      <c r="A118" s="220">
        <v>109</v>
      </c>
      <c r="B118" s="223" t="s">
        <v>134</v>
      </c>
      <c r="C118" s="237">
        <v>1514.85</v>
      </c>
      <c r="D118" s="238">
        <v>1511.2666666666667</v>
      </c>
      <c r="E118" s="238">
        <v>1501.0833333333333</v>
      </c>
      <c r="F118" s="238">
        <v>1487.3166666666666</v>
      </c>
      <c r="G118" s="238">
        <v>1477.1333333333332</v>
      </c>
      <c r="H118" s="238">
        <v>1525.0333333333333</v>
      </c>
      <c r="I118" s="238">
        <v>1535.2166666666667</v>
      </c>
      <c r="J118" s="238">
        <v>1548.9833333333333</v>
      </c>
      <c r="K118" s="237">
        <v>1521.45</v>
      </c>
      <c r="L118" s="237">
        <v>1497.5</v>
      </c>
      <c r="M118" s="237">
        <v>48.600760000000001</v>
      </c>
      <c r="N118" s="1"/>
      <c r="O118" s="1"/>
    </row>
    <row r="119" spans="1:15" ht="12.75" customHeight="1">
      <c r="A119" s="220">
        <v>110</v>
      </c>
      <c r="B119" s="223" t="s">
        <v>131</v>
      </c>
      <c r="C119" s="237">
        <v>2027.75</v>
      </c>
      <c r="D119" s="238">
        <v>2008.0833333333333</v>
      </c>
      <c r="E119" s="238">
        <v>1981.6666666666665</v>
      </c>
      <c r="F119" s="238">
        <v>1935.5833333333333</v>
      </c>
      <c r="G119" s="238">
        <v>1909.1666666666665</v>
      </c>
      <c r="H119" s="238">
        <v>2054.1666666666665</v>
      </c>
      <c r="I119" s="238">
        <v>2080.583333333333</v>
      </c>
      <c r="J119" s="238">
        <v>2126.6666666666665</v>
      </c>
      <c r="K119" s="237">
        <v>2034.5</v>
      </c>
      <c r="L119" s="237">
        <v>1962</v>
      </c>
      <c r="M119" s="237">
        <v>6.5070300000000003</v>
      </c>
      <c r="N119" s="1"/>
      <c r="O119" s="1"/>
    </row>
    <row r="120" spans="1:15" ht="12.75" customHeight="1">
      <c r="A120" s="220">
        <v>111</v>
      </c>
      <c r="B120" s="223" t="s">
        <v>263</v>
      </c>
      <c r="C120" s="237">
        <v>855.75</v>
      </c>
      <c r="D120" s="238">
        <v>853.56666666666661</v>
      </c>
      <c r="E120" s="238">
        <v>847.43333333333317</v>
      </c>
      <c r="F120" s="238">
        <v>839.11666666666656</v>
      </c>
      <c r="G120" s="238">
        <v>832.98333333333312</v>
      </c>
      <c r="H120" s="238">
        <v>861.88333333333321</v>
      </c>
      <c r="I120" s="238">
        <v>868.01666666666665</v>
      </c>
      <c r="J120" s="238">
        <v>876.33333333333326</v>
      </c>
      <c r="K120" s="237">
        <v>859.7</v>
      </c>
      <c r="L120" s="237">
        <v>845.25</v>
      </c>
      <c r="M120" s="237">
        <v>2.2663899999999999</v>
      </c>
      <c r="N120" s="1"/>
      <c r="O120" s="1"/>
    </row>
    <row r="121" spans="1:15" ht="12.75" customHeight="1">
      <c r="A121" s="220">
        <v>112</v>
      </c>
      <c r="B121" s="223" t="s">
        <v>264</v>
      </c>
      <c r="C121" s="237">
        <v>269.95</v>
      </c>
      <c r="D121" s="238">
        <v>267.9666666666667</v>
      </c>
      <c r="E121" s="238">
        <v>264.93333333333339</v>
      </c>
      <c r="F121" s="238">
        <v>259.91666666666669</v>
      </c>
      <c r="G121" s="238">
        <v>256.88333333333338</v>
      </c>
      <c r="H121" s="238">
        <v>272.98333333333341</v>
      </c>
      <c r="I121" s="238">
        <v>276.01666666666671</v>
      </c>
      <c r="J121" s="238">
        <v>281.03333333333342</v>
      </c>
      <c r="K121" s="237">
        <v>271</v>
      </c>
      <c r="L121" s="237">
        <v>262.95</v>
      </c>
      <c r="M121" s="237">
        <v>6.9968199999999996</v>
      </c>
      <c r="N121" s="1"/>
      <c r="O121" s="1"/>
    </row>
    <row r="122" spans="1:15" ht="12.75" customHeight="1">
      <c r="A122" s="220">
        <v>113</v>
      </c>
      <c r="B122" s="223" t="s">
        <v>139</v>
      </c>
      <c r="C122" s="237">
        <v>764.95</v>
      </c>
      <c r="D122" s="238">
        <v>756.23333333333323</v>
      </c>
      <c r="E122" s="238">
        <v>743.16666666666652</v>
      </c>
      <c r="F122" s="238">
        <v>721.38333333333333</v>
      </c>
      <c r="G122" s="238">
        <v>708.31666666666661</v>
      </c>
      <c r="H122" s="238">
        <v>778.01666666666642</v>
      </c>
      <c r="I122" s="238">
        <v>791.08333333333326</v>
      </c>
      <c r="J122" s="238">
        <v>812.86666666666633</v>
      </c>
      <c r="K122" s="237">
        <v>769.3</v>
      </c>
      <c r="L122" s="237">
        <v>734.45</v>
      </c>
      <c r="M122" s="237">
        <v>49.926990000000004</v>
      </c>
      <c r="N122" s="1"/>
      <c r="O122" s="1"/>
    </row>
    <row r="123" spans="1:15" ht="12.75" customHeight="1">
      <c r="A123" s="220">
        <v>114</v>
      </c>
      <c r="B123" s="223" t="s">
        <v>138</v>
      </c>
      <c r="C123" s="237">
        <v>575.95000000000005</v>
      </c>
      <c r="D123" s="238">
        <v>562.19999999999993</v>
      </c>
      <c r="E123" s="238">
        <v>545.74999999999989</v>
      </c>
      <c r="F123" s="238">
        <v>515.54999999999995</v>
      </c>
      <c r="G123" s="238">
        <v>499.09999999999991</v>
      </c>
      <c r="H123" s="238">
        <v>592.39999999999986</v>
      </c>
      <c r="I123" s="238">
        <v>608.84999999999991</v>
      </c>
      <c r="J123" s="238">
        <v>639.04999999999984</v>
      </c>
      <c r="K123" s="237">
        <v>578.65</v>
      </c>
      <c r="L123" s="237">
        <v>532</v>
      </c>
      <c r="M123" s="237">
        <v>150.636</v>
      </c>
      <c r="N123" s="1"/>
      <c r="O123" s="1"/>
    </row>
    <row r="124" spans="1:15" ht="12.75" customHeight="1">
      <c r="A124" s="220">
        <v>115</v>
      </c>
      <c r="B124" s="223" t="s">
        <v>140</v>
      </c>
      <c r="C124" s="237">
        <v>519.65</v>
      </c>
      <c r="D124" s="238">
        <v>521.38333333333333</v>
      </c>
      <c r="E124" s="238">
        <v>515.26666666666665</v>
      </c>
      <c r="F124" s="238">
        <v>510.88333333333333</v>
      </c>
      <c r="G124" s="238">
        <v>504.76666666666665</v>
      </c>
      <c r="H124" s="238">
        <v>525.76666666666665</v>
      </c>
      <c r="I124" s="238">
        <v>531.88333333333321</v>
      </c>
      <c r="J124" s="238">
        <v>536.26666666666665</v>
      </c>
      <c r="K124" s="237">
        <v>527.5</v>
      </c>
      <c r="L124" s="237">
        <v>517</v>
      </c>
      <c r="M124" s="237">
        <v>13.817970000000001</v>
      </c>
      <c r="N124" s="1"/>
      <c r="O124" s="1"/>
    </row>
    <row r="125" spans="1:15" ht="12.75" customHeight="1">
      <c r="A125" s="220">
        <v>116</v>
      </c>
      <c r="B125" s="223" t="s">
        <v>141</v>
      </c>
      <c r="C125" s="237">
        <v>1820.9</v>
      </c>
      <c r="D125" s="238">
        <v>1818.6166666666668</v>
      </c>
      <c r="E125" s="238">
        <v>1809.2833333333335</v>
      </c>
      <c r="F125" s="238">
        <v>1797.6666666666667</v>
      </c>
      <c r="G125" s="238">
        <v>1788.3333333333335</v>
      </c>
      <c r="H125" s="238">
        <v>1830.2333333333336</v>
      </c>
      <c r="I125" s="238">
        <v>1839.5666666666666</v>
      </c>
      <c r="J125" s="238">
        <v>1851.1833333333336</v>
      </c>
      <c r="K125" s="237">
        <v>1827.95</v>
      </c>
      <c r="L125" s="237">
        <v>1807</v>
      </c>
      <c r="M125" s="237">
        <v>15.482860000000001</v>
      </c>
      <c r="N125" s="1"/>
      <c r="O125" s="1"/>
    </row>
    <row r="126" spans="1:15" ht="12.75" customHeight="1">
      <c r="A126" s="220">
        <v>117</v>
      </c>
      <c r="B126" s="223" t="s">
        <v>142</v>
      </c>
      <c r="C126" s="237">
        <v>85.4</v>
      </c>
      <c r="D126" s="238">
        <v>85.033333333333331</v>
      </c>
      <c r="E126" s="238">
        <v>84.216666666666669</v>
      </c>
      <c r="F126" s="238">
        <v>83.033333333333331</v>
      </c>
      <c r="G126" s="238">
        <v>82.216666666666669</v>
      </c>
      <c r="H126" s="238">
        <v>86.216666666666669</v>
      </c>
      <c r="I126" s="238">
        <v>87.033333333333331</v>
      </c>
      <c r="J126" s="238">
        <v>88.216666666666669</v>
      </c>
      <c r="K126" s="237">
        <v>85.85</v>
      </c>
      <c r="L126" s="237">
        <v>83.85</v>
      </c>
      <c r="M126" s="237">
        <v>50.793880000000001</v>
      </c>
      <c r="N126" s="1"/>
      <c r="O126" s="1"/>
    </row>
    <row r="127" spans="1:15" ht="12.75" customHeight="1">
      <c r="A127" s="220">
        <v>118</v>
      </c>
      <c r="B127" s="223" t="s">
        <v>147</v>
      </c>
      <c r="C127" s="237">
        <v>3772.5</v>
      </c>
      <c r="D127" s="238">
        <v>3766.1666666666665</v>
      </c>
      <c r="E127" s="238">
        <v>3724.333333333333</v>
      </c>
      <c r="F127" s="238">
        <v>3676.1666666666665</v>
      </c>
      <c r="G127" s="238">
        <v>3634.333333333333</v>
      </c>
      <c r="H127" s="238">
        <v>3814.333333333333</v>
      </c>
      <c r="I127" s="238">
        <v>3856.1666666666661</v>
      </c>
      <c r="J127" s="238">
        <v>3904.333333333333</v>
      </c>
      <c r="K127" s="237">
        <v>3808</v>
      </c>
      <c r="L127" s="237">
        <v>3718</v>
      </c>
      <c r="M127" s="237">
        <v>2.4629099999999999</v>
      </c>
      <c r="N127" s="1"/>
      <c r="O127" s="1"/>
    </row>
    <row r="128" spans="1:15" ht="12.75" customHeight="1">
      <c r="A128" s="220">
        <v>119</v>
      </c>
      <c r="B128" s="223" t="s">
        <v>144</v>
      </c>
      <c r="C128" s="237">
        <v>413.85</v>
      </c>
      <c r="D128" s="238">
        <v>412.43333333333339</v>
      </c>
      <c r="E128" s="238">
        <v>407.06666666666678</v>
      </c>
      <c r="F128" s="238">
        <v>400.28333333333336</v>
      </c>
      <c r="G128" s="238">
        <v>394.91666666666674</v>
      </c>
      <c r="H128" s="238">
        <v>419.21666666666681</v>
      </c>
      <c r="I128" s="238">
        <v>424.58333333333337</v>
      </c>
      <c r="J128" s="238">
        <v>431.36666666666684</v>
      </c>
      <c r="K128" s="237">
        <v>417.8</v>
      </c>
      <c r="L128" s="237">
        <v>405.65</v>
      </c>
      <c r="M128" s="237">
        <v>14.492749999999999</v>
      </c>
      <c r="N128" s="1"/>
      <c r="O128" s="1"/>
    </row>
    <row r="129" spans="1:15" ht="12.75" customHeight="1">
      <c r="A129" s="220">
        <v>120</v>
      </c>
      <c r="B129" s="223" t="s">
        <v>949</v>
      </c>
      <c r="C129" s="237">
        <v>4390.45</v>
      </c>
      <c r="D129" s="238">
        <v>4387.2</v>
      </c>
      <c r="E129" s="238">
        <v>4358.7999999999993</v>
      </c>
      <c r="F129" s="238">
        <v>4327.1499999999996</v>
      </c>
      <c r="G129" s="238">
        <v>4298.7499999999991</v>
      </c>
      <c r="H129" s="238">
        <v>4418.8499999999995</v>
      </c>
      <c r="I129" s="238">
        <v>4447.2499999999991</v>
      </c>
      <c r="J129" s="238">
        <v>4478.8999999999996</v>
      </c>
      <c r="K129" s="237">
        <v>4415.6000000000004</v>
      </c>
      <c r="L129" s="237">
        <v>4355.55</v>
      </c>
      <c r="M129" s="237">
        <v>2.45105</v>
      </c>
      <c r="N129" s="1"/>
      <c r="O129" s="1"/>
    </row>
    <row r="130" spans="1:15" ht="12.75" customHeight="1">
      <c r="A130" s="220">
        <v>121</v>
      </c>
      <c r="B130" s="223" t="s">
        <v>145</v>
      </c>
      <c r="C130" s="237">
        <v>2124.1</v>
      </c>
      <c r="D130" s="238">
        <v>2112.3666666666668</v>
      </c>
      <c r="E130" s="238">
        <v>2096.7333333333336</v>
      </c>
      <c r="F130" s="238">
        <v>2069.3666666666668</v>
      </c>
      <c r="G130" s="238">
        <v>2053.7333333333336</v>
      </c>
      <c r="H130" s="238">
        <v>2139.7333333333336</v>
      </c>
      <c r="I130" s="238">
        <v>2155.3666666666668</v>
      </c>
      <c r="J130" s="238">
        <v>2182.7333333333336</v>
      </c>
      <c r="K130" s="237">
        <v>2128</v>
      </c>
      <c r="L130" s="237">
        <v>2085</v>
      </c>
      <c r="M130" s="237">
        <v>10.59351</v>
      </c>
      <c r="N130" s="1"/>
      <c r="O130" s="1"/>
    </row>
    <row r="131" spans="1:15" ht="12.75" customHeight="1">
      <c r="A131" s="220">
        <v>122</v>
      </c>
      <c r="B131" s="223" t="s">
        <v>265</v>
      </c>
      <c r="C131" s="237">
        <v>374.7</v>
      </c>
      <c r="D131" s="238">
        <v>374.84999999999997</v>
      </c>
      <c r="E131" s="238">
        <v>368.49999999999994</v>
      </c>
      <c r="F131" s="238">
        <v>362.29999999999995</v>
      </c>
      <c r="G131" s="238">
        <v>355.94999999999993</v>
      </c>
      <c r="H131" s="238">
        <v>381.04999999999995</v>
      </c>
      <c r="I131" s="238">
        <v>387.4</v>
      </c>
      <c r="J131" s="238">
        <v>393.59999999999997</v>
      </c>
      <c r="K131" s="237">
        <v>381.2</v>
      </c>
      <c r="L131" s="237">
        <v>368.65</v>
      </c>
      <c r="M131" s="237">
        <v>43.592910000000003</v>
      </c>
      <c r="N131" s="1"/>
      <c r="O131" s="1"/>
    </row>
    <row r="132" spans="1:15" ht="12.75" customHeight="1">
      <c r="A132" s="220">
        <v>123</v>
      </c>
      <c r="B132" s="223" t="s">
        <v>855</v>
      </c>
      <c r="C132" s="237">
        <v>692.6</v>
      </c>
      <c r="D132" s="238">
        <v>690.95000000000016</v>
      </c>
      <c r="E132" s="238">
        <v>683.20000000000027</v>
      </c>
      <c r="F132" s="238">
        <v>673.80000000000007</v>
      </c>
      <c r="G132" s="238">
        <v>666.05000000000018</v>
      </c>
      <c r="H132" s="238">
        <v>700.35000000000036</v>
      </c>
      <c r="I132" s="238">
        <v>708.10000000000014</v>
      </c>
      <c r="J132" s="238">
        <v>717.50000000000045</v>
      </c>
      <c r="K132" s="237">
        <v>698.7</v>
      </c>
      <c r="L132" s="237">
        <v>681.55</v>
      </c>
      <c r="M132" s="237">
        <v>18.627300000000002</v>
      </c>
      <c r="N132" s="1"/>
      <c r="O132" s="1"/>
    </row>
    <row r="133" spans="1:15" ht="12.75" customHeight="1">
      <c r="A133" s="220">
        <v>124</v>
      </c>
      <c r="B133" s="223" t="s">
        <v>415</v>
      </c>
      <c r="C133" s="237">
        <v>3425.6</v>
      </c>
      <c r="D133" s="238">
        <v>3420.1666666666665</v>
      </c>
      <c r="E133" s="238">
        <v>3379.333333333333</v>
      </c>
      <c r="F133" s="238">
        <v>3333.0666666666666</v>
      </c>
      <c r="G133" s="238">
        <v>3292.2333333333331</v>
      </c>
      <c r="H133" s="238">
        <v>3466.4333333333329</v>
      </c>
      <c r="I133" s="238">
        <v>3507.266666666666</v>
      </c>
      <c r="J133" s="238">
        <v>3553.5333333333328</v>
      </c>
      <c r="K133" s="237">
        <v>3461</v>
      </c>
      <c r="L133" s="237">
        <v>3373.9</v>
      </c>
      <c r="M133" s="237">
        <v>0.45457999999999998</v>
      </c>
      <c r="N133" s="1"/>
      <c r="O133" s="1"/>
    </row>
    <row r="134" spans="1:15" ht="12.75" customHeight="1">
      <c r="A134" s="220">
        <v>125</v>
      </c>
      <c r="B134" s="223" t="s">
        <v>148</v>
      </c>
      <c r="C134" s="237">
        <v>741.7</v>
      </c>
      <c r="D134" s="238">
        <v>744.55000000000007</v>
      </c>
      <c r="E134" s="238">
        <v>737.15000000000009</v>
      </c>
      <c r="F134" s="238">
        <v>732.6</v>
      </c>
      <c r="G134" s="238">
        <v>725.2</v>
      </c>
      <c r="H134" s="238">
        <v>749.10000000000014</v>
      </c>
      <c r="I134" s="238">
        <v>756.5</v>
      </c>
      <c r="J134" s="238">
        <v>761.05000000000018</v>
      </c>
      <c r="K134" s="237">
        <v>751.95</v>
      </c>
      <c r="L134" s="237">
        <v>740</v>
      </c>
      <c r="M134" s="237">
        <v>7.1258100000000004</v>
      </c>
      <c r="N134" s="1"/>
      <c r="O134" s="1"/>
    </row>
    <row r="135" spans="1:15" ht="12.75" customHeight="1">
      <c r="A135" s="220">
        <v>126</v>
      </c>
      <c r="B135" s="223" t="s">
        <v>159</v>
      </c>
      <c r="C135" s="237">
        <v>88090.15</v>
      </c>
      <c r="D135" s="238">
        <v>88026.716666666674</v>
      </c>
      <c r="E135" s="238">
        <v>87563.433333333349</v>
      </c>
      <c r="F135" s="238">
        <v>87036.716666666674</v>
      </c>
      <c r="G135" s="238">
        <v>86573.433333333349</v>
      </c>
      <c r="H135" s="238">
        <v>88553.433333333349</v>
      </c>
      <c r="I135" s="238">
        <v>89016.716666666674</v>
      </c>
      <c r="J135" s="238">
        <v>89543.433333333349</v>
      </c>
      <c r="K135" s="237">
        <v>88490</v>
      </c>
      <c r="L135" s="237">
        <v>87500</v>
      </c>
      <c r="M135" s="237">
        <v>5.5329999999999997E-2</v>
      </c>
      <c r="N135" s="1"/>
      <c r="O135" s="1"/>
    </row>
    <row r="136" spans="1:15" ht="12.75" customHeight="1">
      <c r="A136" s="220">
        <v>127</v>
      </c>
      <c r="B136" s="223" t="s">
        <v>150</v>
      </c>
      <c r="C136" s="237">
        <v>229.1</v>
      </c>
      <c r="D136" s="238">
        <v>229.06666666666669</v>
      </c>
      <c r="E136" s="238">
        <v>226.13333333333338</v>
      </c>
      <c r="F136" s="238">
        <v>223.16666666666669</v>
      </c>
      <c r="G136" s="238">
        <v>220.23333333333338</v>
      </c>
      <c r="H136" s="238">
        <v>232.03333333333339</v>
      </c>
      <c r="I136" s="238">
        <v>234.96666666666673</v>
      </c>
      <c r="J136" s="238">
        <v>237.93333333333339</v>
      </c>
      <c r="K136" s="237">
        <v>232</v>
      </c>
      <c r="L136" s="237">
        <v>226.1</v>
      </c>
      <c r="M136" s="237">
        <v>32.073639999999997</v>
      </c>
      <c r="N136" s="1"/>
      <c r="O136" s="1"/>
    </row>
    <row r="137" spans="1:15" ht="12.75" customHeight="1">
      <c r="A137" s="220">
        <v>128</v>
      </c>
      <c r="B137" s="223" t="s">
        <v>149</v>
      </c>
      <c r="C137" s="237">
        <v>1234.25</v>
      </c>
      <c r="D137" s="238">
        <v>1235.5666666666666</v>
      </c>
      <c r="E137" s="238">
        <v>1222.6333333333332</v>
      </c>
      <c r="F137" s="238">
        <v>1211.0166666666667</v>
      </c>
      <c r="G137" s="238">
        <v>1198.0833333333333</v>
      </c>
      <c r="H137" s="238">
        <v>1247.1833333333332</v>
      </c>
      <c r="I137" s="238">
        <v>1260.1166666666666</v>
      </c>
      <c r="J137" s="238">
        <v>1271.7333333333331</v>
      </c>
      <c r="K137" s="237">
        <v>1248.5</v>
      </c>
      <c r="L137" s="237">
        <v>1223.95</v>
      </c>
      <c r="M137" s="237">
        <v>13.0494</v>
      </c>
      <c r="N137" s="1"/>
      <c r="O137" s="1"/>
    </row>
    <row r="138" spans="1:15" ht="12.75" customHeight="1">
      <c r="A138" s="220">
        <v>129</v>
      </c>
      <c r="B138" s="223" t="s">
        <v>152</v>
      </c>
      <c r="C138" s="237">
        <v>518.9</v>
      </c>
      <c r="D138" s="238">
        <v>520.18333333333328</v>
      </c>
      <c r="E138" s="238">
        <v>516.71666666666658</v>
      </c>
      <c r="F138" s="238">
        <v>514.5333333333333</v>
      </c>
      <c r="G138" s="238">
        <v>511.06666666666661</v>
      </c>
      <c r="H138" s="238">
        <v>522.36666666666656</v>
      </c>
      <c r="I138" s="238">
        <v>525.83333333333326</v>
      </c>
      <c r="J138" s="238">
        <v>528.01666666666654</v>
      </c>
      <c r="K138" s="237">
        <v>523.65</v>
      </c>
      <c r="L138" s="237">
        <v>518</v>
      </c>
      <c r="M138" s="237">
        <v>4.6495100000000003</v>
      </c>
      <c r="N138" s="1"/>
      <c r="O138" s="1"/>
    </row>
    <row r="139" spans="1:15" ht="12.75" customHeight="1">
      <c r="A139" s="220">
        <v>130</v>
      </c>
      <c r="B139" s="223" t="s">
        <v>153</v>
      </c>
      <c r="C139" s="237">
        <v>8305.4500000000007</v>
      </c>
      <c r="D139" s="238">
        <v>8283.75</v>
      </c>
      <c r="E139" s="238">
        <v>8252.5</v>
      </c>
      <c r="F139" s="238">
        <v>8199.5499999999993</v>
      </c>
      <c r="G139" s="238">
        <v>8168.2999999999993</v>
      </c>
      <c r="H139" s="238">
        <v>8336.7000000000007</v>
      </c>
      <c r="I139" s="238">
        <v>8367.9500000000007</v>
      </c>
      <c r="J139" s="238">
        <v>8420.9000000000015</v>
      </c>
      <c r="K139" s="237">
        <v>8315</v>
      </c>
      <c r="L139" s="237">
        <v>8230.7999999999993</v>
      </c>
      <c r="M139" s="237">
        <v>4.2330800000000002</v>
      </c>
      <c r="N139" s="1"/>
      <c r="O139" s="1"/>
    </row>
    <row r="140" spans="1:15" ht="12.75" customHeight="1">
      <c r="A140" s="220">
        <v>131</v>
      </c>
      <c r="B140" s="223" t="s">
        <v>156</v>
      </c>
      <c r="C140" s="237">
        <v>680.85</v>
      </c>
      <c r="D140" s="238">
        <v>683.06666666666661</v>
      </c>
      <c r="E140" s="238">
        <v>675.83333333333326</v>
      </c>
      <c r="F140" s="238">
        <v>670.81666666666661</v>
      </c>
      <c r="G140" s="238">
        <v>663.58333333333326</v>
      </c>
      <c r="H140" s="238">
        <v>688.08333333333326</v>
      </c>
      <c r="I140" s="238">
        <v>695.31666666666661</v>
      </c>
      <c r="J140" s="238">
        <v>700.33333333333326</v>
      </c>
      <c r="K140" s="237">
        <v>690.3</v>
      </c>
      <c r="L140" s="237">
        <v>678.05</v>
      </c>
      <c r="M140" s="237">
        <v>7.8161399999999999</v>
      </c>
      <c r="N140" s="1"/>
      <c r="O140" s="1"/>
    </row>
    <row r="141" spans="1:15" ht="12.75" customHeight="1">
      <c r="A141" s="220">
        <v>132</v>
      </c>
      <c r="B141" s="223" t="s">
        <v>423</v>
      </c>
      <c r="C141" s="237">
        <v>437.7</v>
      </c>
      <c r="D141" s="238">
        <v>440.84999999999997</v>
      </c>
      <c r="E141" s="238">
        <v>432.04999999999995</v>
      </c>
      <c r="F141" s="238">
        <v>426.4</v>
      </c>
      <c r="G141" s="238">
        <v>417.59999999999997</v>
      </c>
      <c r="H141" s="238">
        <v>446.49999999999994</v>
      </c>
      <c r="I141" s="238">
        <v>455.3</v>
      </c>
      <c r="J141" s="238">
        <v>460.94999999999993</v>
      </c>
      <c r="K141" s="237">
        <v>449.65</v>
      </c>
      <c r="L141" s="237">
        <v>435.2</v>
      </c>
      <c r="M141" s="237">
        <v>6.5231500000000002</v>
      </c>
      <c r="N141" s="1"/>
      <c r="O141" s="1"/>
    </row>
    <row r="142" spans="1:15" ht="12.75" customHeight="1">
      <c r="A142" s="220">
        <v>133</v>
      </c>
      <c r="B142" s="223" t="s">
        <v>856</v>
      </c>
      <c r="C142" s="237">
        <v>59.05</v>
      </c>
      <c r="D142" s="238">
        <v>58.683333333333337</v>
      </c>
      <c r="E142" s="238">
        <v>57.666666666666671</v>
      </c>
      <c r="F142" s="238">
        <v>56.283333333333331</v>
      </c>
      <c r="G142" s="238">
        <v>55.266666666666666</v>
      </c>
      <c r="H142" s="238">
        <v>60.066666666666677</v>
      </c>
      <c r="I142" s="238">
        <v>61.083333333333343</v>
      </c>
      <c r="J142" s="238">
        <v>62.466666666666683</v>
      </c>
      <c r="K142" s="237">
        <v>59.7</v>
      </c>
      <c r="L142" s="237">
        <v>57.3</v>
      </c>
      <c r="M142" s="237">
        <v>20.939630000000001</v>
      </c>
      <c r="N142" s="1"/>
      <c r="O142" s="1"/>
    </row>
    <row r="143" spans="1:15" ht="12.75" customHeight="1">
      <c r="A143" s="220">
        <v>134</v>
      </c>
      <c r="B143" s="223" t="s">
        <v>158</v>
      </c>
      <c r="C143" s="237">
        <v>1942</v>
      </c>
      <c r="D143" s="238">
        <v>1935.4166666666667</v>
      </c>
      <c r="E143" s="238">
        <v>1920.8333333333335</v>
      </c>
      <c r="F143" s="238">
        <v>1899.6666666666667</v>
      </c>
      <c r="G143" s="238">
        <v>1885.0833333333335</v>
      </c>
      <c r="H143" s="238">
        <v>1956.5833333333335</v>
      </c>
      <c r="I143" s="238">
        <v>1971.166666666667</v>
      </c>
      <c r="J143" s="238">
        <v>1992.3333333333335</v>
      </c>
      <c r="K143" s="237">
        <v>1950</v>
      </c>
      <c r="L143" s="237">
        <v>1914.25</v>
      </c>
      <c r="M143" s="237">
        <v>2.40021</v>
      </c>
      <c r="N143" s="1"/>
      <c r="O143" s="1"/>
    </row>
    <row r="144" spans="1:15" ht="12.75" customHeight="1">
      <c r="A144" s="220">
        <v>135</v>
      </c>
      <c r="B144" s="223" t="s">
        <v>160</v>
      </c>
      <c r="C144" s="237">
        <v>1065.9000000000001</v>
      </c>
      <c r="D144" s="238">
        <v>1066.4333333333334</v>
      </c>
      <c r="E144" s="238">
        <v>1056.6666666666667</v>
      </c>
      <c r="F144" s="238">
        <v>1047.4333333333334</v>
      </c>
      <c r="G144" s="238">
        <v>1037.6666666666667</v>
      </c>
      <c r="H144" s="238">
        <v>1075.6666666666667</v>
      </c>
      <c r="I144" s="238">
        <v>1085.4333333333332</v>
      </c>
      <c r="J144" s="238">
        <v>1094.6666666666667</v>
      </c>
      <c r="K144" s="237">
        <v>1076.2</v>
      </c>
      <c r="L144" s="237">
        <v>1057.2</v>
      </c>
      <c r="M144" s="237">
        <v>4.1647800000000004</v>
      </c>
      <c r="N144" s="1"/>
      <c r="O144" s="1"/>
    </row>
    <row r="145" spans="1:15" ht="12.75" customHeight="1">
      <c r="A145" s="220">
        <v>136</v>
      </c>
      <c r="B145" s="223" t="s">
        <v>168</v>
      </c>
      <c r="C145" s="237">
        <v>165.2</v>
      </c>
      <c r="D145" s="238">
        <v>165.98333333333332</v>
      </c>
      <c r="E145" s="238">
        <v>163.76666666666665</v>
      </c>
      <c r="F145" s="238">
        <v>162.33333333333334</v>
      </c>
      <c r="G145" s="238">
        <v>160.11666666666667</v>
      </c>
      <c r="H145" s="238">
        <v>167.41666666666663</v>
      </c>
      <c r="I145" s="238">
        <v>169.63333333333327</v>
      </c>
      <c r="J145" s="238">
        <v>171.06666666666661</v>
      </c>
      <c r="K145" s="237">
        <v>168.2</v>
      </c>
      <c r="L145" s="237">
        <v>164.55</v>
      </c>
      <c r="M145" s="237">
        <v>92.443870000000004</v>
      </c>
      <c r="N145" s="1"/>
      <c r="O145" s="1"/>
    </row>
    <row r="146" spans="1:15" ht="12.75" customHeight="1">
      <c r="A146" s="220">
        <v>137</v>
      </c>
      <c r="B146" s="223" t="s">
        <v>162</v>
      </c>
      <c r="C146" s="237">
        <v>78.849999999999994</v>
      </c>
      <c r="D146" s="238">
        <v>77.7</v>
      </c>
      <c r="E146" s="238">
        <v>76</v>
      </c>
      <c r="F146" s="238">
        <v>73.149999999999991</v>
      </c>
      <c r="G146" s="238">
        <v>71.449999999999989</v>
      </c>
      <c r="H146" s="238">
        <v>80.550000000000011</v>
      </c>
      <c r="I146" s="238">
        <v>82.250000000000028</v>
      </c>
      <c r="J146" s="238">
        <v>85.100000000000023</v>
      </c>
      <c r="K146" s="237">
        <v>79.400000000000006</v>
      </c>
      <c r="L146" s="237">
        <v>74.849999999999994</v>
      </c>
      <c r="M146" s="237">
        <v>241.36229</v>
      </c>
      <c r="N146" s="1"/>
      <c r="O146" s="1"/>
    </row>
    <row r="147" spans="1:15" ht="12.75" customHeight="1">
      <c r="A147" s="220">
        <v>138</v>
      </c>
      <c r="B147" s="223" t="s">
        <v>164</v>
      </c>
      <c r="C147" s="237">
        <v>4100.05</v>
      </c>
      <c r="D147" s="238">
        <v>4124.7833333333338</v>
      </c>
      <c r="E147" s="238">
        <v>4061.4166666666679</v>
      </c>
      <c r="F147" s="238">
        <v>4022.7833333333342</v>
      </c>
      <c r="G147" s="238">
        <v>3959.4166666666683</v>
      </c>
      <c r="H147" s="238">
        <v>4163.4166666666679</v>
      </c>
      <c r="I147" s="238">
        <v>4226.7833333333347</v>
      </c>
      <c r="J147" s="238">
        <v>4265.416666666667</v>
      </c>
      <c r="K147" s="237">
        <v>4188.1499999999996</v>
      </c>
      <c r="L147" s="237">
        <v>4086.15</v>
      </c>
      <c r="M147" s="237">
        <v>0.67130999999999996</v>
      </c>
      <c r="N147" s="1"/>
      <c r="O147" s="1"/>
    </row>
    <row r="148" spans="1:15" ht="12.75" customHeight="1">
      <c r="A148" s="220">
        <v>139</v>
      </c>
      <c r="B148" s="223" t="s">
        <v>165</v>
      </c>
      <c r="C148" s="237">
        <v>19776</v>
      </c>
      <c r="D148" s="238">
        <v>19846.233333333334</v>
      </c>
      <c r="E148" s="238">
        <v>19674.766666666666</v>
      </c>
      <c r="F148" s="238">
        <v>19573.533333333333</v>
      </c>
      <c r="G148" s="238">
        <v>19402.066666666666</v>
      </c>
      <c r="H148" s="238">
        <v>19947.466666666667</v>
      </c>
      <c r="I148" s="238">
        <v>20118.933333333334</v>
      </c>
      <c r="J148" s="238">
        <v>20220.166666666668</v>
      </c>
      <c r="K148" s="237">
        <v>20017.7</v>
      </c>
      <c r="L148" s="237">
        <v>19745</v>
      </c>
      <c r="M148" s="237">
        <v>0.40290999999999999</v>
      </c>
      <c r="N148" s="1"/>
      <c r="O148" s="1"/>
    </row>
    <row r="149" spans="1:15" ht="12.75" customHeight="1">
      <c r="A149" s="220">
        <v>140</v>
      </c>
      <c r="B149" s="223" t="s">
        <v>161</v>
      </c>
      <c r="C149" s="237">
        <v>255.25</v>
      </c>
      <c r="D149" s="238">
        <v>254.68333333333331</v>
      </c>
      <c r="E149" s="238">
        <v>252.61666666666662</v>
      </c>
      <c r="F149" s="238">
        <v>249.98333333333332</v>
      </c>
      <c r="G149" s="238">
        <v>247.91666666666663</v>
      </c>
      <c r="H149" s="238">
        <v>257.31666666666661</v>
      </c>
      <c r="I149" s="238">
        <v>259.38333333333327</v>
      </c>
      <c r="J149" s="238">
        <v>262.01666666666659</v>
      </c>
      <c r="K149" s="237">
        <v>256.75</v>
      </c>
      <c r="L149" s="237">
        <v>252.05</v>
      </c>
      <c r="M149" s="237">
        <v>11.78547</v>
      </c>
      <c r="N149" s="1"/>
      <c r="O149" s="1"/>
    </row>
    <row r="150" spans="1:15" ht="12.75" customHeight="1">
      <c r="A150" s="220">
        <v>141</v>
      </c>
      <c r="B150" s="223" t="s">
        <v>267</v>
      </c>
      <c r="C150" s="237">
        <v>845.85</v>
      </c>
      <c r="D150" s="238">
        <v>841.48333333333346</v>
      </c>
      <c r="E150" s="238">
        <v>832.76666666666688</v>
      </c>
      <c r="F150" s="238">
        <v>819.68333333333339</v>
      </c>
      <c r="G150" s="238">
        <v>810.96666666666681</v>
      </c>
      <c r="H150" s="238">
        <v>854.56666666666695</v>
      </c>
      <c r="I150" s="238">
        <v>863.28333333333342</v>
      </c>
      <c r="J150" s="238">
        <v>876.36666666666702</v>
      </c>
      <c r="K150" s="237">
        <v>850.2</v>
      </c>
      <c r="L150" s="237">
        <v>828.4</v>
      </c>
      <c r="M150" s="237">
        <v>3.0814499999999998</v>
      </c>
      <c r="N150" s="1"/>
      <c r="O150" s="1"/>
    </row>
    <row r="151" spans="1:15" ht="12.75" customHeight="1">
      <c r="A151" s="220">
        <v>142</v>
      </c>
      <c r="B151" s="223" t="s">
        <v>169</v>
      </c>
      <c r="C151" s="237">
        <v>144.80000000000001</v>
      </c>
      <c r="D151" s="238">
        <v>144.10000000000002</v>
      </c>
      <c r="E151" s="238">
        <v>142.80000000000004</v>
      </c>
      <c r="F151" s="238">
        <v>140.80000000000001</v>
      </c>
      <c r="G151" s="238">
        <v>139.50000000000003</v>
      </c>
      <c r="H151" s="238">
        <v>146.10000000000005</v>
      </c>
      <c r="I151" s="238">
        <v>147.4</v>
      </c>
      <c r="J151" s="238">
        <v>149.40000000000006</v>
      </c>
      <c r="K151" s="237">
        <v>145.4</v>
      </c>
      <c r="L151" s="237">
        <v>142.1</v>
      </c>
      <c r="M151" s="237">
        <v>87.653570000000002</v>
      </c>
      <c r="N151" s="1"/>
      <c r="O151" s="1"/>
    </row>
    <row r="152" spans="1:15" ht="12.75" customHeight="1">
      <c r="A152" s="220">
        <v>143</v>
      </c>
      <c r="B152" s="223" t="s">
        <v>268</v>
      </c>
      <c r="C152" s="237">
        <v>209.9</v>
      </c>
      <c r="D152" s="238">
        <v>207.96666666666667</v>
      </c>
      <c r="E152" s="238">
        <v>205.03333333333333</v>
      </c>
      <c r="F152" s="238">
        <v>200.16666666666666</v>
      </c>
      <c r="G152" s="238">
        <v>197.23333333333332</v>
      </c>
      <c r="H152" s="238">
        <v>212.83333333333334</v>
      </c>
      <c r="I152" s="238">
        <v>215.76666666666668</v>
      </c>
      <c r="J152" s="238">
        <v>220.63333333333335</v>
      </c>
      <c r="K152" s="237">
        <v>210.9</v>
      </c>
      <c r="L152" s="237">
        <v>203.1</v>
      </c>
      <c r="M152" s="237">
        <v>8.3689499999999999</v>
      </c>
      <c r="N152" s="1"/>
      <c r="O152" s="1"/>
    </row>
    <row r="153" spans="1:15" ht="12.75" customHeight="1">
      <c r="A153" s="220">
        <v>144</v>
      </c>
      <c r="B153" s="223" t="s">
        <v>811</v>
      </c>
      <c r="C153" s="237">
        <v>512.85</v>
      </c>
      <c r="D153" s="238">
        <v>513.2166666666667</v>
      </c>
      <c r="E153" s="238">
        <v>508.63333333333344</v>
      </c>
      <c r="F153" s="238">
        <v>504.41666666666674</v>
      </c>
      <c r="G153" s="238">
        <v>499.83333333333348</v>
      </c>
      <c r="H153" s="238">
        <v>517.43333333333339</v>
      </c>
      <c r="I153" s="238">
        <v>522.01666666666665</v>
      </c>
      <c r="J153" s="238">
        <v>526.23333333333335</v>
      </c>
      <c r="K153" s="237">
        <v>517.79999999999995</v>
      </c>
      <c r="L153" s="237">
        <v>509</v>
      </c>
      <c r="M153" s="237">
        <v>18.37698</v>
      </c>
      <c r="N153" s="1"/>
      <c r="O153" s="1"/>
    </row>
    <row r="154" spans="1:15" ht="12.75" customHeight="1">
      <c r="A154" s="220">
        <v>145</v>
      </c>
      <c r="B154" s="223" t="s">
        <v>435</v>
      </c>
      <c r="C154" s="237">
        <v>3016.45</v>
      </c>
      <c r="D154" s="238">
        <v>3011.5</v>
      </c>
      <c r="E154" s="238">
        <v>2998</v>
      </c>
      <c r="F154" s="238">
        <v>2979.55</v>
      </c>
      <c r="G154" s="238">
        <v>2966.05</v>
      </c>
      <c r="H154" s="238">
        <v>3029.95</v>
      </c>
      <c r="I154" s="238">
        <v>3043.45</v>
      </c>
      <c r="J154" s="238">
        <v>3061.8999999999996</v>
      </c>
      <c r="K154" s="237">
        <v>3025</v>
      </c>
      <c r="L154" s="237">
        <v>2993.05</v>
      </c>
      <c r="M154" s="237">
        <v>0.33572999999999997</v>
      </c>
      <c r="N154" s="1"/>
      <c r="O154" s="1"/>
    </row>
    <row r="155" spans="1:15" ht="12.75" customHeight="1">
      <c r="A155" s="220">
        <v>146</v>
      </c>
      <c r="B155" s="223" t="s">
        <v>812</v>
      </c>
      <c r="C155" s="237">
        <v>465.05</v>
      </c>
      <c r="D155" s="238">
        <v>467</v>
      </c>
      <c r="E155" s="238">
        <v>456.05</v>
      </c>
      <c r="F155" s="238">
        <v>447.05</v>
      </c>
      <c r="G155" s="238">
        <v>436.1</v>
      </c>
      <c r="H155" s="238">
        <v>476</v>
      </c>
      <c r="I155" s="238">
        <v>486.95000000000005</v>
      </c>
      <c r="J155" s="238">
        <v>495.95</v>
      </c>
      <c r="K155" s="237">
        <v>477.95</v>
      </c>
      <c r="L155" s="237">
        <v>458</v>
      </c>
      <c r="M155" s="237">
        <v>18.136869999999998</v>
      </c>
      <c r="N155" s="1"/>
      <c r="O155" s="1"/>
    </row>
    <row r="156" spans="1:15" ht="12.75" customHeight="1">
      <c r="A156" s="220">
        <v>147</v>
      </c>
      <c r="B156" s="223" t="s">
        <v>176</v>
      </c>
      <c r="C156" s="237">
        <v>3481.35</v>
      </c>
      <c r="D156" s="238">
        <v>3499.1666666666665</v>
      </c>
      <c r="E156" s="238">
        <v>3458.333333333333</v>
      </c>
      <c r="F156" s="238">
        <v>3435.3166666666666</v>
      </c>
      <c r="G156" s="238">
        <v>3394.4833333333331</v>
      </c>
      <c r="H156" s="238">
        <v>3522.1833333333329</v>
      </c>
      <c r="I156" s="238">
        <v>3563.016666666666</v>
      </c>
      <c r="J156" s="238">
        <v>3586.0333333333328</v>
      </c>
      <c r="K156" s="237">
        <v>3540</v>
      </c>
      <c r="L156" s="237">
        <v>3476.15</v>
      </c>
      <c r="M156" s="237">
        <v>1.6597200000000001</v>
      </c>
      <c r="N156" s="1"/>
      <c r="O156" s="1"/>
    </row>
    <row r="157" spans="1:15" ht="12.75" customHeight="1">
      <c r="A157" s="220">
        <v>148</v>
      </c>
      <c r="B157" s="223" t="s">
        <v>170</v>
      </c>
      <c r="C157" s="237">
        <v>43611.45</v>
      </c>
      <c r="D157" s="238">
        <v>43623.9</v>
      </c>
      <c r="E157" s="238">
        <v>43302.8</v>
      </c>
      <c r="F157" s="238">
        <v>42994.15</v>
      </c>
      <c r="G157" s="238">
        <v>42673.05</v>
      </c>
      <c r="H157" s="238">
        <v>43932.55</v>
      </c>
      <c r="I157" s="238">
        <v>44253.649999999994</v>
      </c>
      <c r="J157" s="238">
        <v>44562.3</v>
      </c>
      <c r="K157" s="237">
        <v>43945</v>
      </c>
      <c r="L157" s="237">
        <v>43315.25</v>
      </c>
      <c r="M157" s="237">
        <v>8.5559999999999997E-2</v>
      </c>
      <c r="N157" s="1"/>
      <c r="O157" s="1"/>
    </row>
    <row r="158" spans="1:15" ht="12.75" customHeight="1">
      <c r="A158" s="220">
        <v>149</v>
      </c>
      <c r="B158" s="223" t="s">
        <v>857</v>
      </c>
      <c r="C158" s="237">
        <v>1151.25</v>
      </c>
      <c r="D158" s="238">
        <v>1149.75</v>
      </c>
      <c r="E158" s="238">
        <v>1136.5</v>
      </c>
      <c r="F158" s="238">
        <v>1121.75</v>
      </c>
      <c r="G158" s="238">
        <v>1108.5</v>
      </c>
      <c r="H158" s="238">
        <v>1164.5</v>
      </c>
      <c r="I158" s="238">
        <v>1177.75</v>
      </c>
      <c r="J158" s="238">
        <v>1192.5</v>
      </c>
      <c r="K158" s="237">
        <v>1163</v>
      </c>
      <c r="L158" s="237">
        <v>1135</v>
      </c>
      <c r="M158" s="237">
        <v>1.69574</v>
      </c>
      <c r="N158" s="1"/>
      <c r="O158" s="1"/>
    </row>
    <row r="159" spans="1:15" ht="12.75" customHeight="1">
      <c r="A159" s="220">
        <v>150</v>
      </c>
      <c r="B159" s="223" t="s">
        <v>440</v>
      </c>
      <c r="C159" s="237">
        <v>3915.95</v>
      </c>
      <c r="D159" s="238">
        <v>3888.6333333333332</v>
      </c>
      <c r="E159" s="238">
        <v>3849.3166666666666</v>
      </c>
      <c r="F159" s="238">
        <v>3782.6833333333334</v>
      </c>
      <c r="G159" s="238">
        <v>3743.3666666666668</v>
      </c>
      <c r="H159" s="238">
        <v>3955.2666666666664</v>
      </c>
      <c r="I159" s="238">
        <v>3994.583333333333</v>
      </c>
      <c r="J159" s="238">
        <v>4061.2166666666662</v>
      </c>
      <c r="K159" s="237">
        <v>3927.95</v>
      </c>
      <c r="L159" s="237">
        <v>3822</v>
      </c>
      <c r="M159" s="237">
        <v>1.6622300000000001</v>
      </c>
      <c r="N159" s="1"/>
      <c r="O159" s="1"/>
    </row>
    <row r="160" spans="1:15" ht="12.75" customHeight="1">
      <c r="A160" s="220">
        <v>151</v>
      </c>
      <c r="B160" s="223" t="s">
        <v>172</v>
      </c>
      <c r="C160" s="237">
        <v>211.9</v>
      </c>
      <c r="D160" s="238">
        <v>211.13333333333335</v>
      </c>
      <c r="E160" s="238">
        <v>210.2166666666667</v>
      </c>
      <c r="F160" s="238">
        <v>208.53333333333333</v>
      </c>
      <c r="G160" s="238">
        <v>207.61666666666667</v>
      </c>
      <c r="H160" s="238">
        <v>212.81666666666672</v>
      </c>
      <c r="I160" s="238">
        <v>213.73333333333341</v>
      </c>
      <c r="J160" s="238">
        <v>215.41666666666674</v>
      </c>
      <c r="K160" s="237">
        <v>212.05</v>
      </c>
      <c r="L160" s="237">
        <v>209.45</v>
      </c>
      <c r="M160" s="237">
        <v>8.2436900000000009</v>
      </c>
      <c r="N160" s="1"/>
      <c r="O160" s="1"/>
    </row>
    <row r="161" spans="1:15" ht="12.75" customHeight="1">
      <c r="A161" s="220">
        <v>152</v>
      </c>
      <c r="B161" s="223" t="s">
        <v>175</v>
      </c>
      <c r="C161" s="237">
        <v>2537.15</v>
      </c>
      <c r="D161" s="238">
        <v>2530.3666666666668</v>
      </c>
      <c r="E161" s="238">
        <v>2515.7833333333338</v>
      </c>
      <c r="F161" s="238">
        <v>2494.416666666667</v>
      </c>
      <c r="G161" s="238">
        <v>2479.8333333333339</v>
      </c>
      <c r="H161" s="238">
        <v>2551.7333333333336</v>
      </c>
      <c r="I161" s="238">
        <v>2566.3166666666666</v>
      </c>
      <c r="J161" s="238">
        <v>2587.6833333333334</v>
      </c>
      <c r="K161" s="237">
        <v>2544.9499999999998</v>
      </c>
      <c r="L161" s="237">
        <v>2509</v>
      </c>
      <c r="M161" s="237">
        <v>1.4679899999999999</v>
      </c>
      <c r="N161" s="1"/>
      <c r="O161" s="1"/>
    </row>
    <row r="162" spans="1:15" ht="12.75" customHeight="1">
      <c r="A162" s="220">
        <v>153</v>
      </c>
      <c r="B162" s="223" t="s">
        <v>269</v>
      </c>
      <c r="C162" s="237">
        <v>2601.5</v>
      </c>
      <c r="D162" s="238">
        <v>2593.8333333333335</v>
      </c>
      <c r="E162" s="238">
        <v>2572.666666666667</v>
      </c>
      <c r="F162" s="238">
        <v>2543.8333333333335</v>
      </c>
      <c r="G162" s="238">
        <v>2522.666666666667</v>
      </c>
      <c r="H162" s="238">
        <v>2622.666666666667</v>
      </c>
      <c r="I162" s="238">
        <v>2643.8333333333339</v>
      </c>
      <c r="J162" s="238">
        <v>2672.666666666667</v>
      </c>
      <c r="K162" s="237">
        <v>2615</v>
      </c>
      <c r="L162" s="237">
        <v>2565</v>
      </c>
      <c r="M162" s="237">
        <v>2.0708500000000001</v>
      </c>
      <c r="N162" s="1"/>
      <c r="O162" s="1"/>
    </row>
    <row r="163" spans="1:15" ht="12.75" customHeight="1">
      <c r="A163" s="220">
        <v>154</v>
      </c>
      <c r="B163" s="223" t="s">
        <v>788</v>
      </c>
      <c r="C163" s="237">
        <v>292.2</v>
      </c>
      <c r="D163" s="238">
        <v>288.01666666666665</v>
      </c>
      <c r="E163" s="238">
        <v>282.38333333333333</v>
      </c>
      <c r="F163" s="238">
        <v>272.56666666666666</v>
      </c>
      <c r="G163" s="238">
        <v>266.93333333333334</v>
      </c>
      <c r="H163" s="238">
        <v>297.83333333333331</v>
      </c>
      <c r="I163" s="238">
        <v>303.46666666666664</v>
      </c>
      <c r="J163" s="238">
        <v>313.2833333333333</v>
      </c>
      <c r="K163" s="237">
        <v>293.64999999999998</v>
      </c>
      <c r="L163" s="237">
        <v>278.2</v>
      </c>
      <c r="M163" s="237">
        <v>54.651229999999998</v>
      </c>
      <c r="N163" s="1"/>
      <c r="O163" s="1"/>
    </row>
    <row r="164" spans="1:15" ht="12.75" customHeight="1">
      <c r="A164" s="220">
        <v>155</v>
      </c>
      <c r="B164" s="223" t="s">
        <v>173</v>
      </c>
      <c r="C164" s="237">
        <v>136.5</v>
      </c>
      <c r="D164" s="238">
        <v>136.45000000000002</v>
      </c>
      <c r="E164" s="238">
        <v>135.10000000000002</v>
      </c>
      <c r="F164" s="238">
        <v>133.70000000000002</v>
      </c>
      <c r="G164" s="238">
        <v>132.35000000000002</v>
      </c>
      <c r="H164" s="238">
        <v>137.85000000000002</v>
      </c>
      <c r="I164" s="238">
        <v>139.19999999999999</v>
      </c>
      <c r="J164" s="238">
        <v>140.60000000000002</v>
      </c>
      <c r="K164" s="237">
        <v>137.80000000000001</v>
      </c>
      <c r="L164" s="237">
        <v>135.05000000000001</v>
      </c>
      <c r="M164" s="237">
        <v>28.725570000000001</v>
      </c>
      <c r="N164" s="1"/>
      <c r="O164" s="1"/>
    </row>
    <row r="165" spans="1:15" ht="12.75" customHeight="1">
      <c r="A165" s="220">
        <v>156</v>
      </c>
      <c r="B165" s="223" t="s">
        <v>178</v>
      </c>
      <c r="C165" s="237">
        <v>212.65</v>
      </c>
      <c r="D165" s="238">
        <v>213.2166666666667</v>
      </c>
      <c r="E165" s="238">
        <v>211.23333333333341</v>
      </c>
      <c r="F165" s="238">
        <v>209.81666666666672</v>
      </c>
      <c r="G165" s="238">
        <v>207.83333333333343</v>
      </c>
      <c r="H165" s="238">
        <v>214.63333333333338</v>
      </c>
      <c r="I165" s="238">
        <v>216.61666666666667</v>
      </c>
      <c r="J165" s="238">
        <v>218.03333333333336</v>
      </c>
      <c r="K165" s="237">
        <v>215.2</v>
      </c>
      <c r="L165" s="237">
        <v>211.8</v>
      </c>
      <c r="M165" s="237">
        <v>98.368889999999993</v>
      </c>
      <c r="N165" s="1"/>
      <c r="O165" s="1"/>
    </row>
    <row r="166" spans="1:15" ht="12.75" customHeight="1">
      <c r="A166" s="220">
        <v>157</v>
      </c>
      <c r="B166" s="223" t="s">
        <v>270</v>
      </c>
      <c r="C166" s="237">
        <v>453.55</v>
      </c>
      <c r="D166" s="238">
        <v>456.48333333333329</v>
      </c>
      <c r="E166" s="238">
        <v>447.96666666666658</v>
      </c>
      <c r="F166" s="238">
        <v>442.38333333333327</v>
      </c>
      <c r="G166" s="238">
        <v>433.86666666666656</v>
      </c>
      <c r="H166" s="238">
        <v>462.06666666666661</v>
      </c>
      <c r="I166" s="238">
        <v>470.58333333333337</v>
      </c>
      <c r="J166" s="238">
        <v>476.16666666666663</v>
      </c>
      <c r="K166" s="237">
        <v>465</v>
      </c>
      <c r="L166" s="237">
        <v>450.9</v>
      </c>
      <c r="M166" s="237">
        <v>1.34581</v>
      </c>
      <c r="N166" s="1"/>
      <c r="O166" s="1"/>
    </row>
    <row r="167" spans="1:15" ht="12.75" customHeight="1">
      <c r="A167" s="220">
        <v>158</v>
      </c>
      <c r="B167" s="223" t="s">
        <v>271</v>
      </c>
      <c r="C167" s="237">
        <v>14100.4</v>
      </c>
      <c r="D167" s="238">
        <v>14039.050000000001</v>
      </c>
      <c r="E167" s="238">
        <v>13913.000000000002</v>
      </c>
      <c r="F167" s="238">
        <v>13725.6</v>
      </c>
      <c r="G167" s="238">
        <v>13599.550000000001</v>
      </c>
      <c r="H167" s="238">
        <v>14226.450000000003</v>
      </c>
      <c r="I167" s="238">
        <v>14352.500000000002</v>
      </c>
      <c r="J167" s="238">
        <v>14539.900000000003</v>
      </c>
      <c r="K167" s="237">
        <v>14165.1</v>
      </c>
      <c r="L167" s="237">
        <v>13851.65</v>
      </c>
      <c r="M167" s="237">
        <v>5.4080000000000003E-2</v>
      </c>
      <c r="N167" s="1"/>
      <c r="O167" s="1"/>
    </row>
    <row r="168" spans="1:15" ht="12.75" customHeight="1">
      <c r="A168" s="220">
        <v>159</v>
      </c>
      <c r="B168" s="223" t="s">
        <v>177</v>
      </c>
      <c r="C168" s="237">
        <v>54.2</v>
      </c>
      <c r="D168" s="238">
        <v>54.35</v>
      </c>
      <c r="E168" s="238">
        <v>53.150000000000006</v>
      </c>
      <c r="F168" s="238">
        <v>52.1</v>
      </c>
      <c r="G168" s="238">
        <v>50.900000000000006</v>
      </c>
      <c r="H168" s="238">
        <v>55.400000000000006</v>
      </c>
      <c r="I168" s="238">
        <v>56.600000000000009</v>
      </c>
      <c r="J168" s="238">
        <v>57.650000000000006</v>
      </c>
      <c r="K168" s="237">
        <v>55.55</v>
      </c>
      <c r="L168" s="237">
        <v>53.3</v>
      </c>
      <c r="M168" s="237">
        <v>1243.52547</v>
      </c>
      <c r="N168" s="1"/>
      <c r="O168" s="1"/>
    </row>
    <row r="169" spans="1:15" ht="12.75" customHeight="1">
      <c r="A169" s="220">
        <v>160</v>
      </c>
      <c r="B169" s="223" t="s">
        <v>183</v>
      </c>
      <c r="C169" s="237">
        <v>113.45</v>
      </c>
      <c r="D169" s="238">
        <v>113.73333333333333</v>
      </c>
      <c r="E169" s="238">
        <v>112.01666666666667</v>
      </c>
      <c r="F169" s="238">
        <v>110.58333333333333</v>
      </c>
      <c r="G169" s="238">
        <v>108.86666666666666</v>
      </c>
      <c r="H169" s="238">
        <v>115.16666666666667</v>
      </c>
      <c r="I169" s="238">
        <v>116.88333333333334</v>
      </c>
      <c r="J169" s="238">
        <v>118.31666666666668</v>
      </c>
      <c r="K169" s="237">
        <v>115.45</v>
      </c>
      <c r="L169" s="237">
        <v>112.3</v>
      </c>
      <c r="M169" s="237">
        <v>75.949640000000002</v>
      </c>
      <c r="N169" s="1"/>
      <c r="O169" s="1"/>
    </row>
    <row r="170" spans="1:15" ht="12.75" customHeight="1">
      <c r="A170" s="220">
        <v>161</v>
      </c>
      <c r="B170" s="223" t="s">
        <v>184</v>
      </c>
      <c r="C170" s="237">
        <v>2544.6999999999998</v>
      </c>
      <c r="D170" s="238">
        <v>2536.25</v>
      </c>
      <c r="E170" s="238">
        <v>2523.6999999999998</v>
      </c>
      <c r="F170" s="238">
        <v>2502.6999999999998</v>
      </c>
      <c r="G170" s="238">
        <v>2490.1499999999996</v>
      </c>
      <c r="H170" s="238">
        <v>2557.25</v>
      </c>
      <c r="I170" s="238">
        <v>2569.8000000000002</v>
      </c>
      <c r="J170" s="238">
        <v>2590.8000000000002</v>
      </c>
      <c r="K170" s="237">
        <v>2548.8000000000002</v>
      </c>
      <c r="L170" s="237">
        <v>2515.25</v>
      </c>
      <c r="M170" s="237">
        <v>26.597490000000001</v>
      </c>
      <c r="N170" s="1"/>
      <c r="O170" s="1"/>
    </row>
    <row r="171" spans="1:15" ht="12.75" customHeight="1">
      <c r="A171" s="220">
        <v>162</v>
      </c>
      <c r="B171" s="223" t="s">
        <v>272</v>
      </c>
      <c r="C171" s="237">
        <v>799.25</v>
      </c>
      <c r="D171" s="238">
        <v>798.33333333333337</v>
      </c>
      <c r="E171" s="238">
        <v>793.7166666666667</v>
      </c>
      <c r="F171" s="238">
        <v>788.18333333333328</v>
      </c>
      <c r="G171" s="238">
        <v>783.56666666666661</v>
      </c>
      <c r="H171" s="238">
        <v>803.86666666666679</v>
      </c>
      <c r="I171" s="238">
        <v>808.48333333333335</v>
      </c>
      <c r="J171" s="238">
        <v>814.01666666666688</v>
      </c>
      <c r="K171" s="237">
        <v>802.95</v>
      </c>
      <c r="L171" s="237">
        <v>792.8</v>
      </c>
      <c r="M171" s="237">
        <v>8.1897500000000001</v>
      </c>
      <c r="N171" s="1"/>
      <c r="O171" s="1"/>
    </row>
    <row r="172" spans="1:15" ht="12.75" customHeight="1">
      <c r="A172" s="220">
        <v>163</v>
      </c>
      <c r="B172" s="223" t="s">
        <v>186</v>
      </c>
      <c r="C172" s="237">
        <v>1241.05</v>
      </c>
      <c r="D172" s="238">
        <v>1243.6333333333334</v>
      </c>
      <c r="E172" s="238">
        <v>1232.5166666666669</v>
      </c>
      <c r="F172" s="238">
        <v>1223.9833333333333</v>
      </c>
      <c r="G172" s="238">
        <v>1212.8666666666668</v>
      </c>
      <c r="H172" s="238">
        <v>1252.166666666667</v>
      </c>
      <c r="I172" s="238">
        <v>1263.2833333333333</v>
      </c>
      <c r="J172" s="238">
        <v>1271.8166666666671</v>
      </c>
      <c r="K172" s="237">
        <v>1254.75</v>
      </c>
      <c r="L172" s="237">
        <v>1235.0999999999999</v>
      </c>
      <c r="M172" s="237">
        <v>4.7188999999999997</v>
      </c>
      <c r="N172" s="1"/>
      <c r="O172" s="1"/>
    </row>
    <row r="173" spans="1:15" ht="12.75" customHeight="1">
      <c r="A173" s="220">
        <v>164</v>
      </c>
      <c r="B173" s="223" t="s">
        <v>190</v>
      </c>
      <c r="C173" s="237">
        <v>2325</v>
      </c>
      <c r="D173" s="238">
        <v>2325.2000000000003</v>
      </c>
      <c r="E173" s="238">
        <v>2302.4000000000005</v>
      </c>
      <c r="F173" s="238">
        <v>2279.8000000000002</v>
      </c>
      <c r="G173" s="238">
        <v>2257.0000000000005</v>
      </c>
      <c r="H173" s="238">
        <v>2347.8000000000006</v>
      </c>
      <c r="I173" s="238">
        <v>2370.6000000000008</v>
      </c>
      <c r="J173" s="238">
        <v>2393.2000000000007</v>
      </c>
      <c r="K173" s="237">
        <v>2348</v>
      </c>
      <c r="L173" s="237">
        <v>2302.6</v>
      </c>
      <c r="M173" s="237">
        <v>5.8350900000000001</v>
      </c>
      <c r="N173" s="1"/>
      <c r="O173" s="1"/>
    </row>
    <row r="174" spans="1:15" ht="12.75" customHeight="1">
      <c r="A174" s="220">
        <v>165</v>
      </c>
      <c r="B174" s="223" t="s">
        <v>808</v>
      </c>
      <c r="C174" s="237">
        <v>73.45</v>
      </c>
      <c r="D174" s="238">
        <v>72.916666666666671</v>
      </c>
      <c r="E174" s="238">
        <v>72.233333333333348</v>
      </c>
      <c r="F174" s="238">
        <v>71.01666666666668</v>
      </c>
      <c r="G174" s="238">
        <v>70.333333333333357</v>
      </c>
      <c r="H174" s="238">
        <v>74.13333333333334</v>
      </c>
      <c r="I174" s="238">
        <v>74.816666666666649</v>
      </c>
      <c r="J174" s="238">
        <v>76.033333333333331</v>
      </c>
      <c r="K174" s="237">
        <v>73.599999999999994</v>
      </c>
      <c r="L174" s="237">
        <v>71.7</v>
      </c>
      <c r="M174" s="237">
        <v>191.55264</v>
      </c>
      <c r="N174" s="1"/>
      <c r="O174" s="1"/>
    </row>
    <row r="175" spans="1:15" ht="12.75" customHeight="1">
      <c r="A175" s="220">
        <v>166</v>
      </c>
      <c r="B175" s="223" t="s">
        <v>188</v>
      </c>
      <c r="C175" s="237">
        <v>24133.05</v>
      </c>
      <c r="D175" s="238">
        <v>24018.350000000002</v>
      </c>
      <c r="E175" s="238">
        <v>23814.700000000004</v>
      </c>
      <c r="F175" s="238">
        <v>23496.350000000002</v>
      </c>
      <c r="G175" s="238">
        <v>23292.700000000004</v>
      </c>
      <c r="H175" s="238">
        <v>24336.700000000004</v>
      </c>
      <c r="I175" s="238">
        <v>24540.350000000006</v>
      </c>
      <c r="J175" s="238">
        <v>24858.700000000004</v>
      </c>
      <c r="K175" s="237">
        <v>24222</v>
      </c>
      <c r="L175" s="237">
        <v>23700</v>
      </c>
      <c r="M175" s="237">
        <v>0.14979999999999999</v>
      </c>
      <c r="N175" s="1"/>
      <c r="O175" s="1"/>
    </row>
    <row r="176" spans="1:15" ht="12.75" customHeight="1">
      <c r="A176" s="220">
        <v>167</v>
      </c>
      <c r="B176" s="223" t="s">
        <v>191</v>
      </c>
      <c r="C176" s="237" t="e">
        <v>#N/A</v>
      </c>
      <c r="D176" s="238" t="e">
        <v>#N/A</v>
      </c>
      <c r="E176" s="238" t="e">
        <v>#N/A</v>
      </c>
      <c r="F176" s="238" t="e">
        <v>#N/A</v>
      </c>
      <c r="G176" s="238" t="e">
        <v>#N/A</v>
      </c>
      <c r="H176" s="238" t="e">
        <v>#N/A</v>
      </c>
      <c r="I176" s="238" t="e">
        <v>#N/A</v>
      </c>
      <c r="J176" s="238" t="e">
        <v>#N/A</v>
      </c>
      <c r="K176" s="237" t="e">
        <v>#N/A</v>
      </c>
      <c r="L176" s="237" t="e">
        <v>#N/A</v>
      </c>
      <c r="M176" s="237" t="e">
        <v>#N/A</v>
      </c>
      <c r="N176" s="1"/>
      <c r="O176" s="1"/>
    </row>
    <row r="177" spans="1:15" ht="12.75" customHeight="1">
      <c r="A177" s="220">
        <v>168</v>
      </c>
      <c r="B177" s="223" t="s">
        <v>189</v>
      </c>
      <c r="C177" s="237">
        <v>2852.9</v>
      </c>
      <c r="D177" s="238">
        <v>2845.5166666666664</v>
      </c>
      <c r="E177" s="238">
        <v>2821.0333333333328</v>
      </c>
      <c r="F177" s="238">
        <v>2789.1666666666665</v>
      </c>
      <c r="G177" s="238">
        <v>2764.6833333333329</v>
      </c>
      <c r="H177" s="238">
        <v>2877.3833333333328</v>
      </c>
      <c r="I177" s="238">
        <v>2901.8666666666663</v>
      </c>
      <c r="J177" s="238">
        <v>2933.7333333333327</v>
      </c>
      <c r="K177" s="237">
        <v>2870</v>
      </c>
      <c r="L177" s="237">
        <v>2813.65</v>
      </c>
      <c r="M177" s="237">
        <v>1.83815</v>
      </c>
      <c r="N177" s="1"/>
      <c r="O177" s="1"/>
    </row>
    <row r="178" spans="1:15" ht="12.75" customHeight="1">
      <c r="A178" s="220">
        <v>169</v>
      </c>
      <c r="B178" s="223" t="s">
        <v>803</v>
      </c>
      <c r="C178" s="237">
        <v>424.15</v>
      </c>
      <c r="D178" s="238">
        <v>420.2166666666667</v>
      </c>
      <c r="E178" s="238">
        <v>414.93333333333339</v>
      </c>
      <c r="F178" s="238">
        <v>405.7166666666667</v>
      </c>
      <c r="G178" s="238">
        <v>400.43333333333339</v>
      </c>
      <c r="H178" s="238">
        <v>429.43333333333339</v>
      </c>
      <c r="I178" s="238">
        <v>434.7166666666667</v>
      </c>
      <c r="J178" s="238">
        <v>443.93333333333339</v>
      </c>
      <c r="K178" s="237">
        <v>425.5</v>
      </c>
      <c r="L178" s="237">
        <v>411</v>
      </c>
      <c r="M178" s="237">
        <v>6.8565300000000002</v>
      </c>
      <c r="N178" s="1"/>
      <c r="O178" s="1"/>
    </row>
    <row r="179" spans="1:15" ht="12.75" customHeight="1">
      <c r="A179" s="220">
        <v>170</v>
      </c>
      <c r="B179" s="223" t="s">
        <v>187</v>
      </c>
      <c r="C179" s="237">
        <v>601.9</v>
      </c>
      <c r="D179" s="238">
        <v>599.43333333333328</v>
      </c>
      <c r="E179" s="238">
        <v>595.76666666666654</v>
      </c>
      <c r="F179" s="238">
        <v>589.63333333333321</v>
      </c>
      <c r="G179" s="238">
        <v>585.96666666666647</v>
      </c>
      <c r="H179" s="238">
        <v>605.56666666666661</v>
      </c>
      <c r="I179" s="238">
        <v>609.23333333333335</v>
      </c>
      <c r="J179" s="238">
        <v>615.36666666666667</v>
      </c>
      <c r="K179" s="237">
        <v>603.1</v>
      </c>
      <c r="L179" s="237">
        <v>593.29999999999995</v>
      </c>
      <c r="M179" s="237">
        <v>96.386179999999996</v>
      </c>
      <c r="N179" s="1"/>
      <c r="O179" s="1"/>
    </row>
    <row r="180" spans="1:15" ht="12.75" customHeight="1">
      <c r="A180" s="220">
        <v>171</v>
      </c>
      <c r="B180" s="223" t="s">
        <v>185</v>
      </c>
      <c r="C180" s="237">
        <v>80.8</v>
      </c>
      <c r="D180" s="238">
        <v>79.716666666666654</v>
      </c>
      <c r="E180" s="238">
        <v>78.283333333333303</v>
      </c>
      <c r="F180" s="238">
        <v>75.766666666666652</v>
      </c>
      <c r="G180" s="238">
        <v>74.3333333333333</v>
      </c>
      <c r="H180" s="238">
        <v>82.233333333333306</v>
      </c>
      <c r="I180" s="238">
        <v>83.666666666666671</v>
      </c>
      <c r="J180" s="238">
        <v>86.183333333333309</v>
      </c>
      <c r="K180" s="237">
        <v>81.150000000000006</v>
      </c>
      <c r="L180" s="237">
        <v>77.2</v>
      </c>
      <c r="M180" s="237">
        <v>298.94904000000002</v>
      </c>
      <c r="N180" s="1"/>
      <c r="O180" s="1"/>
    </row>
    <row r="181" spans="1:15" ht="12.75" customHeight="1">
      <c r="A181" s="220">
        <v>172</v>
      </c>
      <c r="B181" s="223" t="s">
        <v>192</v>
      </c>
      <c r="C181" s="237">
        <v>1000.15</v>
      </c>
      <c r="D181" s="238">
        <v>1002.9666666666667</v>
      </c>
      <c r="E181" s="238">
        <v>990.18333333333339</v>
      </c>
      <c r="F181" s="238">
        <v>980.2166666666667</v>
      </c>
      <c r="G181" s="238">
        <v>967.43333333333339</v>
      </c>
      <c r="H181" s="238">
        <v>1012.9333333333334</v>
      </c>
      <c r="I181" s="238">
        <v>1025.7166666666667</v>
      </c>
      <c r="J181" s="238">
        <v>1035.6833333333334</v>
      </c>
      <c r="K181" s="237">
        <v>1015.75</v>
      </c>
      <c r="L181" s="237">
        <v>993</v>
      </c>
      <c r="M181" s="237">
        <v>18.701049999999999</v>
      </c>
      <c r="N181" s="1"/>
      <c r="O181" s="1"/>
    </row>
    <row r="182" spans="1:15" ht="12.75" customHeight="1">
      <c r="A182" s="220">
        <v>173</v>
      </c>
      <c r="B182" s="223" t="s">
        <v>193</v>
      </c>
      <c r="C182" s="237">
        <v>488.55</v>
      </c>
      <c r="D182" s="238">
        <v>491.51666666666665</v>
      </c>
      <c r="E182" s="238">
        <v>484.08333333333331</v>
      </c>
      <c r="F182" s="238">
        <v>479.61666666666667</v>
      </c>
      <c r="G182" s="238">
        <v>472.18333333333334</v>
      </c>
      <c r="H182" s="238">
        <v>495.98333333333329</v>
      </c>
      <c r="I182" s="238">
        <v>503.41666666666669</v>
      </c>
      <c r="J182" s="238">
        <v>507.88333333333327</v>
      </c>
      <c r="K182" s="237">
        <v>498.95</v>
      </c>
      <c r="L182" s="237">
        <v>487.05</v>
      </c>
      <c r="M182" s="237">
        <v>5.37988</v>
      </c>
      <c r="N182" s="1"/>
      <c r="O182" s="1"/>
    </row>
    <row r="183" spans="1:15" ht="12.75" customHeight="1">
      <c r="A183" s="220">
        <v>174</v>
      </c>
      <c r="B183" s="223" t="s">
        <v>274</v>
      </c>
      <c r="C183" s="237">
        <v>574.6</v>
      </c>
      <c r="D183" s="238">
        <v>575.41666666666663</v>
      </c>
      <c r="E183" s="238">
        <v>569.43333333333328</v>
      </c>
      <c r="F183" s="238">
        <v>564.26666666666665</v>
      </c>
      <c r="G183" s="238">
        <v>558.2833333333333</v>
      </c>
      <c r="H183" s="238">
        <v>580.58333333333326</v>
      </c>
      <c r="I183" s="238">
        <v>586.56666666666661</v>
      </c>
      <c r="J183" s="238">
        <v>591.73333333333323</v>
      </c>
      <c r="K183" s="237">
        <v>581.4</v>
      </c>
      <c r="L183" s="237">
        <v>570.25</v>
      </c>
      <c r="M183" s="237">
        <v>1.95764</v>
      </c>
      <c r="N183" s="1"/>
      <c r="O183" s="1"/>
    </row>
    <row r="184" spans="1:15" ht="12.75" customHeight="1">
      <c r="A184" s="220">
        <v>175</v>
      </c>
      <c r="B184" s="223" t="s">
        <v>205</v>
      </c>
      <c r="C184" s="237">
        <v>1044.05</v>
      </c>
      <c r="D184" s="238">
        <v>1037.0666666666668</v>
      </c>
      <c r="E184" s="238">
        <v>1025.1333333333337</v>
      </c>
      <c r="F184" s="238">
        <v>1006.2166666666668</v>
      </c>
      <c r="G184" s="238">
        <v>994.28333333333364</v>
      </c>
      <c r="H184" s="238">
        <v>1055.9833333333336</v>
      </c>
      <c r="I184" s="238">
        <v>1067.9166666666665</v>
      </c>
      <c r="J184" s="238">
        <v>1086.8333333333337</v>
      </c>
      <c r="K184" s="237">
        <v>1049</v>
      </c>
      <c r="L184" s="237">
        <v>1018.15</v>
      </c>
      <c r="M184" s="237">
        <v>13.565720000000001</v>
      </c>
      <c r="N184" s="1"/>
      <c r="O184" s="1"/>
    </row>
    <row r="185" spans="1:15" ht="12.75" customHeight="1">
      <c r="A185" s="220">
        <v>176</v>
      </c>
      <c r="B185" s="223" t="s">
        <v>194</v>
      </c>
      <c r="C185" s="237">
        <v>918.4</v>
      </c>
      <c r="D185" s="238">
        <v>917.13333333333321</v>
      </c>
      <c r="E185" s="238">
        <v>910.46666666666647</v>
      </c>
      <c r="F185" s="238">
        <v>902.5333333333333</v>
      </c>
      <c r="G185" s="238">
        <v>895.86666666666656</v>
      </c>
      <c r="H185" s="238">
        <v>925.06666666666638</v>
      </c>
      <c r="I185" s="238">
        <v>931.73333333333312</v>
      </c>
      <c r="J185" s="238">
        <v>939.66666666666629</v>
      </c>
      <c r="K185" s="237">
        <v>923.8</v>
      </c>
      <c r="L185" s="237">
        <v>909.2</v>
      </c>
      <c r="M185" s="237">
        <v>9.6832999999999991</v>
      </c>
      <c r="N185" s="1"/>
      <c r="O185" s="1"/>
    </row>
    <row r="186" spans="1:15" ht="12.75" customHeight="1">
      <c r="A186" s="220">
        <v>177</v>
      </c>
      <c r="B186" s="223" t="s">
        <v>490</v>
      </c>
      <c r="C186" s="237">
        <v>1270.95</v>
      </c>
      <c r="D186" s="238">
        <v>1267.8166666666666</v>
      </c>
      <c r="E186" s="238">
        <v>1250.6333333333332</v>
      </c>
      <c r="F186" s="238">
        <v>1230.3166666666666</v>
      </c>
      <c r="G186" s="238">
        <v>1213.1333333333332</v>
      </c>
      <c r="H186" s="238">
        <v>1288.1333333333332</v>
      </c>
      <c r="I186" s="238">
        <v>1305.3166666666666</v>
      </c>
      <c r="J186" s="238">
        <v>1325.6333333333332</v>
      </c>
      <c r="K186" s="237">
        <v>1285</v>
      </c>
      <c r="L186" s="237">
        <v>1247.5</v>
      </c>
      <c r="M186" s="237">
        <v>8.0449099999999998</v>
      </c>
      <c r="N186" s="1"/>
      <c r="O186" s="1"/>
    </row>
    <row r="187" spans="1:15" ht="12.75" customHeight="1">
      <c r="A187" s="220">
        <v>178</v>
      </c>
      <c r="B187" s="223" t="s">
        <v>199</v>
      </c>
      <c r="C187" s="237">
        <v>3259.5</v>
      </c>
      <c r="D187" s="238">
        <v>3254.9333333333329</v>
      </c>
      <c r="E187" s="238">
        <v>3236.0666666666657</v>
      </c>
      <c r="F187" s="238">
        <v>3212.6333333333328</v>
      </c>
      <c r="G187" s="238">
        <v>3193.7666666666655</v>
      </c>
      <c r="H187" s="238">
        <v>3278.3666666666659</v>
      </c>
      <c r="I187" s="238">
        <v>3297.2333333333336</v>
      </c>
      <c r="J187" s="238">
        <v>3320.6666666666661</v>
      </c>
      <c r="K187" s="237">
        <v>3273.8</v>
      </c>
      <c r="L187" s="237">
        <v>3231.5</v>
      </c>
      <c r="M187" s="237">
        <v>8.3588299999999993</v>
      </c>
      <c r="N187" s="1"/>
      <c r="O187" s="1"/>
    </row>
    <row r="188" spans="1:15" ht="12.75" customHeight="1">
      <c r="A188" s="220">
        <v>179</v>
      </c>
      <c r="B188" s="223" t="s">
        <v>195</v>
      </c>
      <c r="C188" s="237">
        <v>777.85</v>
      </c>
      <c r="D188" s="238">
        <v>776.48333333333323</v>
      </c>
      <c r="E188" s="238">
        <v>771.96666666666647</v>
      </c>
      <c r="F188" s="238">
        <v>766.08333333333326</v>
      </c>
      <c r="G188" s="238">
        <v>761.56666666666649</v>
      </c>
      <c r="H188" s="238">
        <v>782.36666666666645</v>
      </c>
      <c r="I188" s="238">
        <v>786.8833333333331</v>
      </c>
      <c r="J188" s="238">
        <v>792.76666666666642</v>
      </c>
      <c r="K188" s="237">
        <v>781</v>
      </c>
      <c r="L188" s="237">
        <v>770.6</v>
      </c>
      <c r="M188" s="237">
        <v>6.0110099999999997</v>
      </c>
      <c r="N188" s="1"/>
      <c r="O188" s="1"/>
    </row>
    <row r="189" spans="1:15" ht="12.75" customHeight="1">
      <c r="A189" s="220">
        <v>180</v>
      </c>
      <c r="B189" s="223" t="s">
        <v>275</v>
      </c>
      <c r="C189" s="237">
        <v>6431.65</v>
      </c>
      <c r="D189" s="238">
        <v>6412.8833333333341</v>
      </c>
      <c r="E189" s="238">
        <v>6330.7666666666682</v>
      </c>
      <c r="F189" s="238">
        <v>6229.8833333333341</v>
      </c>
      <c r="G189" s="238">
        <v>6147.7666666666682</v>
      </c>
      <c r="H189" s="238">
        <v>6513.7666666666682</v>
      </c>
      <c r="I189" s="238">
        <v>6595.883333333335</v>
      </c>
      <c r="J189" s="238">
        <v>6696.7666666666682</v>
      </c>
      <c r="K189" s="237">
        <v>6495</v>
      </c>
      <c r="L189" s="237">
        <v>6312</v>
      </c>
      <c r="M189" s="237">
        <v>4.7133799999999999</v>
      </c>
      <c r="N189" s="1"/>
      <c r="O189" s="1"/>
    </row>
    <row r="190" spans="1:15" ht="12.75" customHeight="1">
      <c r="A190" s="220">
        <v>181</v>
      </c>
      <c r="B190" s="223" t="s">
        <v>196</v>
      </c>
      <c r="C190" s="237">
        <v>394.15</v>
      </c>
      <c r="D190" s="238">
        <v>393.36666666666662</v>
      </c>
      <c r="E190" s="238">
        <v>389.28333333333325</v>
      </c>
      <c r="F190" s="238">
        <v>384.41666666666663</v>
      </c>
      <c r="G190" s="238">
        <v>380.33333333333326</v>
      </c>
      <c r="H190" s="238">
        <v>398.23333333333323</v>
      </c>
      <c r="I190" s="238">
        <v>402.31666666666661</v>
      </c>
      <c r="J190" s="238">
        <v>407.18333333333322</v>
      </c>
      <c r="K190" s="237">
        <v>397.45</v>
      </c>
      <c r="L190" s="237">
        <v>388.5</v>
      </c>
      <c r="M190" s="237">
        <v>143.72461000000001</v>
      </c>
      <c r="N190" s="1"/>
      <c r="O190" s="1"/>
    </row>
    <row r="191" spans="1:15" ht="12.75" customHeight="1">
      <c r="A191" s="220">
        <v>182</v>
      </c>
      <c r="B191" s="223" t="s">
        <v>197</v>
      </c>
      <c r="C191" s="237">
        <v>207.7</v>
      </c>
      <c r="D191" s="238">
        <v>206.93333333333331</v>
      </c>
      <c r="E191" s="238">
        <v>205.56666666666661</v>
      </c>
      <c r="F191" s="238">
        <v>203.43333333333331</v>
      </c>
      <c r="G191" s="238">
        <v>202.06666666666661</v>
      </c>
      <c r="H191" s="238">
        <v>209.06666666666661</v>
      </c>
      <c r="I191" s="238">
        <v>210.43333333333334</v>
      </c>
      <c r="J191" s="238">
        <v>212.56666666666661</v>
      </c>
      <c r="K191" s="237">
        <v>208.3</v>
      </c>
      <c r="L191" s="237">
        <v>204.8</v>
      </c>
      <c r="M191" s="237">
        <v>118.51262</v>
      </c>
      <c r="N191" s="1"/>
      <c r="O191" s="1"/>
    </row>
    <row r="192" spans="1:15" ht="12.75" customHeight="1">
      <c r="A192" s="220">
        <v>183</v>
      </c>
      <c r="B192" s="223" t="s">
        <v>198</v>
      </c>
      <c r="C192" s="237">
        <v>111.15</v>
      </c>
      <c r="D192" s="238">
        <v>109.51666666666665</v>
      </c>
      <c r="E192" s="238">
        <v>107.48333333333331</v>
      </c>
      <c r="F192" s="238">
        <v>103.81666666666665</v>
      </c>
      <c r="G192" s="238">
        <v>101.7833333333333</v>
      </c>
      <c r="H192" s="238">
        <v>113.18333333333331</v>
      </c>
      <c r="I192" s="238">
        <v>115.21666666666667</v>
      </c>
      <c r="J192" s="238">
        <v>118.88333333333331</v>
      </c>
      <c r="K192" s="237">
        <v>111.55</v>
      </c>
      <c r="L192" s="237">
        <v>105.85</v>
      </c>
      <c r="M192" s="237">
        <v>760.33410000000003</v>
      </c>
      <c r="N192" s="1"/>
      <c r="O192" s="1"/>
    </row>
    <row r="193" spans="1:15" ht="12.75" customHeight="1">
      <c r="A193" s="220">
        <v>184</v>
      </c>
      <c r="B193" s="223" t="s">
        <v>791</v>
      </c>
      <c r="C193" s="237">
        <v>87.3</v>
      </c>
      <c r="D193" s="238">
        <v>86.083333333333329</v>
      </c>
      <c r="E193" s="238">
        <v>84.86666666666666</v>
      </c>
      <c r="F193" s="238">
        <v>82.433333333333337</v>
      </c>
      <c r="G193" s="238">
        <v>81.216666666666669</v>
      </c>
      <c r="H193" s="238">
        <v>88.516666666666652</v>
      </c>
      <c r="I193" s="238">
        <v>89.73333333333332</v>
      </c>
      <c r="J193" s="238">
        <v>92.166666666666643</v>
      </c>
      <c r="K193" s="237">
        <v>87.3</v>
      </c>
      <c r="L193" s="237">
        <v>83.65</v>
      </c>
      <c r="M193" s="237">
        <v>20.770679999999999</v>
      </c>
      <c r="N193" s="1"/>
      <c r="O193" s="1"/>
    </row>
    <row r="194" spans="1:15" ht="12.75" customHeight="1">
      <c r="A194" s="220">
        <v>185</v>
      </c>
      <c r="B194" s="223" t="s">
        <v>200</v>
      </c>
      <c r="C194" s="237">
        <v>1009.55</v>
      </c>
      <c r="D194" s="238">
        <v>1005.1166666666668</v>
      </c>
      <c r="E194" s="238">
        <v>997.63333333333355</v>
      </c>
      <c r="F194" s="238">
        <v>985.71666666666681</v>
      </c>
      <c r="G194" s="238">
        <v>978.23333333333358</v>
      </c>
      <c r="H194" s="238">
        <v>1017.0333333333335</v>
      </c>
      <c r="I194" s="238">
        <v>1024.5166666666667</v>
      </c>
      <c r="J194" s="238">
        <v>1036.4333333333334</v>
      </c>
      <c r="K194" s="237">
        <v>1012.6</v>
      </c>
      <c r="L194" s="237">
        <v>993.2</v>
      </c>
      <c r="M194" s="237">
        <v>16.156469999999999</v>
      </c>
      <c r="N194" s="1"/>
      <c r="O194" s="1"/>
    </row>
    <row r="195" spans="1:15" ht="12.75" customHeight="1">
      <c r="A195" s="220">
        <v>186</v>
      </c>
      <c r="B195" s="223" t="s">
        <v>181</v>
      </c>
      <c r="C195" s="237">
        <v>705.55</v>
      </c>
      <c r="D195" s="238">
        <v>706.76666666666677</v>
      </c>
      <c r="E195" s="238">
        <v>698.78333333333353</v>
      </c>
      <c r="F195" s="238">
        <v>692.01666666666677</v>
      </c>
      <c r="G195" s="238">
        <v>684.03333333333353</v>
      </c>
      <c r="H195" s="238">
        <v>713.53333333333353</v>
      </c>
      <c r="I195" s="238">
        <v>721.51666666666688</v>
      </c>
      <c r="J195" s="238">
        <v>728.28333333333353</v>
      </c>
      <c r="K195" s="237">
        <v>714.75</v>
      </c>
      <c r="L195" s="237">
        <v>700</v>
      </c>
      <c r="M195" s="237">
        <v>3.6627700000000001</v>
      </c>
      <c r="N195" s="1"/>
      <c r="O195" s="1"/>
    </row>
    <row r="196" spans="1:15" ht="12.75" customHeight="1">
      <c r="A196" s="220">
        <v>187</v>
      </c>
      <c r="B196" s="223" t="s">
        <v>201</v>
      </c>
      <c r="C196" s="237">
        <v>2503.5500000000002</v>
      </c>
      <c r="D196" s="238">
        <v>2503.0166666666669</v>
      </c>
      <c r="E196" s="238">
        <v>2486.1333333333337</v>
      </c>
      <c r="F196" s="238">
        <v>2468.7166666666667</v>
      </c>
      <c r="G196" s="238">
        <v>2451.8333333333335</v>
      </c>
      <c r="H196" s="238">
        <v>2520.4333333333338</v>
      </c>
      <c r="I196" s="238">
        <v>2537.3166666666671</v>
      </c>
      <c r="J196" s="238">
        <v>2554.733333333334</v>
      </c>
      <c r="K196" s="237">
        <v>2519.9</v>
      </c>
      <c r="L196" s="237">
        <v>2485.6</v>
      </c>
      <c r="M196" s="237">
        <v>7.9128299999999996</v>
      </c>
      <c r="N196" s="1"/>
      <c r="O196" s="1"/>
    </row>
    <row r="197" spans="1:15" ht="12.75" customHeight="1">
      <c r="A197" s="220">
        <v>188</v>
      </c>
      <c r="B197" s="223" t="s">
        <v>202</v>
      </c>
      <c r="C197" s="237">
        <v>1581.65</v>
      </c>
      <c r="D197" s="238">
        <v>1576.9333333333334</v>
      </c>
      <c r="E197" s="238">
        <v>1568.8666666666668</v>
      </c>
      <c r="F197" s="238">
        <v>1556.0833333333335</v>
      </c>
      <c r="G197" s="238">
        <v>1548.0166666666669</v>
      </c>
      <c r="H197" s="238">
        <v>1589.7166666666667</v>
      </c>
      <c r="I197" s="238">
        <v>1597.7833333333333</v>
      </c>
      <c r="J197" s="238">
        <v>1610.5666666666666</v>
      </c>
      <c r="K197" s="237">
        <v>1585</v>
      </c>
      <c r="L197" s="237">
        <v>1564.15</v>
      </c>
      <c r="M197" s="237">
        <v>0.91756000000000004</v>
      </c>
      <c r="N197" s="1"/>
      <c r="O197" s="1"/>
    </row>
    <row r="198" spans="1:15" ht="12.75" customHeight="1">
      <c r="A198" s="220">
        <v>189</v>
      </c>
      <c r="B198" s="223" t="s">
        <v>203</v>
      </c>
      <c r="C198" s="237">
        <v>492.85</v>
      </c>
      <c r="D198" s="238">
        <v>491.93333333333339</v>
      </c>
      <c r="E198" s="238">
        <v>488.56666666666678</v>
      </c>
      <c r="F198" s="238">
        <v>484.28333333333336</v>
      </c>
      <c r="G198" s="238">
        <v>480.91666666666674</v>
      </c>
      <c r="H198" s="238">
        <v>496.21666666666681</v>
      </c>
      <c r="I198" s="238">
        <v>499.58333333333337</v>
      </c>
      <c r="J198" s="238">
        <v>503.86666666666684</v>
      </c>
      <c r="K198" s="237">
        <v>495.3</v>
      </c>
      <c r="L198" s="237">
        <v>487.65</v>
      </c>
      <c r="M198" s="237">
        <v>1.55331</v>
      </c>
      <c r="N198" s="1"/>
      <c r="O198" s="1"/>
    </row>
    <row r="199" spans="1:15" ht="12.75" customHeight="1">
      <c r="A199" s="220">
        <v>190</v>
      </c>
      <c r="B199" s="223" t="s">
        <v>204</v>
      </c>
      <c r="C199" s="237">
        <v>1346.85</v>
      </c>
      <c r="D199" s="238">
        <v>1346.0166666666667</v>
      </c>
      <c r="E199" s="238">
        <v>1328.7833333333333</v>
      </c>
      <c r="F199" s="238">
        <v>1310.7166666666667</v>
      </c>
      <c r="G199" s="238">
        <v>1293.4833333333333</v>
      </c>
      <c r="H199" s="238">
        <v>1364.0833333333333</v>
      </c>
      <c r="I199" s="238">
        <v>1381.3166666666664</v>
      </c>
      <c r="J199" s="238">
        <v>1399.3833333333332</v>
      </c>
      <c r="K199" s="237">
        <v>1363.25</v>
      </c>
      <c r="L199" s="237">
        <v>1327.95</v>
      </c>
      <c r="M199" s="237">
        <v>8.6809399999999997</v>
      </c>
      <c r="N199" s="1"/>
      <c r="O199" s="1"/>
    </row>
    <row r="200" spans="1:15" ht="12.75" customHeight="1">
      <c r="A200" s="220">
        <v>191</v>
      </c>
      <c r="B200" s="223" t="s">
        <v>497</v>
      </c>
      <c r="C200" s="237">
        <v>34.75</v>
      </c>
      <c r="D200" s="238">
        <v>34.5</v>
      </c>
      <c r="E200" s="238">
        <v>33.85</v>
      </c>
      <c r="F200" s="238">
        <v>32.950000000000003</v>
      </c>
      <c r="G200" s="238">
        <v>32.300000000000004</v>
      </c>
      <c r="H200" s="238">
        <v>35.4</v>
      </c>
      <c r="I200" s="238">
        <v>36.050000000000004</v>
      </c>
      <c r="J200" s="238">
        <v>36.949999999999996</v>
      </c>
      <c r="K200" s="237">
        <v>35.15</v>
      </c>
      <c r="L200" s="237">
        <v>33.6</v>
      </c>
      <c r="M200" s="237">
        <v>85.340680000000006</v>
      </c>
      <c r="N200" s="1"/>
      <c r="O200" s="1"/>
    </row>
    <row r="201" spans="1:15" ht="12.75" customHeight="1">
      <c r="A201" s="220">
        <v>192</v>
      </c>
      <c r="B201" s="223" t="s">
        <v>499</v>
      </c>
      <c r="C201" s="237">
        <v>2796.85</v>
      </c>
      <c r="D201" s="238">
        <v>2797.65</v>
      </c>
      <c r="E201" s="238">
        <v>2759.3</v>
      </c>
      <c r="F201" s="238">
        <v>2721.75</v>
      </c>
      <c r="G201" s="238">
        <v>2683.4</v>
      </c>
      <c r="H201" s="238">
        <v>2835.2000000000003</v>
      </c>
      <c r="I201" s="238">
        <v>2873.5499999999997</v>
      </c>
      <c r="J201" s="238">
        <v>2911.1000000000004</v>
      </c>
      <c r="K201" s="237">
        <v>2836</v>
      </c>
      <c r="L201" s="237">
        <v>2760.1</v>
      </c>
      <c r="M201" s="237">
        <v>1.7887599999999999</v>
      </c>
      <c r="N201" s="1"/>
      <c r="O201" s="1"/>
    </row>
    <row r="202" spans="1:15" ht="12.75" customHeight="1">
      <c r="A202" s="220">
        <v>193</v>
      </c>
      <c r="B202" s="223" t="s">
        <v>208</v>
      </c>
      <c r="C202" s="237">
        <v>716.35</v>
      </c>
      <c r="D202" s="238">
        <v>717.1</v>
      </c>
      <c r="E202" s="238">
        <v>709.25</v>
      </c>
      <c r="F202" s="238">
        <v>702.15</v>
      </c>
      <c r="G202" s="238">
        <v>694.3</v>
      </c>
      <c r="H202" s="238">
        <v>724.2</v>
      </c>
      <c r="I202" s="238">
        <v>732.05000000000018</v>
      </c>
      <c r="J202" s="238">
        <v>739.15000000000009</v>
      </c>
      <c r="K202" s="237">
        <v>724.95</v>
      </c>
      <c r="L202" s="237">
        <v>710</v>
      </c>
      <c r="M202" s="237">
        <v>16.930810000000001</v>
      </c>
      <c r="N202" s="1"/>
      <c r="O202" s="1"/>
    </row>
    <row r="203" spans="1:15" ht="12.75" customHeight="1">
      <c r="A203" s="220">
        <v>194</v>
      </c>
      <c r="B203" s="223" t="s">
        <v>207</v>
      </c>
      <c r="C203" s="237">
        <v>7107.2</v>
      </c>
      <c r="D203" s="238">
        <v>7104.7166666666672</v>
      </c>
      <c r="E203" s="238">
        <v>7043.4833333333345</v>
      </c>
      <c r="F203" s="238">
        <v>6979.7666666666673</v>
      </c>
      <c r="G203" s="238">
        <v>6918.5333333333347</v>
      </c>
      <c r="H203" s="238">
        <v>7168.4333333333343</v>
      </c>
      <c r="I203" s="238">
        <v>7229.6666666666679</v>
      </c>
      <c r="J203" s="238">
        <v>7293.3833333333341</v>
      </c>
      <c r="K203" s="237">
        <v>7165.95</v>
      </c>
      <c r="L203" s="237">
        <v>7041</v>
      </c>
      <c r="M203" s="237">
        <v>2.9514399999999998</v>
      </c>
      <c r="N203" s="1"/>
      <c r="O203" s="1"/>
    </row>
    <row r="204" spans="1:15" ht="12.75" customHeight="1">
      <c r="A204" s="220">
        <v>195</v>
      </c>
      <c r="B204" s="223" t="s">
        <v>276</v>
      </c>
      <c r="C204" s="237">
        <v>82.75</v>
      </c>
      <c r="D204" s="238">
        <v>83.083333333333329</v>
      </c>
      <c r="E204" s="238">
        <v>79.766666666666652</v>
      </c>
      <c r="F204" s="238">
        <v>76.783333333333317</v>
      </c>
      <c r="G204" s="238">
        <v>73.46666666666664</v>
      </c>
      <c r="H204" s="238">
        <v>86.066666666666663</v>
      </c>
      <c r="I204" s="238">
        <v>89.383333333333354</v>
      </c>
      <c r="J204" s="238">
        <v>92.366666666666674</v>
      </c>
      <c r="K204" s="237">
        <v>86.4</v>
      </c>
      <c r="L204" s="237">
        <v>80.099999999999994</v>
      </c>
      <c r="M204" s="237">
        <v>932.90300000000002</v>
      </c>
      <c r="N204" s="1"/>
      <c r="O204" s="1"/>
    </row>
    <row r="205" spans="1:15" ht="12.75" customHeight="1">
      <c r="A205" s="220">
        <v>196</v>
      </c>
      <c r="B205" s="223" t="s">
        <v>206</v>
      </c>
      <c r="C205" s="237">
        <v>1703.3</v>
      </c>
      <c r="D205" s="238">
        <v>1705.3</v>
      </c>
      <c r="E205" s="238">
        <v>1691.85</v>
      </c>
      <c r="F205" s="238">
        <v>1680.3999999999999</v>
      </c>
      <c r="G205" s="238">
        <v>1666.9499999999998</v>
      </c>
      <c r="H205" s="238">
        <v>1716.75</v>
      </c>
      <c r="I205" s="238">
        <v>1730.2000000000003</v>
      </c>
      <c r="J205" s="238">
        <v>1741.65</v>
      </c>
      <c r="K205" s="237">
        <v>1718.75</v>
      </c>
      <c r="L205" s="237">
        <v>1693.85</v>
      </c>
      <c r="M205" s="237">
        <v>1.09141</v>
      </c>
      <c r="N205" s="1"/>
      <c r="O205" s="1"/>
    </row>
    <row r="206" spans="1:15" ht="12.75" customHeight="1">
      <c r="A206" s="220">
        <v>197</v>
      </c>
      <c r="B206" s="223" t="s">
        <v>154</v>
      </c>
      <c r="C206" s="237">
        <v>880.65</v>
      </c>
      <c r="D206" s="238">
        <v>883.2166666666667</v>
      </c>
      <c r="E206" s="238">
        <v>876.43333333333339</v>
      </c>
      <c r="F206" s="238">
        <v>872.2166666666667</v>
      </c>
      <c r="G206" s="238">
        <v>865.43333333333339</v>
      </c>
      <c r="H206" s="238">
        <v>887.43333333333339</v>
      </c>
      <c r="I206" s="238">
        <v>894.2166666666667</v>
      </c>
      <c r="J206" s="238">
        <v>898.43333333333339</v>
      </c>
      <c r="K206" s="237">
        <v>890</v>
      </c>
      <c r="L206" s="237">
        <v>879</v>
      </c>
      <c r="M206" s="237">
        <v>5.6147499999999999</v>
      </c>
      <c r="N206" s="1"/>
      <c r="O206" s="1"/>
    </row>
    <row r="207" spans="1:15" ht="12.75" customHeight="1">
      <c r="A207" s="220">
        <v>198</v>
      </c>
      <c r="B207" s="223" t="s">
        <v>278</v>
      </c>
      <c r="C207" s="237">
        <v>1318.9</v>
      </c>
      <c r="D207" s="238">
        <v>1334.7666666666667</v>
      </c>
      <c r="E207" s="238">
        <v>1295.1333333333332</v>
      </c>
      <c r="F207" s="238">
        <v>1271.3666666666666</v>
      </c>
      <c r="G207" s="238">
        <v>1231.7333333333331</v>
      </c>
      <c r="H207" s="238">
        <v>1358.5333333333333</v>
      </c>
      <c r="I207" s="238">
        <v>1398.166666666667</v>
      </c>
      <c r="J207" s="238">
        <v>1421.9333333333334</v>
      </c>
      <c r="K207" s="237">
        <v>1374.4</v>
      </c>
      <c r="L207" s="237">
        <v>1311</v>
      </c>
      <c r="M207" s="237">
        <v>8.0543999999999993</v>
      </c>
      <c r="N207" s="1"/>
      <c r="O207" s="1"/>
    </row>
    <row r="208" spans="1:15" ht="12.75" customHeight="1">
      <c r="A208" s="220">
        <v>199</v>
      </c>
      <c r="B208" s="223" t="s">
        <v>209</v>
      </c>
      <c r="C208" s="237">
        <v>307.64999999999998</v>
      </c>
      <c r="D208" s="238">
        <v>305.21666666666664</v>
      </c>
      <c r="E208" s="238">
        <v>301.43333333333328</v>
      </c>
      <c r="F208" s="238">
        <v>295.21666666666664</v>
      </c>
      <c r="G208" s="238">
        <v>291.43333333333328</v>
      </c>
      <c r="H208" s="238">
        <v>311.43333333333328</v>
      </c>
      <c r="I208" s="238">
        <v>315.2166666666667</v>
      </c>
      <c r="J208" s="238">
        <v>321.43333333333328</v>
      </c>
      <c r="K208" s="237">
        <v>309</v>
      </c>
      <c r="L208" s="237">
        <v>299</v>
      </c>
      <c r="M208" s="237">
        <v>112.51873999999999</v>
      </c>
      <c r="N208" s="1"/>
      <c r="O208" s="1"/>
    </row>
    <row r="209" spans="1:15" ht="12.75" customHeight="1">
      <c r="A209" s="220">
        <v>200</v>
      </c>
      <c r="B209" s="223" t="s">
        <v>127</v>
      </c>
      <c r="C209" s="237">
        <v>7.9</v>
      </c>
      <c r="D209" s="238">
        <v>7.916666666666667</v>
      </c>
      <c r="E209" s="238">
        <v>7.8333333333333339</v>
      </c>
      <c r="F209" s="238">
        <v>7.7666666666666666</v>
      </c>
      <c r="G209" s="238">
        <v>7.6833333333333336</v>
      </c>
      <c r="H209" s="238">
        <v>7.9833333333333343</v>
      </c>
      <c r="I209" s="238">
        <v>8.0666666666666682</v>
      </c>
      <c r="J209" s="238">
        <v>8.1333333333333346</v>
      </c>
      <c r="K209" s="237">
        <v>8</v>
      </c>
      <c r="L209" s="237">
        <v>7.85</v>
      </c>
      <c r="M209" s="237">
        <v>692.97537999999997</v>
      </c>
      <c r="N209" s="1"/>
      <c r="O209" s="1"/>
    </row>
    <row r="210" spans="1:15" ht="12.75" customHeight="1">
      <c r="A210" s="220">
        <v>201</v>
      </c>
      <c r="B210" s="223" t="s">
        <v>210</v>
      </c>
      <c r="C210" s="237">
        <v>797.75</v>
      </c>
      <c r="D210" s="238">
        <v>794.04999999999984</v>
      </c>
      <c r="E210" s="238">
        <v>788.99999999999966</v>
      </c>
      <c r="F210" s="238">
        <v>780.24999999999977</v>
      </c>
      <c r="G210" s="238">
        <v>775.19999999999959</v>
      </c>
      <c r="H210" s="238">
        <v>802.79999999999973</v>
      </c>
      <c r="I210" s="238">
        <v>807.84999999999991</v>
      </c>
      <c r="J210" s="238">
        <v>816.5999999999998</v>
      </c>
      <c r="K210" s="237">
        <v>799.1</v>
      </c>
      <c r="L210" s="237">
        <v>785.3</v>
      </c>
      <c r="M210" s="237">
        <v>4.6956300000000004</v>
      </c>
      <c r="N210" s="1"/>
      <c r="O210" s="1"/>
    </row>
    <row r="211" spans="1:15" ht="12.75" customHeight="1">
      <c r="A211" s="220">
        <v>202</v>
      </c>
      <c r="B211" s="223" t="s">
        <v>279</v>
      </c>
      <c r="C211" s="237">
        <v>1487.65</v>
      </c>
      <c r="D211" s="238">
        <v>1484.45</v>
      </c>
      <c r="E211" s="238">
        <v>1474.0500000000002</v>
      </c>
      <c r="F211" s="238">
        <v>1460.45</v>
      </c>
      <c r="G211" s="238">
        <v>1450.0500000000002</v>
      </c>
      <c r="H211" s="238">
        <v>1498.0500000000002</v>
      </c>
      <c r="I211" s="238">
        <v>1508.4500000000003</v>
      </c>
      <c r="J211" s="238">
        <v>1522.0500000000002</v>
      </c>
      <c r="K211" s="237">
        <v>1494.85</v>
      </c>
      <c r="L211" s="237">
        <v>1470.85</v>
      </c>
      <c r="M211" s="237">
        <v>0.66781000000000001</v>
      </c>
      <c r="N211" s="1"/>
      <c r="O211" s="1"/>
    </row>
    <row r="212" spans="1:15" ht="12.75" customHeight="1">
      <c r="A212" s="220">
        <v>203</v>
      </c>
      <c r="B212" s="223" t="s">
        <v>211</v>
      </c>
      <c r="C212" s="237">
        <v>386.6</v>
      </c>
      <c r="D212" s="238">
        <v>384.73333333333335</v>
      </c>
      <c r="E212" s="238">
        <v>382.11666666666667</v>
      </c>
      <c r="F212" s="238">
        <v>377.63333333333333</v>
      </c>
      <c r="G212" s="238">
        <v>375.01666666666665</v>
      </c>
      <c r="H212" s="238">
        <v>389.2166666666667</v>
      </c>
      <c r="I212" s="238">
        <v>391.83333333333337</v>
      </c>
      <c r="J212" s="238">
        <v>396.31666666666672</v>
      </c>
      <c r="K212" s="237">
        <v>387.35</v>
      </c>
      <c r="L212" s="237">
        <v>380.25</v>
      </c>
      <c r="M212" s="237">
        <v>38.429200000000002</v>
      </c>
      <c r="N212" s="1"/>
      <c r="O212" s="1"/>
    </row>
    <row r="213" spans="1:15" ht="12.75" customHeight="1">
      <c r="A213" s="220">
        <v>204</v>
      </c>
      <c r="B213" s="223" t="s">
        <v>280</v>
      </c>
      <c r="C213" s="237">
        <v>20.149999999999999</v>
      </c>
      <c r="D213" s="238">
        <v>20.149999999999999</v>
      </c>
      <c r="E213" s="238">
        <v>19.599999999999998</v>
      </c>
      <c r="F213" s="238">
        <v>19.05</v>
      </c>
      <c r="G213" s="238">
        <v>18.5</v>
      </c>
      <c r="H213" s="238">
        <v>20.699999999999996</v>
      </c>
      <c r="I213" s="238">
        <v>21.249999999999993</v>
      </c>
      <c r="J213" s="238">
        <v>21.799999999999994</v>
      </c>
      <c r="K213" s="237">
        <v>20.7</v>
      </c>
      <c r="L213" s="237">
        <v>19.600000000000001</v>
      </c>
      <c r="M213" s="237">
        <v>5255.7223400000003</v>
      </c>
      <c r="N213" s="1"/>
      <c r="O213" s="1"/>
    </row>
    <row r="214" spans="1:15" ht="12.75" customHeight="1">
      <c r="A214" s="220">
        <v>205</v>
      </c>
      <c r="B214" s="223" t="s">
        <v>212</v>
      </c>
      <c r="C214" s="237">
        <v>239.05</v>
      </c>
      <c r="D214" s="238">
        <v>239.4666666666667</v>
      </c>
      <c r="E214" s="238">
        <v>236.03333333333339</v>
      </c>
      <c r="F214" s="238">
        <v>233.01666666666668</v>
      </c>
      <c r="G214" s="238">
        <v>229.58333333333337</v>
      </c>
      <c r="H214" s="238">
        <v>242.48333333333341</v>
      </c>
      <c r="I214" s="238">
        <v>245.91666666666669</v>
      </c>
      <c r="J214" s="238">
        <v>248.93333333333342</v>
      </c>
      <c r="K214" s="237">
        <v>242.9</v>
      </c>
      <c r="L214" s="237">
        <v>236.45</v>
      </c>
      <c r="M214" s="237">
        <v>36.512549999999997</v>
      </c>
      <c r="N214" s="1"/>
      <c r="O214" s="1"/>
    </row>
    <row r="215" spans="1:15" ht="12.75" customHeight="1">
      <c r="A215" s="220">
        <v>206</v>
      </c>
      <c r="B215" s="223" t="s">
        <v>813</v>
      </c>
      <c r="C215" s="237">
        <v>58.95</v>
      </c>
      <c r="D215" s="238">
        <v>59.35</v>
      </c>
      <c r="E215" s="238">
        <v>58.1</v>
      </c>
      <c r="F215" s="238">
        <v>57.25</v>
      </c>
      <c r="G215" s="238">
        <v>56</v>
      </c>
      <c r="H215" s="238">
        <v>60.2</v>
      </c>
      <c r="I215" s="238">
        <v>61.45</v>
      </c>
      <c r="J215" s="238">
        <v>62.300000000000004</v>
      </c>
      <c r="K215" s="237">
        <v>60.6</v>
      </c>
      <c r="L215" s="237">
        <v>58.5</v>
      </c>
      <c r="M215" s="237">
        <v>542.04999999999995</v>
      </c>
      <c r="N215" s="1"/>
      <c r="O215" s="1"/>
    </row>
    <row r="216" spans="1:15" ht="12.75" customHeight="1">
      <c r="A216" s="220">
        <v>207</v>
      </c>
      <c r="B216" s="223" t="s">
        <v>804</v>
      </c>
      <c r="C216" s="237">
        <v>419.3</v>
      </c>
      <c r="D216" s="238">
        <v>419.81666666666661</v>
      </c>
      <c r="E216" s="238">
        <v>416.63333333333321</v>
      </c>
      <c r="F216" s="238">
        <v>413.96666666666658</v>
      </c>
      <c r="G216" s="238">
        <v>410.78333333333319</v>
      </c>
      <c r="H216" s="238">
        <v>422.48333333333323</v>
      </c>
      <c r="I216" s="238">
        <v>425.66666666666663</v>
      </c>
      <c r="J216" s="238">
        <v>428.33333333333326</v>
      </c>
      <c r="K216" s="237">
        <v>423</v>
      </c>
      <c r="L216" s="237">
        <v>417.15</v>
      </c>
      <c r="M216" s="237">
        <v>5.4733999999999998</v>
      </c>
      <c r="N216" s="1"/>
      <c r="O216" s="1"/>
    </row>
    <row r="217" spans="1:15" ht="12.75" customHeight="1">
      <c r="A217" s="279"/>
      <c r="B217" s="280"/>
      <c r="C217" s="281"/>
      <c r="D217" s="281"/>
      <c r="E217" s="281"/>
      <c r="F217" s="281"/>
      <c r="G217" s="281"/>
      <c r="H217" s="281"/>
      <c r="I217" s="281"/>
      <c r="J217" s="281"/>
      <c r="K217" s="281"/>
      <c r="L217" s="281"/>
      <c r="M217" s="281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281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282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283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213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214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215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216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217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218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219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220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221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222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223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224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225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226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227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2"/>
  <sheetViews>
    <sheetView zoomScale="85" zoomScaleNormal="85" workbookViewId="0">
      <pane ySplit="10" topLeftCell="A11" activePane="bottomLeft" state="frozen"/>
      <selection pane="bottomLeft" activeCell="G21" sqref="G2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87"/>
      <c r="B1" s="388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46" t="s">
        <v>284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44923</v>
      </c>
      <c r="L6" s="1"/>
      <c r="M6" s="1"/>
      <c r="N6" s="1"/>
      <c r="O6" s="1"/>
    </row>
    <row r="7" spans="1:15" ht="12.75" customHeight="1">
      <c r="B7" s="1"/>
      <c r="C7" s="1" t="s">
        <v>285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80" t="s">
        <v>16</v>
      </c>
      <c r="B9" s="382" t="s">
        <v>18</v>
      </c>
      <c r="C9" s="386" t="s">
        <v>20</v>
      </c>
      <c r="D9" s="386" t="s">
        <v>21</v>
      </c>
      <c r="E9" s="377" t="s">
        <v>22</v>
      </c>
      <c r="F9" s="378"/>
      <c r="G9" s="379"/>
      <c r="H9" s="377" t="s">
        <v>23</v>
      </c>
      <c r="I9" s="378"/>
      <c r="J9" s="379"/>
      <c r="K9" s="23"/>
      <c r="L9" s="24"/>
      <c r="M9" s="50"/>
      <c r="N9" s="1"/>
      <c r="O9" s="1"/>
    </row>
    <row r="10" spans="1:15" ht="42.75" customHeight="1">
      <c r="A10" s="384"/>
      <c r="B10" s="385"/>
      <c r="C10" s="385"/>
      <c r="D10" s="385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228</v>
      </c>
      <c r="N10" s="1"/>
      <c r="O10" s="1"/>
    </row>
    <row r="11" spans="1:15" ht="12" customHeight="1">
      <c r="A11" s="30">
        <v>1</v>
      </c>
      <c r="B11" s="242" t="s">
        <v>286</v>
      </c>
      <c r="C11" s="237">
        <v>22333.05</v>
      </c>
      <c r="D11" s="238">
        <v>22400.583333333332</v>
      </c>
      <c r="E11" s="238">
        <v>22185.416666666664</v>
      </c>
      <c r="F11" s="238">
        <v>22037.783333333333</v>
      </c>
      <c r="G11" s="238">
        <v>21822.616666666665</v>
      </c>
      <c r="H11" s="238">
        <v>22548.216666666664</v>
      </c>
      <c r="I11" s="238">
        <v>22763.383333333328</v>
      </c>
      <c r="J11" s="238">
        <v>22911.016666666663</v>
      </c>
      <c r="K11" s="237">
        <v>22615.75</v>
      </c>
      <c r="L11" s="237">
        <v>22252.95</v>
      </c>
      <c r="M11" s="237">
        <v>1.141E-2</v>
      </c>
      <c r="N11" s="1"/>
      <c r="O11" s="1"/>
    </row>
    <row r="12" spans="1:15" ht="12" customHeight="1">
      <c r="A12" s="30">
        <v>2</v>
      </c>
      <c r="B12" s="223" t="s">
        <v>287</v>
      </c>
      <c r="C12" s="237">
        <v>2742.65</v>
      </c>
      <c r="D12" s="238">
        <v>2736.2666666666669</v>
      </c>
      <c r="E12" s="238">
        <v>2714.9833333333336</v>
      </c>
      <c r="F12" s="238">
        <v>2687.3166666666666</v>
      </c>
      <c r="G12" s="238">
        <v>2666.0333333333333</v>
      </c>
      <c r="H12" s="238">
        <v>2763.9333333333338</v>
      </c>
      <c r="I12" s="238">
        <v>2785.2166666666676</v>
      </c>
      <c r="J12" s="238">
        <v>2812.8833333333341</v>
      </c>
      <c r="K12" s="237">
        <v>2757.55</v>
      </c>
      <c r="L12" s="237">
        <v>2708.6</v>
      </c>
      <c r="M12" s="237">
        <v>1.17811</v>
      </c>
      <c r="N12" s="1"/>
      <c r="O12" s="1"/>
    </row>
    <row r="13" spans="1:15" ht="12" customHeight="1">
      <c r="A13" s="30">
        <v>3</v>
      </c>
      <c r="B13" s="223" t="s">
        <v>43</v>
      </c>
      <c r="C13" s="237">
        <v>2478</v>
      </c>
      <c r="D13" s="238">
        <v>2464.6833333333329</v>
      </c>
      <c r="E13" s="238">
        <v>2441.4166666666661</v>
      </c>
      <c r="F13" s="238">
        <v>2404.833333333333</v>
      </c>
      <c r="G13" s="238">
        <v>2381.5666666666662</v>
      </c>
      <c r="H13" s="238">
        <v>2501.266666666666</v>
      </c>
      <c r="I13" s="238">
        <v>2524.5333333333333</v>
      </c>
      <c r="J13" s="238">
        <v>2561.1166666666659</v>
      </c>
      <c r="K13" s="237">
        <v>2487.9499999999998</v>
      </c>
      <c r="L13" s="237">
        <v>2428.1</v>
      </c>
      <c r="M13" s="237">
        <v>2.6063299999999998</v>
      </c>
      <c r="N13" s="1"/>
      <c r="O13" s="1"/>
    </row>
    <row r="14" spans="1:15" ht="12" customHeight="1">
      <c r="A14" s="30">
        <v>4</v>
      </c>
      <c r="B14" s="223" t="s">
        <v>289</v>
      </c>
      <c r="C14" s="237">
        <v>2602.75</v>
      </c>
      <c r="D14" s="238">
        <v>2610.9666666666667</v>
      </c>
      <c r="E14" s="238">
        <v>2572.7833333333333</v>
      </c>
      <c r="F14" s="238">
        <v>2542.8166666666666</v>
      </c>
      <c r="G14" s="238">
        <v>2504.6333333333332</v>
      </c>
      <c r="H14" s="238">
        <v>2640.9333333333334</v>
      </c>
      <c r="I14" s="238">
        <v>2679.1166666666668</v>
      </c>
      <c r="J14" s="238">
        <v>2709.0833333333335</v>
      </c>
      <c r="K14" s="237">
        <v>2649.15</v>
      </c>
      <c r="L14" s="237">
        <v>2581</v>
      </c>
      <c r="M14" s="237">
        <v>0.15737000000000001</v>
      </c>
      <c r="N14" s="1"/>
      <c r="O14" s="1"/>
    </row>
    <row r="15" spans="1:15" ht="12" customHeight="1">
      <c r="A15" s="30">
        <v>5</v>
      </c>
      <c r="B15" s="223" t="s">
        <v>290</v>
      </c>
      <c r="C15" s="237">
        <v>1053.1500000000001</v>
      </c>
      <c r="D15" s="238">
        <v>1062.0666666666666</v>
      </c>
      <c r="E15" s="238">
        <v>1041.0833333333333</v>
      </c>
      <c r="F15" s="238">
        <v>1029.0166666666667</v>
      </c>
      <c r="G15" s="238">
        <v>1008.0333333333333</v>
      </c>
      <c r="H15" s="238">
        <v>1074.1333333333332</v>
      </c>
      <c r="I15" s="238">
        <v>1095.1166666666668</v>
      </c>
      <c r="J15" s="238">
        <v>1107.1833333333332</v>
      </c>
      <c r="K15" s="237">
        <v>1083.05</v>
      </c>
      <c r="L15" s="237">
        <v>1050</v>
      </c>
      <c r="M15" s="237">
        <v>1.4537199999999999</v>
      </c>
      <c r="N15" s="1"/>
      <c r="O15" s="1"/>
    </row>
    <row r="16" spans="1:15" ht="12" customHeight="1">
      <c r="A16" s="30">
        <v>6</v>
      </c>
      <c r="B16" s="223" t="s">
        <v>59</v>
      </c>
      <c r="C16" s="237">
        <v>663.35</v>
      </c>
      <c r="D16" s="238">
        <v>660.58333333333337</v>
      </c>
      <c r="E16" s="238">
        <v>655.76666666666677</v>
      </c>
      <c r="F16" s="238">
        <v>648.18333333333339</v>
      </c>
      <c r="G16" s="238">
        <v>643.36666666666679</v>
      </c>
      <c r="H16" s="238">
        <v>668.16666666666674</v>
      </c>
      <c r="I16" s="238">
        <v>672.98333333333335</v>
      </c>
      <c r="J16" s="238">
        <v>680.56666666666672</v>
      </c>
      <c r="K16" s="237">
        <v>665.4</v>
      </c>
      <c r="L16" s="237">
        <v>653</v>
      </c>
      <c r="M16" s="237">
        <v>8.9607100000000006</v>
      </c>
      <c r="N16" s="1"/>
      <c r="O16" s="1"/>
    </row>
    <row r="17" spans="1:15" ht="12" customHeight="1">
      <c r="A17" s="30">
        <v>7</v>
      </c>
      <c r="B17" s="223" t="s">
        <v>291</v>
      </c>
      <c r="C17" s="237">
        <v>446.5</v>
      </c>
      <c r="D17" s="238">
        <v>447.83333333333331</v>
      </c>
      <c r="E17" s="238">
        <v>440.96666666666664</v>
      </c>
      <c r="F17" s="238">
        <v>435.43333333333334</v>
      </c>
      <c r="G17" s="238">
        <v>428.56666666666666</v>
      </c>
      <c r="H17" s="238">
        <v>453.36666666666662</v>
      </c>
      <c r="I17" s="238">
        <v>460.23333333333329</v>
      </c>
      <c r="J17" s="238">
        <v>465.76666666666659</v>
      </c>
      <c r="K17" s="237">
        <v>454.7</v>
      </c>
      <c r="L17" s="237">
        <v>442.3</v>
      </c>
      <c r="M17" s="237">
        <v>0.64844000000000002</v>
      </c>
      <c r="N17" s="1"/>
      <c r="O17" s="1"/>
    </row>
    <row r="18" spans="1:15" ht="12" customHeight="1">
      <c r="A18" s="30">
        <v>8</v>
      </c>
      <c r="B18" s="223" t="s">
        <v>292</v>
      </c>
      <c r="C18" s="237">
        <v>1838.35</v>
      </c>
      <c r="D18" s="238">
        <v>1846.4666666666665</v>
      </c>
      <c r="E18" s="238">
        <v>1817.9333333333329</v>
      </c>
      <c r="F18" s="238">
        <v>1797.5166666666664</v>
      </c>
      <c r="G18" s="238">
        <v>1768.9833333333329</v>
      </c>
      <c r="H18" s="238">
        <v>1866.883333333333</v>
      </c>
      <c r="I18" s="238">
        <v>1895.4166666666663</v>
      </c>
      <c r="J18" s="238">
        <v>1915.833333333333</v>
      </c>
      <c r="K18" s="237">
        <v>1875</v>
      </c>
      <c r="L18" s="237">
        <v>1826.05</v>
      </c>
      <c r="M18" s="237">
        <v>0.66049000000000002</v>
      </c>
      <c r="N18" s="1"/>
      <c r="O18" s="1"/>
    </row>
    <row r="19" spans="1:15" ht="12" customHeight="1">
      <c r="A19" s="30">
        <v>9</v>
      </c>
      <c r="B19" s="223" t="s">
        <v>236</v>
      </c>
      <c r="C19" s="237">
        <v>21625.4</v>
      </c>
      <c r="D19" s="238">
        <v>21630.133333333335</v>
      </c>
      <c r="E19" s="238">
        <v>21435.26666666667</v>
      </c>
      <c r="F19" s="238">
        <v>21245.133333333335</v>
      </c>
      <c r="G19" s="238">
        <v>21050.26666666667</v>
      </c>
      <c r="H19" s="238">
        <v>21820.26666666667</v>
      </c>
      <c r="I19" s="238">
        <v>22015.133333333331</v>
      </c>
      <c r="J19" s="238">
        <v>22205.26666666667</v>
      </c>
      <c r="K19" s="237">
        <v>21825</v>
      </c>
      <c r="L19" s="237">
        <v>21440</v>
      </c>
      <c r="M19" s="237">
        <v>0.21293999999999999</v>
      </c>
      <c r="N19" s="1"/>
      <c r="O19" s="1"/>
    </row>
    <row r="20" spans="1:15" ht="12" customHeight="1">
      <c r="A20" s="30">
        <v>10</v>
      </c>
      <c r="B20" s="223" t="s">
        <v>45</v>
      </c>
      <c r="C20" s="237">
        <v>3769.65</v>
      </c>
      <c r="D20" s="238">
        <v>3754.2000000000003</v>
      </c>
      <c r="E20" s="238">
        <v>3710.5000000000005</v>
      </c>
      <c r="F20" s="238">
        <v>3651.3500000000004</v>
      </c>
      <c r="G20" s="238">
        <v>3607.6500000000005</v>
      </c>
      <c r="H20" s="238">
        <v>3813.3500000000004</v>
      </c>
      <c r="I20" s="238">
        <v>3857.05</v>
      </c>
      <c r="J20" s="238">
        <v>3916.2000000000003</v>
      </c>
      <c r="K20" s="237">
        <v>3797.9</v>
      </c>
      <c r="L20" s="237">
        <v>3695.05</v>
      </c>
      <c r="M20" s="237">
        <v>18.049109999999999</v>
      </c>
      <c r="N20" s="1"/>
      <c r="O20" s="1"/>
    </row>
    <row r="21" spans="1:15" ht="12" customHeight="1">
      <c r="A21" s="30">
        <v>11</v>
      </c>
      <c r="B21" s="223" t="s">
        <v>237</v>
      </c>
      <c r="C21" s="237">
        <v>1908.7</v>
      </c>
      <c r="D21" s="238">
        <v>1907.3</v>
      </c>
      <c r="E21" s="238">
        <v>1884.6499999999999</v>
      </c>
      <c r="F21" s="238">
        <v>1860.6</v>
      </c>
      <c r="G21" s="238">
        <v>1837.9499999999998</v>
      </c>
      <c r="H21" s="238">
        <v>1931.35</v>
      </c>
      <c r="I21" s="238">
        <v>1954</v>
      </c>
      <c r="J21" s="238">
        <v>1978.05</v>
      </c>
      <c r="K21" s="237">
        <v>1929.95</v>
      </c>
      <c r="L21" s="237">
        <v>1883.25</v>
      </c>
      <c r="M21" s="237">
        <v>8.9943899999999992</v>
      </c>
      <c r="N21" s="1"/>
      <c r="O21" s="1"/>
    </row>
    <row r="22" spans="1:15" ht="12" customHeight="1">
      <c r="A22" s="30">
        <v>12</v>
      </c>
      <c r="B22" s="223" t="s">
        <v>46</v>
      </c>
      <c r="C22" s="237">
        <v>817.15</v>
      </c>
      <c r="D22" s="238">
        <v>812.15</v>
      </c>
      <c r="E22" s="238">
        <v>803.09999999999991</v>
      </c>
      <c r="F22" s="238">
        <v>789.05</v>
      </c>
      <c r="G22" s="238">
        <v>779.99999999999989</v>
      </c>
      <c r="H22" s="238">
        <v>826.19999999999993</v>
      </c>
      <c r="I22" s="238">
        <v>835.24999999999989</v>
      </c>
      <c r="J22" s="238">
        <v>849.3</v>
      </c>
      <c r="K22" s="237">
        <v>821.2</v>
      </c>
      <c r="L22" s="237">
        <v>798.1</v>
      </c>
      <c r="M22" s="237">
        <v>48.722340000000003</v>
      </c>
      <c r="N22" s="1"/>
      <c r="O22" s="1"/>
    </row>
    <row r="23" spans="1:15" ht="12.75" customHeight="1">
      <c r="A23" s="30">
        <v>13</v>
      </c>
      <c r="B23" s="223" t="s">
        <v>238</v>
      </c>
      <c r="C23" s="237">
        <v>3352.9</v>
      </c>
      <c r="D23" s="238">
        <v>3338.1833333333329</v>
      </c>
      <c r="E23" s="238">
        <v>3301.6666666666661</v>
      </c>
      <c r="F23" s="238">
        <v>3250.4333333333329</v>
      </c>
      <c r="G23" s="238">
        <v>3213.9166666666661</v>
      </c>
      <c r="H23" s="238">
        <v>3389.4166666666661</v>
      </c>
      <c r="I23" s="238">
        <v>3425.9333333333334</v>
      </c>
      <c r="J23" s="238">
        <v>3477.1666666666661</v>
      </c>
      <c r="K23" s="237">
        <v>3374.7</v>
      </c>
      <c r="L23" s="237">
        <v>3286.95</v>
      </c>
      <c r="M23" s="237">
        <v>1.31985</v>
      </c>
      <c r="N23" s="1"/>
      <c r="O23" s="1"/>
    </row>
    <row r="24" spans="1:15" ht="12.75" customHeight="1">
      <c r="A24" s="30">
        <v>14</v>
      </c>
      <c r="B24" s="223" t="s">
        <v>239</v>
      </c>
      <c r="C24" s="237">
        <v>2501.8000000000002</v>
      </c>
      <c r="D24" s="238">
        <v>2515.0166666666669</v>
      </c>
      <c r="E24" s="238">
        <v>2446.7833333333338</v>
      </c>
      <c r="F24" s="238">
        <v>2391.7666666666669</v>
      </c>
      <c r="G24" s="238">
        <v>2323.5333333333338</v>
      </c>
      <c r="H24" s="238">
        <v>2570.0333333333338</v>
      </c>
      <c r="I24" s="238">
        <v>2638.2666666666664</v>
      </c>
      <c r="J24" s="238">
        <v>2693.2833333333338</v>
      </c>
      <c r="K24" s="237">
        <v>2583.25</v>
      </c>
      <c r="L24" s="237">
        <v>2460</v>
      </c>
      <c r="M24" s="237">
        <v>11.77178</v>
      </c>
      <c r="N24" s="1"/>
      <c r="O24" s="1"/>
    </row>
    <row r="25" spans="1:15" ht="12.75" customHeight="1">
      <c r="A25" s="30">
        <v>15</v>
      </c>
      <c r="B25" s="223" t="s">
        <v>853</v>
      </c>
      <c r="C25" s="237">
        <v>550.79999999999995</v>
      </c>
      <c r="D25" s="238">
        <v>547.93333333333328</v>
      </c>
      <c r="E25" s="238">
        <v>545.06666666666661</v>
      </c>
      <c r="F25" s="238">
        <v>539.33333333333337</v>
      </c>
      <c r="G25" s="238">
        <v>536.4666666666667</v>
      </c>
      <c r="H25" s="238">
        <v>553.66666666666652</v>
      </c>
      <c r="I25" s="238">
        <v>556.53333333333308</v>
      </c>
      <c r="J25" s="238">
        <v>562.26666666666642</v>
      </c>
      <c r="K25" s="237">
        <v>550.79999999999995</v>
      </c>
      <c r="L25" s="237">
        <v>542.20000000000005</v>
      </c>
      <c r="M25" s="237">
        <v>24.52403</v>
      </c>
      <c r="N25" s="1"/>
      <c r="O25" s="1"/>
    </row>
    <row r="26" spans="1:15" ht="12.75" customHeight="1">
      <c r="A26" s="30">
        <v>16</v>
      </c>
      <c r="B26" s="223" t="s">
        <v>240</v>
      </c>
      <c r="C26" s="237">
        <v>148.05000000000001</v>
      </c>
      <c r="D26" s="238">
        <v>148.03333333333333</v>
      </c>
      <c r="E26" s="238">
        <v>146.51666666666665</v>
      </c>
      <c r="F26" s="238">
        <v>144.98333333333332</v>
      </c>
      <c r="G26" s="238">
        <v>143.46666666666664</v>
      </c>
      <c r="H26" s="238">
        <v>149.56666666666666</v>
      </c>
      <c r="I26" s="238">
        <v>151.08333333333337</v>
      </c>
      <c r="J26" s="238">
        <v>152.61666666666667</v>
      </c>
      <c r="K26" s="237">
        <v>149.55000000000001</v>
      </c>
      <c r="L26" s="237">
        <v>146.5</v>
      </c>
      <c r="M26" s="237">
        <v>19.72878</v>
      </c>
      <c r="N26" s="1"/>
      <c r="O26" s="1"/>
    </row>
    <row r="27" spans="1:15" ht="12.75" customHeight="1">
      <c r="A27" s="30">
        <v>17</v>
      </c>
      <c r="B27" s="223" t="s">
        <v>41</v>
      </c>
      <c r="C27" s="237">
        <v>286.35000000000002</v>
      </c>
      <c r="D27" s="238">
        <v>288.11666666666667</v>
      </c>
      <c r="E27" s="238">
        <v>283.23333333333335</v>
      </c>
      <c r="F27" s="238">
        <v>280.11666666666667</v>
      </c>
      <c r="G27" s="238">
        <v>275.23333333333335</v>
      </c>
      <c r="H27" s="238">
        <v>291.23333333333335</v>
      </c>
      <c r="I27" s="238">
        <v>296.11666666666667</v>
      </c>
      <c r="J27" s="238">
        <v>299.23333333333335</v>
      </c>
      <c r="K27" s="237">
        <v>293</v>
      </c>
      <c r="L27" s="237">
        <v>285</v>
      </c>
      <c r="M27" s="237">
        <v>15.770759999999999</v>
      </c>
      <c r="N27" s="1"/>
      <c r="O27" s="1"/>
    </row>
    <row r="28" spans="1:15" ht="12.75" customHeight="1">
      <c r="A28" s="30">
        <v>18</v>
      </c>
      <c r="B28" s="223" t="s">
        <v>814</v>
      </c>
      <c r="C28" s="237">
        <v>450</v>
      </c>
      <c r="D28" s="238">
        <v>447.33333333333331</v>
      </c>
      <c r="E28" s="238">
        <v>443.66666666666663</v>
      </c>
      <c r="F28" s="238">
        <v>437.33333333333331</v>
      </c>
      <c r="G28" s="238">
        <v>433.66666666666663</v>
      </c>
      <c r="H28" s="238">
        <v>453.66666666666663</v>
      </c>
      <c r="I28" s="238">
        <v>457.33333333333326</v>
      </c>
      <c r="J28" s="238">
        <v>463.66666666666663</v>
      </c>
      <c r="K28" s="237">
        <v>451</v>
      </c>
      <c r="L28" s="237">
        <v>441</v>
      </c>
      <c r="M28" s="237">
        <v>0.38536999999999999</v>
      </c>
      <c r="N28" s="1"/>
      <c r="O28" s="1"/>
    </row>
    <row r="29" spans="1:15" ht="12.75" customHeight="1">
      <c r="A29" s="30">
        <v>19</v>
      </c>
      <c r="B29" s="223" t="s">
        <v>293</v>
      </c>
      <c r="C29" s="237">
        <v>342.45</v>
      </c>
      <c r="D29" s="238">
        <v>343.5</v>
      </c>
      <c r="E29" s="238">
        <v>337</v>
      </c>
      <c r="F29" s="238">
        <v>331.55</v>
      </c>
      <c r="G29" s="238">
        <v>325.05</v>
      </c>
      <c r="H29" s="238">
        <v>348.95</v>
      </c>
      <c r="I29" s="238">
        <v>355.45</v>
      </c>
      <c r="J29" s="238">
        <v>360.9</v>
      </c>
      <c r="K29" s="237">
        <v>350</v>
      </c>
      <c r="L29" s="237">
        <v>338.05</v>
      </c>
      <c r="M29" s="237">
        <v>3.4821</v>
      </c>
      <c r="N29" s="1"/>
      <c r="O29" s="1"/>
    </row>
    <row r="30" spans="1:15" ht="12.75" customHeight="1">
      <c r="A30" s="30">
        <v>20</v>
      </c>
      <c r="B30" s="223" t="s">
        <v>858</v>
      </c>
      <c r="C30" s="237">
        <v>841.45</v>
      </c>
      <c r="D30" s="238">
        <v>840.7833333333333</v>
      </c>
      <c r="E30" s="238">
        <v>829.66666666666663</v>
      </c>
      <c r="F30" s="238">
        <v>817.88333333333333</v>
      </c>
      <c r="G30" s="238">
        <v>806.76666666666665</v>
      </c>
      <c r="H30" s="238">
        <v>852.56666666666661</v>
      </c>
      <c r="I30" s="238">
        <v>863.68333333333339</v>
      </c>
      <c r="J30" s="238">
        <v>875.46666666666658</v>
      </c>
      <c r="K30" s="237">
        <v>851.9</v>
      </c>
      <c r="L30" s="237">
        <v>829</v>
      </c>
      <c r="M30" s="237">
        <v>0.26244000000000001</v>
      </c>
      <c r="N30" s="1"/>
      <c r="O30" s="1"/>
    </row>
    <row r="31" spans="1:15" ht="12.75" customHeight="1">
      <c r="A31" s="30">
        <v>21</v>
      </c>
      <c r="B31" s="223" t="s">
        <v>294</v>
      </c>
      <c r="C31" s="237">
        <v>1049.5</v>
      </c>
      <c r="D31" s="238">
        <v>1044.3333333333333</v>
      </c>
      <c r="E31" s="238">
        <v>1030.1666666666665</v>
      </c>
      <c r="F31" s="238">
        <v>1010.8333333333333</v>
      </c>
      <c r="G31" s="238">
        <v>996.66666666666652</v>
      </c>
      <c r="H31" s="238">
        <v>1063.6666666666665</v>
      </c>
      <c r="I31" s="238">
        <v>1077.833333333333</v>
      </c>
      <c r="J31" s="238">
        <v>1097.1666666666665</v>
      </c>
      <c r="K31" s="237">
        <v>1058.5</v>
      </c>
      <c r="L31" s="237">
        <v>1025</v>
      </c>
      <c r="M31" s="237">
        <v>3.9817999999999998</v>
      </c>
      <c r="N31" s="1"/>
      <c r="O31" s="1"/>
    </row>
    <row r="32" spans="1:15" ht="12.75" customHeight="1">
      <c r="A32" s="30">
        <v>22</v>
      </c>
      <c r="B32" s="223" t="s">
        <v>241</v>
      </c>
      <c r="C32" s="237">
        <v>1165.3499999999999</v>
      </c>
      <c r="D32" s="238">
        <v>1171.6166666666666</v>
      </c>
      <c r="E32" s="238">
        <v>1154.7333333333331</v>
      </c>
      <c r="F32" s="238">
        <v>1144.1166666666666</v>
      </c>
      <c r="G32" s="238">
        <v>1127.2333333333331</v>
      </c>
      <c r="H32" s="238">
        <v>1182.2333333333331</v>
      </c>
      <c r="I32" s="238">
        <v>1199.1166666666668</v>
      </c>
      <c r="J32" s="238">
        <v>1209.7333333333331</v>
      </c>
      <c r="K32" s="237">
        <v>1188.5</v>
      </c>
      <c r="L32" s="237">
        <v>1161</v>
      </c>
      <c r="M32" s="237">
        <v>1.6692899999999999</v>
      </c>
      <c r="N32" s="1"/>
      <c r="O32" s="1"/>
    </row>
    <row r="33" spans="1:15" ht="12.75" customHeight="1">
      <c r="A33" s="30">
        <v>23</v>
      </c>
      <c r="B33" s="223" t="s">
        <v>52</v>
      </c>
      <c r="C33" s="237">
        <v>595.5</v>
      </c>
      <c r="D33" s="238">
        <v>593.23333333333335</v>
      </c>
      <c r="E33" s="238">
        <v>586.4666666666667</v>
      </c>
      <c r="F33" s="238">
        <v>577.43333333333339</v>
      </c>
      <c r="G33" s="238">
        <v>570.66666666666674</v>
      </c>
      <c r="H33" s="238">
        <v>602.26666666666665</v>
      </c>
      <c r="I33" s="238">
        <v>609.0333333333333</v>
      </c>
      <c r="J33" s="238">
        <v>618.06666666666661</v>
      </c>
      <c r="K33" s="237">
        <v>600</v>
      </c>
      <c r="L33" s="237">
        <v>584.20000000000005</v>
      </c>
      <c r="M33" s="237">
        <v>0.48666999999999999</v>
      </c>
      <c r="N33" s="1"/>
      <c r="O33" s="1"/>
    </row>
    <row r="34" spans="1:15" ht="12.75" customHeight="1">
      <c r="A34" s="30">
        <v>24</v>
      </c>
      <c r="B34" s="223" t="s">
        <v>48</v>
      </c>
      <c r="C34" s="237">
        <v>3069.35</v>
      </c>
      <c r="D34" s="238">
        <v>3064.5166666666664</v>
      </c>
      <c r="E34" s="238">
        <v>3026.6333333333328</v>
      </c>
      <c r="F34" s="238">
        <v>2983.9166666666665</v>
      </c>
      <c r="G34" s="238">
        <v>2946.0333333333328</v>
      </c>
      <c r="H34" s="238">
        <v>3107.2333333333327</v>
      </c>
      <c r="I34" s="238">
        <v>3145.1166666666659</v>
      </c>
      <c r="J34" s="238">
        <v>3187.8333333333326</v>
      </c>
      <c r="K34" s="237">
        <v>3102.4</v>
      </c>
      <c r="L34" s="237">
        <v>3021.8</v>
      </c>
      <c r="M34" s="237">
        <v>0.75812000000000002</v>
      </c>
      <c r="N34" s="1"/>
      <c r="O34" s="1"/>
    </row>
    <row r="35" spans="1:15" ht="12.75" customHeight="1">
      <c r="A35" s="30">
        <v>25</v>
      </c>
      <c r="B35" s="223" t="s">
        <v>295</v>
      </c>
      <c r="C35" s="237">
        <v>2725.6</v>
      </c>
      <c r="D35" s="238">
        <v>2723.75</v>
      </c>
      <c r="E35" s="238">
        <v>2697.5</v>
      </c>
      <c r="F35" s="238">
        <v>2669.4</v>
      </c>
      <c r="G35" s="238">
        <v>2643.15</v>
      </c>
      <c r="H35" s="238">
        <v>2751.85</v>
      </c>
      <c r="I35" s="238">
        <v>2778.1</v>
      </c>
      <c r="J35" s="238">
        <v>2806.2</v>
      </c>
      <c r="K35" s="237">
        <v>2750</v>
      </c>
      <c r="L35" s="237">
        <v>2695.65</v>
      </c>
      <c r="M35" s="237">
        <v>0.12620999999999999</v>
      </c>
      <c r="N35" s="1"/>
      <c r="O35" s="1"/>
    </row>
    <row r="36" spans="1:15" ht="12.75" customHeight="1">
      <c r="A36" s="30">
        <v>26</v>
      </c>
      <c r="B36" s="223" t="s">
        <v>732</v>
      </c>
      <c r="C36" s="237">
        <v>400.3</v>
      </c>
      <c r="D36" s="238">
        <v>399.35000000000008</v>
      </c>
      <c r="E36" s="238">
        <v>394.10000000000014</v>
      </c>
      <c r="F36" s="238">
        <v>387.90000000000003</v>
      </c>
      <c r="G36" s="238">
        <v>382.65000000000009</v>
      </c>
      <c r="H36" s="238">
        <v>405.55000000000018</v>
      </c>
      <c r="I36" s="238">
        <v>410.80000000000007</v>
      </c>
      <c r="J36" s="238">
        <v>417.00000000000023</v>
      </c>
      <c r="K36" s="237">
        <v>404.6</v>
      </c>
      <c r="L36" s="237">
        <v>393.15</v>
      </c>
      <c r="M36" s="237">
        <v>2.4997099999999999</v>
      </c>
      <c r="N36" s="1"/>
      <c r="O36" s="1"/>
    </row>
    <row r="37" spans="1:15" ht="12.75" customHeight="1">
      <c r="A37" s="30">
        <v>27</v>
      </c>
      <c r="B37" s="223" t="s">
        <v>842</v>
      </c>
      <c r="C37" s="237">
        <v>15.55</v>
      </c>
      <c r="D37" s="238">
        <v>15.583333333333334</v>
      </c>
      <c r="E37" s="238">
        <v>15.416666666666668</v>
      </c>
      <c r="F37" s="238">
        <v>15.283333333333333</v>
      </c>
      <c r="G37" s="238">
        <v>15.116666666666667</v>
      </c>
      <c r="H37" s="238">
        <v>15.716666666666669</v>
      </c>
      <c r="I37" s="238">
        <v>15.883333333333336</v>
      </c>
      <c r="J37" s="238">
        <v>16.016666666666669</v>
      </c>
      <c r="K37" s="237">
        <v>15.75</v>
      </c>
      <c r="L37" s="237">
        <v>15.45</v>
      </c>
      <c r="M37" s="237">
        <v>15.746549999999999</v>
      </c>
      <c r="N37" s="1"/>
      <c r="O37" s="1"/>
    </row>
    <row r="38" spans="1:15" ht="12.75" customHeight="1">
      <c r="A38" s="30">
        <v>28</v>
      </c>
      <c r="B38" s="223" t="s">
        <v>50</v>
      </c>
      <c r="C38" s="237">
        <v>588.9</v>
      </c>
      <c r="D38" s="238">
        <v>599.66666666666663</v>
      </c>
      <c r="E38" s="238">
        <v>576.23333333333323</v>
      </c>
      <c r="F38" s="238">
        <v>563.56666666666661</v>
      </c>
      <c r="G38" s="238">
        <v>540.13333333333321</v>
      </c>
      <c r="H38" s="238">
        <v>612.33333333333326</v>
      </c>
      <c r="I38" s="238">
        <v>635.76666666666665</v>
      </c>
      <c r="J38" s="238">
        <v>648.43333333333328</v>
      </c>
      <c r="K38" s="237">
        <v>623.1</v>
      </c>
      <c r="L38" s="237">
        <v>587</v>
      </c>
      <c r="M38" s="237">
        <v>13.295870000000001</v>
      </c>
      <c r="N38" s="1"/>
      <c r="O38" s="1"/>
    </row>
    <row r="39" spans="1:15" ht="12.75" customHeight="1">
      <c r="A39" s="30">
        <v>29</v>
      </c>
      <c r="B39" s="223" t="s">
        <v>296</v>
      </c>
      <c r="C39" s="237">
        <v>1951.95</v>
      </c>
      <c r="D39" s="238">
        <v>1949.7</v>
      </c>
      <c r="E39" s="238">
        <v>1930.4</v>
      </c>
      <c r="F39" s="238">
        <v>1908.8500000000001</v>
      </c>
      <c r="G39" s="238">
        <v>1889.5500000000002</v>
      </c>
      <c r="H39" s="238">
        <v>1971.25</v>
      </c>
      <c r="I39" s="238">
        <v>1990.5499999999997</v>
      </c>
      <c r="J39" s="238">
        <v>2012.1</v>
      </c>
      <c r="K39" s="237">
        <v>1969</v>
      </c>
      <c r="L39" s="237">
        <v>1928.15</v>
      </c>
      <c r="M39" s="237">
        <v>0.63149999999999995</v>
      </c>
      <c r="N39" s="1"/>
      <c r="O39" s="1"/>
    </row>
    <row r="40" spans="1:15" ht="12.75" customHeight="1">
      <c r="A40" s="30">
        <v>30</v>
      </c>
      <c r="B40" s="223" t="s">
        <v>51</v>
      </c>
      <c r="C40" s="237">
        <v>523.29999999999995</v>
      </c>
      <c r="D40" s="238">
        <v>519.98333333333323</v>
      </c>
      <c r="E40" s="238">
        <v>512.66666666666652</v>
      </c>
      <c r="F40" s="238">
        <v>502.0333333333333</v>
      </c>
      <c r="G40" s="238">
        <v>494.71666666666658</v>
      </c>
      <c r="H40" s="238">
        <v>530.61666666666645</v>
      </c>
      <c r="I40" s="238">
        <v>537.93333333333328</v>
      </c>
      <c r="J40" s="238">
        <v>548.56666666666638</v>
      </c>
      <c r="K40" s="237">
        <v>527.29999999999995</v>
      </c>
      <c r="L40" s="237">
        <v>509.35</v>
      </c>
      <c r="M40" s="237">
        <v>58.08135</v>
      </c>
      <c r="N40" s="1"/>
      <c r="O40" s="1"/>
    </row>
    <row r="41" spans="1:15" ht="12.75" customHeight="1">
      <c r="A41" s="30">
        <v>31</v>
      </c>
      <c r="B41" s="223" t="s">
        <v>793</v>
      </c>
      <c r="C41" s="237">
        <v>1312.4</v>
      </c>
      <c r="D41" s="238">
        <v>1314.2833333333335</v>
      </c>
      <c r="E41" s="238">
        <v>1300.116666666667</v>
      </c>
      <c r="F41" s="238">
        <v>1287.8333333333335</v>
      </c>
      <c r="G41" s="238">
        <v>1273.666666666667</v>
      </c>
      <c r="H41" s="238">
        <v>1326.5666666666671</v>
      </c>
      <c r="I41" s="238">
        <v>1340.7333333333336</v>
      </c>
      <c r="J41" s="238">
        <v>1353.0166666666671</v>
      </c>
      <c r="K41" s="237">
        <v>1328.45</v>
      </c>
      <c r="L41" s="237">
        <v>1302</v>
      </c>
      <c r="M41" s="237">
        <v>2.3324699999999998</v>
      </c>
      <c r="N41" s="1"/>
      <c r="O41" s="1"/>
    </row>
    <row r="42" spans="1:15" ht="12.75" customHeight="1">
      <c r="A42" s="30">
        <v>32</v>
      </c>
      <c r="B42" s="223" t="s">
        <v>761</v>
      </c>
      <c r="C42" s="237">
        <v>667.5</v>
      </c>
      <c r="D42" s="238">
        <v>667.85</v>
      </c>
      <c r="E42" s="238">
        <v>657.65000000000009</v>
      </c>
      <c r="F42" s="238">
        <v>647.80000000000007</v>
      </c>
      <c r="G42" s="238">
        <v>637.60000000000014</v>
      </c>
      <c r="H42" s="238">
        <v>677.7</v>
      </c>
      <c r="I42" s="238">
        <v>687.90000000000009</v>
      </c>
      <c r="J42" s="238">
        <v>697.75</v>
      </c>
      <c r="K42" s="237">
        <v>678.05</v>
      </c>
      <c r="L42" s="237">
        <v>658</v>
      </c>
      <c r="M42" s="237">
        <v>0.43541999999999997</v>
      </c>
      <c r="N42" s="1"/>
      <c r="O42" s="1"/>
    </row>
    <row r="43" spans="1:15" ht="12.75" customHeight="1">
      <c r="A43" s="30">
        <v>33</v>
      </c>
      <c r="B43" s="223" t="s">
        <v>53</v>
      </c>
      <c r="C43" s="237">
        <v>4643.8</v>
      </c>
      <c r="D43" s="238">
        <v>4660.7166666666662</v>
      </c>
      <c r="E43" s="238">
        <v>4608.7333333333327</v>
      </c>
      <c r="F43" s="238">
        <v>4573.6666666666661</v>
      </c>
      <c r="G43" s="238">
        <v>4521.6833333333325</v>
      </c>
      <c r="H43" s="238">
        <v>4695.7833333333328</v>
      </c>
      <c r="I43" s="238">
        <v>4747.7666666666664</v>
      </c>
      <c r="J43" s="238">
        <v>4782.833333333333</v>
      </c>
      <c r="K43" s="237">
        <v>4712.7</v>
      </c>
      <c r="L43" s="237">
        <v>4625.6499999999996</v>
      </c>
      <c r="M43" s="237">
        <v>2.26485</v>
      </c>
      <c r="N43" s="1"/>
      <c r="O43" s="1"/>
    </row>
    <row r="44" spans="1:15" ht="12.75" customHeight="1">
      <c r="A44" s="30">
        <v>34</v>
      </c>
      <c r="B44" s="223" t="s">
        <v>54</v>
      </c>
      <c r="C44" s="237">
        <v>323.5</v>
      </c>
      <c r="D44" s="238">
        <v>323.31666666666666</v>
      </c>
      <c r="E44" s="238">
        <v>320.68333333333334</v>
      </c>
      <c r="F44" s="238">
        <v>317.86666666666667</v>
      </c>
      <c r="G44" s="238">
        <v>315.23333333333335</v>
      </c>
      <c r="H44" s="238">
        <v>326.13333333333333</v>
      </c>
      <c r="I44" s="238">
        <v>328.76666666666665</v>
      </c>
      <c r="J44" s="238">
        <v>331.58333333333331</v>
      </c>
      <c r="K44" s="237">
        <v>325.95</v>
      </c>
      <c r="L44" s="237">
        <v>320.5</v>
      </c>
      <c r="M44" s="237">
        <v>26.89611</v>
      </c>
      <c r="N44" s="1"/>
      <c r="O44" s="1"/>
    </row>
    <row r="45" spans="1:15" ht="12.75" customHeight="1">
      <c r="A45" s="30">
        <v>35</v>
      </c>
      <c r="B45" s="223" t="s">
        <v>815</v>
      </c>
      <c r="C45" s="237">
        <v>296.60000000000002</v>
      </c>
      <c r="D45" s="238">
        <v>294.8</v>
      </c>
      <c r="E45" s="238">
        <v>289.60000000000002</v>
      </c>
      <c r="F45" s="238">
        <v>282.60000000000002</v>
      </c>
      <c r="G45" s="238">
        <v>277.40000000000003</v>
      </c>
      <c r="H45" s="238">
        <v>301.8</v>
      </c>
      <c r="I45" s="238">
        <v>306.99999999999994</v>
      </c>
      <c r="J45" s="238">
        <v>314</v>
      </c>
      <c r="K45" s="237">
        <v>300</v>
      </c>
      <c r="L45" s="237">
        <v>287.8</v>
      </c>
      <c r="M45" s="237">
        <v>0.52400000000000002</v>
      </c>
      <c r="N45" s="1"/>
      <c r="O45" s="1"/>
    </row>
    <row r="46" spans="1:15" ht="12.75" customHeight="1">
      <c r="A46" s="30">
        <v>36</v>
      </c>
      <c r="B46" s="223" t="s">
        <v>297</v>
      </c>
      <c r="C46" s="237">
        <v>518.04999999999995</v>
      </c>
      <c r="D46" s="238">
        <v>520.71666666666658</v>
      </c>
      <c r="E46" s="238">
        <v>512.03333333333319</v>
      </c>
      <c r="F46" s="238">
        <v>506.01666666666665</v>
      </c>
      <c r="G46" s="238">
        <v>497.33333333333326</v>
      </c>
      <c r="H46" s="238">
        <v>526.73333333333312</v>
      </c>
      <c r="I46" s="238">
        <v>535.41666666666652</v>
      </c>
      <c r="J46" s="238">
        <v>541.43333333333305</v>
      </c>
      <c r="K46" s="237">
        <v>529.4</v>
      </c>
      <c r="L46" s="237">
        <v>514.70000000000005</v>
      </c>
      <c r="M46" s="237">
        <v>0.70409999999999995</v>
      </c>
      <c r="N46" s="1"/>
      <c r="O46" s="1"/>
    </row>
    <row r="47" spans="1:15" ht="12.75" customHeight="1">
      <c r="A47" s="30">
        <v>37</v>
      </c>
      <c r="B47" s="223" t="s">
        <v>55</v>
      </c>
      <c r="C47" s="237">
        <v>141.85</v>
      </c>
      <c r="D47" s="238">
        <v>141.54999999999998</v>
      </c>
      <c r="E47" s="238">
        <v>140.49999999999997</v>
      </c>
      <c r="F47" s="238">
        <v>139.14999999999998</v>
      </c>
      <c r="G47" s="238">
        <v>138.09999999999997</v>
      </c>
      <c r="H47" s="238">
        <v>142.89999999999998</v>
      </c>
      <c r="I47" s="238">
        <v>143.94999999999999</v>
      </c>
      <c r="J47" s="238">
        <v>145.29999999999998</v>
      </c>
      <c r="K47" s="237">
        <v>142.6</v>
      </c>
      <c r="L47" s="237">
        <v>140.19999999999999</v>
      </c>
      <c r="M47" s="237">
        <v>63.986960000000003</v>
      </c>
      <c r="N47" s="1"/>
      <c r="O47" s="1"/>
    </row>
    <row r="48" spans="1:15" ht="12.75" customHeight="1">
      <c r="A48" s="30">
        <v>38</v>
      </c>
      <c r="B48" s="223" t="s">
        <v>57</v>
      </c>
      <c r="C48" s="237">
        <v>3112.6</v>
      </c>
      <c r="D48" s="238">
        <v>3099.3000000000006</v>
      </c>
      <c r="E48" s="238">
        <v>3069.6000000000013</v>
      </c>
      <c r="F48" s="238">
        <v>3026.6000000000008</v>
      </c>
      <c r="G48" s="238">
        <v>2996.9000000000015</v>
      </c>
      <c r="H48" s="238">
        <v>3142.3000000000011</v>
      </c>
      <c r="I48" s="238">
        <v>3172.0000000000009</v>
      </c>
      <c r="J48" s="238">
        <v>3215.0000000000009</v>
      </c>
      <c r="K48" s="237">
        <v>3129</v>
      </c>
      <c r="L48" s="237">
        <v>3056.3</v>
      </c>
      <c r="M48" s="237">
        <v>7.2904099999999996</v>
      </c>
      <c r="N48" s="1"/>
      <c r="O48" s="1"/>
    </row>
    <row r="49" spans="1:15" ht="12.75" customHeight="1">
      <c r="A49" s="30">
        <v>39</v>
      </c>
      <c r="B49" s="223" t="s">
        <v>298</v>
      </c>
      <c r="C49" s="237">
        <v>230</v>
      </c>
      <c r="D49" s="238">
        <v>231.28333333333333</v>
      </c>
      <c r="E49" s="238">
        <v>226.81666666666666</v>
      </c>
      <c r="F49" s="238">
        <v>223.63333333333333</v>
      </c>
      <c r="G49" s="238">
        <v>219.16666666666666</v>
      </c>
      <c r="H49" s="238">
        <v>234.46666666666667</v>
      </c>
      <c r="I49" s="238">
        <v>238.93333333333331</v>
      </c>
      <c r="J49" s="238">
        <v>242.11666666666667</v>
      </c>
      <c r="K49" s="237">
        <v>235.75</v>
      </c>
      <c r="L49" s="237">
        <v>228.1</v>
      </c>
      <c r="M49" s="237">
        <v>2.0138500000000001</v>
      </c>
      <c r="N49" s="1"/>
      <c r="O49" s="1"/>
    </row>
    <row r="50" spans="1:15" ht="12.75" customHeight="1">
      <c r="A50" s="30">
        <v>40</v>
      </c>
      <c r="B50" s="223" t="s">
        <v>299</v>
      </c>
      <c r="C50" s="237">
        <v>3299.85</v>
      </c>
      <c r="D50" s="238">
        <v>3306.6666666666665</v>
      </c>
      <c r="E50" s="238">
        <v>3280.333333333333</v>
      </c>
      <c r="F50" s="238">
        <v>3260.8166666666666</v>
      </c>
      <c r="G50" s="238">
        <v>3234.4833333333331</v>
      </c>
      <c r="H50" s="238">
        <v>3326.1833333333329</v>
      </c>
      <c r="I50" s="238">
        <v>3352.516666666666</v>
      </c>
      <c r="J50" s="238">
        <v>3372.0333333333328</v>
      </c>
      <c r="K50" s="237">
        <v>3333</v>
      </c>
      <c r="L50" s="237">
        <v>3287.15</v>
      </c>
      <c r="M50" s="237">
        <v>2.8299999999999999E-2</v>
      </c>
      <c r="N50" s="1"/>
      <c r="O50" s="1"/>
    </row>
    <row r="51" spans="1:15" ht="12.75" customHeight="1">
      <c r="A51" s="30">
        <v>41</v>
      </c>
      <c r="B51" s="223" t="s">
        <v>300</v>
      </c>
      <c r="C51" s="237">
        <v>1973</v>
      </c>
      <c r="D51" s="238">
        <v>1972.2166666666665</v>
      </c>
      <c r="E51" s="238">
        <v>1947.333333333333</v>
      </c>
      <c r="F51" s="238">
        <v>1921.6666666666665</v>
      </c>
      <c r="G51" s="238">
        <v>1896.7833333333331</v>
      </c>
      <c r="H51" s="238">
        <v>1997.883333333333</v>
      </c>
      <c r="I51" s="238">
        <v>2022.7666666666667</v>
      </c>
      <c r="J51" s="238">
        <v>2048.4333333333329</v>
      </c>
      <c r="K51" s="237">
        <v>1997.1</v>
      </c>
      <c r="L51" s="237">
        <v>1946.55</v>
      </c>
      <c r="M51" s="237">
        <v>2.94197</v>
      </c>
      <c r="N51" s="1"/>
      <c r="O51" s="1"/>
    </row>
    <row r="52" spans="1:15" ht="12.75" customHeight="1">
      <c r="A52" s="30">
        <v>42</v>
      </c>
      <c r="B52" s="223" t="s">
        <v>301</v>
      </c>
      <c r="C52" s="237">
        <v>7906.85</v>
      </c>
      <c r="D52" s="238">
        <v>7928.95</v>
      </c>
      <c r="E52" s="238">
        <v>7857.9</v>
      </c>
      <c r="F52" s="238">
        <v>7808.95</v>
      </c>
      <c r="G52" s="238">
        <v>7737.9</v>
      </c>
      <c r="H52" s="238">
        <v>7977.9</v>
      </c>
      <c r="I52" s="238">
        <v>8048.9500000000007</v>
      </c>
      <c r="J52" s="238">
        <v>8097.9</v>
      </c>
      <c r="K52" s="237">
        <v>8000</v>
      </c>
      <c r="L52" s="237">
        <v>7880</v>
      </c>
      <c r="M52" s="237">
        <v>0.43789</v>
      </c>
      <c r="N52" s="1"/>
      <c r="O52" s="1"/>
    </row>
    <row r="53" spans="1:15" ht="12.75" customHeight="1">
      <c r="A53" s="30">
        <v>43</v>
      </c>
      <c r="B53" s="223" t="s">
        <v>60</v>
      </c>
      <c r="C53" s="237">
        <v>441.7</v>
      </c>
      <c r="D53" s="238">
        <v>441.65000000000003</v>
      </c>
      <c r="E53" s="238">
        <v>438.35000000000008</v>
      </c>
      <c r="F53" s="238">
        <v>435.00000000000006</v>
      </c>
      <c r="G53" s="238">
        <v>431.7000000000001</v>
      </c>
      <c r="H53" s="238">
        <v>445.00000000000006</v>
      </c>
      <c r="I53" s="238">
        <v>448.3</v>
      </c>
      <c r="J53" s="238">
        <v>451.65000000000003</v>
      </c>
      <c r="K53" s="237">
        <v>444.95</v>
      </c>
      <c r="L53" s="237">
        <v>438.3</v>
      </c>
      <c r="M53" s="237">
        <v>12.39728</v>
      </c>
      <c r="N53" s="1"/>
      <c r="O53" s="1"/>
    </row>
    <row r="54" spans="1:15" ht="12.75" customHeight="1">
      <c r="A54" s="30">
        <v>44</v>
      </c>
      <c r="B54" s="223" t="s">
        <v>302</v>
      </c>
      <c r="C54" s="237">
        <v>388</v>
      </c>
      <c r="D54" s="238">
        <v>387.91666666666669</v>
      </c>
      <c r="E54" s="238">
        <v>383.18333333333339</v>
      </c>
      <c r="F54" s="238">
        <v>378.36666666666673</v>
      </c>
      <c r="G54" s="238">
        <v>373.63333333333344</v>
      </c>
      <c r="H54" s="238">
        <v>392.73333333333335</v>
      </c>
      <c r="I54" s="238">
        <v>397.46666666666658</v>
      </c>
      <c r="J54" s="238">
        <v>402.2833333333333</v>
      </c>
      <c r="K54" s="237">
        <v>392.65</v>
      </c>
      <c r="L54" s="237">
        <v>383.1</v>
      </c>
      <c r="M54" s="237">
        <v>1.03243</v>
      </c>
      <c r="N54" s="1"/>
      <c r="O54" s="1"/>
    </row>
    <row r="55" spans="1:15" ht="12.75" customHeight="1">
      <c r="A55" s="30">
        <v>45</v>
      </c>
      <c r="B55" s="223" t="s">
        <v>242</v>
      </c>
      <c r="C55" s="237">
        <v>4074.6</v>
      </c>
      <c r="D55" s="238">
        <v>4057.8666666666668</v>
      </c>
      <c r="E55" s="238">
        <v>4021.7333333333336</v>
      </c>
      <c r="F55" s="238">
        <v>3968.8666666666668</v>
      </c>
      <c r="G55" s="238">
        <v>3932.7333333333336</v>
      </c>
      <c r="H55" s="238">
        <v>4110.7333333333336</v>
      </c>
      <c r="I55" s="238">
        <v>4146.8666666666668</v>
      </c>
      <c r="J55" s="238">
        <v>4199.7333333333336</v>
      </c>
      <c r="K55" s="237">
        <v>4094</v>
      </c>
      <c r="L55" s="237">
        <v>4005</v>
      </c>
      <c r="M55" s="237">
        <v>1.68072</v>
      </c>
      <c r="N55" s="1"/>
      <c r="O55" s="1"/>
    </row>
    <row r="56" spans="1:15" ht="12.75" customHeight="1">
      <c r="A56" s="30">
        <v>46</v>
      </c>
      <c r="B56" s="223" t="s">
        <v>61</v>
      </c>
      <c r="C56" s="237">
        <v>932.2</v>
      </c>
      <c r="D56" s="238">
        <v>930.86666666666667</v>
      </c>
      <c r="E56" s="238">
        <v>923.93333333333339</v>
      </c>
      <c r="F56" s="238">
        <v>915.66666666666674</v>
      </c>
      <c r="G56" s="238">
        <v>908.73333333333346</v>
      </c>
      <c r="H56" s="238">
        <v>939.13333333333333</v>
      </c>
      <c r="I56" s="238">
        <v>946.06666666666649</v>
      </c>
      <c r="J56" s="238">
        <v>954.33333333333326</v>
      </c>
      <c r="K56" s="237">
        <v>937.8</v>
      </c>
      <c r="L56" s="237">
        <v>922.6</v>
      </c>
      <c r="M56" s="237">
        <v>33.460830000000001</v>
      </c>
      <c r="N56" s="1"/>
      <c r="O56" s="1"/>
    </row>
    <row r="57" spans="1:15" ht="12" customHeight="1">
      <c r="A57" s="30">
        <v>47</v>
      </c>
      <c r="B57" s="223" t="s">
        <v>303</v>
      </c>
      <c r="C57" s="237">
        <v>2729.05</v>
      </c>
      <c r="D57" s="238">
        <v>2717.1166666666668</v>
      </c>
      <c r="E57" s="238">
        <v>2685.9333333333334</v>
      </c>
      <c r="F57" s="238">
        <v>2642.8166666666666</v>
      </c>
      <c r="G57" s="238">
        <v>2611.6333333333332</v>
      </c>
      <c r="H57" s="238">
        <v>2760.2333333333336</v>
      </c>
      <c r="I57" s="238">
        <v>2791.416666666667</v>
      </c>
      <c r="J57" s="238">
        <v>2834.5333333333338</v>
      </c>
      <c r="K57" s="237">
        <v>2748.3</v>
      </c>
      <c r="L57" s="237">
        <v>2674</v>
      </c>
      <c r="M57" s="237">
        <v>0.15257000000000001</v>
      </c>
      <c r="N57" s="1"/>
      <c r="O57" s="1"/>
    </row>
    <row r="58" spans="1:15" ht="12.75" customHeight="1">
      <c r="A58" s="30">
        <v>48</v>
      </c>
      <c r="B58" s="223" t="s">
        <v>304</v>
      </c>
      <c r="C58" s="237">
        <v>537.9</v>
      </c>
      <c r="D58" s="238">
        <v>539.73333333333323</v>
      </c>
      <c r="E58" s="238">
        <v>533.66666666666652</v>
      </c>
      <c r="F58" s="238">
        <v>529.43333333333328</v>
      </c>
      <c r="G58" s="238">
        <v>523.36666666666656</v>
      </c>
      <c r="H58" s="238">
        <v>543.96666666666647</v>
      </c>
      <c r="I58" s="238">
        <v>550.0333333333333</v>
      </c>
      <c r="J58" s="238">
        <v>554.26666666666642</v>
      </c>
      <c r="K58" s="237">
        <v>545.79999999999995</v>
      </c>
      <c r="L58" s="237">
        <v>535.5</v>
      </c>
      <c r="M58" s="237">
        <v>3.6747100000000001</v>
      </c>
      <c r="N58" s="1"/>
      <c r="O58" s="1"/>
    </row>
    <row r="59" spans="1:15" ht="12.75" customHeight="1">
      <c r="A59" s="30">
        <v>49</v>
      </c>
      <c r="B59" s="223" t="s">
        <v>62</v>
      </c>
      <c r="C59" s="237">
        <v>3590.95</v>
      </c>
      <c r="D59" s="238">
        <v>3580.3166666666671</v>
      </c>
      <c r="E59" s="238">
        <v>3560.6333333333341</v>
      </c>
      <c r="F59" s="238">
        <v>3530.3166666666671</v>
      </c>
      <c r="G59" s="238">
        <v>3510.6333333333341</v>
      </c>
      <c r="H59" s="238">
        <v>3610.6333333333341</v>
      </c>
      <c r="I59" s="238">
        <v>3630.3166666666675</v>
      </c>
      <c r="J59" s="238">
        <v>3660.6333333333341</v>
      </c>
      <c r="K59" s="237">
        <v>3600</v>
      </c>
      <c r="L59" s="237">
        <v>3550</v>
      </c>
      <c r="M59" s="237">
        <v>1.15917</v>
      </c>
      <c r="N59" s="1"/>
      <c r="O59" s="1"/>
    </row>
    <row r="60" spans="1:15" ht="12.75" customHeight="1">
      <c r="A60" s="30">
        <v>50</v>
      </c>
      <c r="B60" s="223" t="s">
        <v>305</v>
      </c>
      <c r="C60" s="237">
        <v>1191.25</v>
      </c>
      <c r="D60" s="238">
        <v>1173.4333333333334</v>
      </c>
      <c r="E60" s="238">
        <v>1152.8666666666668</v>
      </c>
      <c r="F60" s="238">
        <v>1114.4833333333333</v>
      </c>
      <c r="G60" s="238">
        <v>1093.9166666666667</v>
      </c>
      <c r="H60" s="238">
        <v>1211.8166666666668</v>
      </c>
      <c r="I60" s="238">
        <v>1232.3833333333334</v>
      </c>
      <c r="J60" s="238">
        <v>1270.7666666666669</v>
      </c>
      <c r="K60" s="237">
        <v>1194</v>
      </c>
      <c r="L60" s="237">
        <v>1135.05</v>
      </c>
      <c r="M60" s="237">
        <v>1.37679</v>
      </c>
      <c r="N60" s="1"/>
      <c r="O60" s="1"/>
    </row>
    <row r="61" spans="1:15" ht="12.75" customHeight="1">
      <c r="A61" s="30">
        <v>51</v>
      </c>
      <c r="B61" s="223" t="s">
        <v>65</v>
      </c>
      <c r="C61" s="237">
        <v>6504.7</v>
      </c>
      <c r="D61" s="238">
        <v>6488.2333333333336</v>
      </c>
      <c r="E61" s="238">
        <v>6446.4666666666672</v>
      </c>
      <c r="F61" s="238">
        <v>6388.2333333333336</v>
      </c>
      <c r="G61" s="238">
        <v>6346.4666666666672</v>
      </c>
      <c r="H61" s="238">
        <v>6546.4666666666672</v>
      </c>
      <c r="I61" s="238">
        <v>6588.2333333333336</v>
      </c>
      <c r="J61" s="238">
        <v>6646.4666666666672</v>
      </c>
      <c r="K61" s="237">
        <v>6530</v>
      </c>
      <c r="L61" s="237">
        <v>6430</v>
      </c>
      <c r="M61" s="237">
        <v>7.8103499999999997</v>
      </c>
      <c r="N61" s="1"/>
      <c r="O61" s="1"/>
    </row>
    <row r="62" spans="1:15" ht="12.75" customHeight="1">
      <c r="A62" s="30">
        <v>52</v>
      </c>
      <c r="B62" s="223" t="s">
        <v>64</v>
      </c>
      <c r="C62" s="237">
        <v>1537.7</v>
      </c>
      <c r="D62" s="238">
        <v>1535.7</v>
      </c>
      <c r="E62" s="238">
        <v>1520</v>
      </c>
      <c r="F62" s="238">
        <v>1502.3</v>
      </c>
      <c r="G62" s="238">
        <v>1486.6</v>
      </c>
      <c r="H62" s="238">
        <v>1553.4</v>
      </c>
      <c r="I62" s="238">
        <v>1569.1000000000004</v>
      </c>
      <c r="J62" s="238">
        <v>1586.8000000000002</v>
      </c>
      <c r="K62" s="237">
        <v>1551.4</v>
      </c>
      <c r="L62" s="237">
        <v>1518</v>
      </c>
      <c r="M62" s="237">
        <v>11.021979999999999</v>
      </c>
      <c r="N62" s="1"/>
      <c r="O62" s="1"/>
    </row>
    <row r="63" spans="1:15" ht="12.75" customHeight="1">
      <c r="A63" s="30">
        <v>53</v>
      </c>
      <c r="B63" s="223" t="s">
        <v>243</v>
      </c>
      <c r="C63" s="237">
        <v>5865.65</v>
      </c>
      <c r="D63" s="238">
        <v>5849.916666666667</v>
      </c>
      <c r="E63" s="238">
        <v>5799.8333333333339</v>
      </c>
      <c r="F63" s="238">
        <v>5734.0166666666673</v>
      </c>
      <c r="G63" s="238">
        <v>5683.9333333333343</v>
      </c>
      <c r="H63" s="238">
        <v>5915.7333333333336</v>
      </c>
      <c r="I63" s="238">
        <v>5965.8166666666675</v>
      </c>
      <c r="J63" s="238">
        <v>6031.6333333333332</v>
      </c>
      <c r="K63" s="237">
        <v>5900</v>
      </c>
      <c r="L63" s="237">
        <v>5784.1</v>
      </c>
      <c r="M63" s="237">
        <v>0.74704999999999999</v>
      </c>
      <c r="N63" s="1"/>
      <c r="O63" s="1"/>
    </row>
    <row r="64" spans="1:15" ht="12.75" customHeight="1">
      <c r="A64" s="30">
        <v>54</v>
      </c>
      <c r="B64" s="223" t="s">
        <v>306</v>
      </c>
      <c r="C64" s="237">
        <v>2727.9</v>
      </c>
      <c r="D64" s="238">
        <v>2737.3833333333332</v>
      </c>
      <c r="E64" s="238">
        <v>2710.5166666666664</v>
      </c>
      <c r="F64" s="238">
        <v>2693.1333333333332</v>
      </c>
      <c r="G64" s="238">
        <v>2666.2666666666664</v>
      </c>
      <c r="H64" s="238">
        <v>2754.7666666666664</v>
      </c>
      <c r="I64" s="238">
        <v>2781.6333333333332</v>
      </c>
      <c r="J64" s="238">
        <v>2799.0166666666664</v>
      </c>
      <c r="K64" s="237">
        <v>2764.25</v>
      </c>
      <c r="L64" s="237">
        <v>2720</v>
      </c>
      <c r="M64" s="237">
        <v>0.23491000000000001</v>
      </c>
      <c r="N64" s="1"/>
      <c r="O64" s="1"/>
    </row>
    <row r="65" spans="1:15" ht="12.75" customHeight="1">
      <c r="A65" s="30">
        <v>55</v>
      </c>
      <c r="B65" s="223" t="s">
        <v>66</v>
      </c>
      <c r="C65" s="237">
        <v>2095.9499999999998</v>
      </c>
      <c r="D65" s="238">
        <v>2093.8666666666668</v>
      </c>
      <c r="E65" s="238">
        <v>2078.2333333333336</v>
      </c>
      <c r="F65" s="238">
        <v>2060.5166666666669</v>
      </c>
      <c r="G65" s="238">
        <v>2044.8833333333337</v>
      </c>
      <c r="H65" s="238">
        <v>2111.5833333333335</v>
      </c>
      <c r="I65" s="238">
        <v>2127.2166666666667</v>
      </c>
      <c r="J65" s="238">
        <v>2144.9333333333334</v>
      </c>
      <c r="K65" s="237">
        <v>2109.5</v>
      </c>
      <c r="L65" s="237">
        <v>2076.15</v>
      </c>
      <c r="M65" s="237">
        <v>1.2388699999999999</v>
      </c>
      <c r="N65" s="1"/>
      <c r="O65" s="1"/>
    </row>
    <row r="66" spans="1:15" ht="12.75" customHeight="1">
      <c r="A66" s="30">
        <v>56</v>
      </c>
      <c r="B66" s="223" t="s">
        <v>307</v>
      </c>
      <c r="C66" s="237">
        <v>396.4</v>
      </c>
      <c r="D66" s="238">
        <v>400.01666666666665</v>
      </c>
      <c r="E66" s="238">
        <v>388.68333333333328</v>
      </c>
      <c r="F66" s="238">
        <v>380.96666666666664</v>
      </c>
      <c r="G66" s="238">
        <v>369.63333333333327</v>
      </c>
      <c r="H66" s="238">
        <v>407.73333333333329</v>
      </c>
      <c r="I66" s="238">
        <v>419.06666666666666</v>
      </c>
      <c r="J66" s="238">
        <v>426.7833333333333</v>
      </c>
      <c r="K66" s="237">
        <v>411.35</v>
      </c>
      <c r="L66" s="237">
        <v>392.3</v>
      </c>
      <c r="M66" s="237">
        <v>56.427019999999999</v>
      </c>
      <c r="N66" s="1"/>
      <c r="O66" s="1"/>
    </row>
    <row r="67" spans="1:15" ht="12.75" customHeight="1">
      <c r="A67" s="30">
        <v>57</v>
      </c>
      <c r="B67" s="223" t="s">
        <v>67</v>
      </c>
      <c r="C67" s="237">
        <v>236.95</v>
      </c>
      <c r="D67" s="238">
        <v>235.88333333333333</v>
      </c>
      <c r="E67" s="238">
        <v>233.81666666666666</v>
      </c>
      <c r="F67" s="238">
        <v>230.68333333333334</v>
      </c>
      <c r="G67" s="238">
        <v>228.61666666666667</v>
      </c>
      <c r="H67" s="238">
        <v>239.01666666666665</v>
      </c>
      <c r="I67" s="238">
        <v>241.08333333333331</v>
      </c>
      <c r="J67" s="238">
        <v>244.21666666666664</v>
      </c>
      <c r="K67" s="237">
        <v>237.95</v>
      </c>
      <c r="L67" s="237">
        <v>232.75</v>
      </c>
      <c r="M67" s="237">
        <v>62.660600000000002</v>
      </c>
      <c r="N67" s="1"/>
      <c r="O67" s="1"/>
    </row>
    <row r="68" spans="1:15" ht="12.75" customHeight="1">
      <c r="A68" s="30">
        <v>58</v>
      </c>
      <c r="B68" s="223" t="s">
        <v>68</v>
      </c>
      <c r="C68" s="237">
        <v>177.6</v>
      </c>
      <c r="D68" s="238">
        <v>177</v>
      </c>
      <c r="E68" s="238">
        <v>175.5</v>
      </c>
      <c r="F68" s="238">
        <v>173.4</v>
      </c>
      <c r="G68" s="238">
        <v>171.9</v>
      </c>
      <c r="H68" s="238">
        <v>179.1</v>
      </c>
      <c r="I68" s="238">
        <v>180.6</v>
      </c>
      <c r="J68" s="238">
        <v>182.7</v>
      </c>
      <c r="K68" s="237">
        <v>178.5</v>
      </c>
      <c r="L68" s="237">
        <v>174.9</v>
      </c>
      <c r="M68" s="237">
        <v>208.11376000000001</v>
      </c>
      <c r="N68" s="1"/>
      <c r="O68" s="1"/>
    </row>
    <row r="69" spans="1:15" ht="12.75" customHeight="1">
      <c r="A69" s="30">
        <v>59</v>
      </c>
      <c r="B69" s="223" t="s">
        <v>244</v>
      </c>
      <c r="C69" s="237">
        <v>88.9</v>
      </c>
      <c r="D69" s="238">
        <v>88.7</v>
      </c>
      <c r="E69" s="238">
        <v>86.9</v>
      </c>
      <c r="F69" s="238">
        <v>84.9</v>
      </c>
      <c r="G69" s="238">
        <v>83.100000000000009</v>
      </c>
      <c r="H69" s="238">
        <v>90.7</v>
      </c>
      <c r="I69" s="238">
        <v>92.499999999999986</v>
      </c>
      <c r="J69" s="238">
        <v>94.5</v>
      </c>
      <c r="K69" s="237">
        <v>90.5</v>
      </c>
      <c r="L69" s="237">
        <v>86.7</v>
      </c>
      <c r="M69" s="237">
        <v>281.52129000000002</v>
      </c>
      <c r="N69" s="1"/>
      <c r="O69" s="1"/>
    </row>
    <row r="70" spans="1:15" ht="12.75" customHeight="1">
      <c r="A70" s="30">
        <v>60</v>
      </c>
      <c r="B70" s="223" t="s">
        <v>308</v>
      </c>
      <c r="C70" s="237">
        <v>31.2</v>
      </c>
      <c r="D70" s="238">
        <v>30.75</v>
      </c>
      <c r="E70" s="238">
        <v>29.95</v>
      </c>
      <c r="F70" s="238">
        <v>28.7</v>
      </c>
      <c r="G70" s="238">
        <v>27.9</v>
      </c>
      <c r="H70" s="238">
        <v>32</v>
      </c>
      <c r="I70" s="238">
        <v>32.799999999999997</v>
      </c>
      <c r="J70" s="238">
        <v>34.049999999999997</v>
      </c>
      <c r="K70" s="237">
        <v>31.55</v>
      </c>
      <c r="L70" s="237">
        <v>29.5</v>
      </c>
      <c r="M70" s="237">
        <v>830.86559999999997</v>
      </c>
      <c r="N70" s="1"/>
      <c r="O70" s="1"/>
    </row>
    <row r="71" spans="1:15" ht="12.75" customHeight="1">
      <c r="A71" s="30">
        <v>61</v>
      </c>
      <c r="B71" s="223" t="s">
        <v>69</v>
      </c>
      <c r="C71" s="237">
        <v>1637.4</v>
      </c>
      <c r="D71" s="238">
        <v>1632</v>
      </c>
      <c r="E71" s="238">
        <v>1620</v>
      </c>
      <c r="F71" s="238">
        <v>1602.6</v>
      </c>
      <c r="G71" s="238">
        <v>1590.6</v>
      </c>
      <c r="H71" s="238">
        <v>1649.4</v>
      </c>
      <c r="I71" s="238">
        <v>1661.4</v>
      </c>
      <c r="J71" s="238">
        <v>1678.8000000000002</v>
      </c>
      <c r="K71" s="237">
        <v>1644</v>
      </c>
      <c r="L71" s="237">
        <v>1614.6</v>
      </c>
      <c r="M71" s="237">
        <v>2.6598299999999999</v>
      </c>
      <c r="N71" s="1"/>
      <c r="O71" s="1"/>
    </row>
    <row r="72" spans="1:15" ht="12.75" customHeight="1">
      <c r="A72" s="30">
        <v>62</v>
      </c>
      <c r="B72" s="223" t="s">
        <v>309</v>
      </c>
      <c r="C72" s="237">
        <v>4817.1499999999996</v>
      </c>
      <c r="D72" s="238">
        <v>4799.05</v>
      </c>
      <c r="E72" s="238">
        <v>4760.1000000000004</v>
      </c>
      <c r="F72" s="238">
        <v>4703.05</v>
      </c>
      <c r="G72" s="238">
        <v>4664.1000000000004</v>
      </c>
      <c r="H72" s="238">
        <v>4856.1000000000004</v>
      </c>
      <c r="I72" s="238">
        <v>4895.0499999999993</v>
      </c>
      <c r="J72" s="238">
        <v>4952.1000000000004</v>
      </c>
      <c r="K72" s="237">
        <v>4838</v>
      </c>
      <c r="L72" s="237">
        <v>4742</v>
      </c>
      <c r="M72" s="237">
        <v>0.15894</v>
      </c>
      <c r="N72" s="1"/>
      <c r="O72" s="1"/>
    </row>
    <row r="73" spans="1:15" ht="12.75" customHeight="1">
      <c r="A73" s="30">
        <v>63</v>
      </c>
      <c r="B73" s="223" t="s">
        <v>72</v>
      </c>
      <c r="C73" s="237">
        <v>590.95000000000005</v>
      </c>
      <c r="D73" s="238">
        <v>590.56666666666672</v>
      </c>
      <c r="E73" s="238">
        <v>586.43333333333339</v>
      </c>
      <c r="F73" s="238">
        <v>581.91666666666663</v>
      </c>
      <c r="G73" s="238">
        <v>577.7833333333333</v>
      </c>
      <c r="H73" s="238">
        <v>595.08333333333348</v>
      </c>
      <c r="I73" s="238">
        <v>599.21666666666692</v>
      </c>
      <c r="J73" s="238">
        <v>603.73333333333358</v>
      </c>
      <c r="K73" s="237">
        <v>594.70000000000005</v>
      </c>
      <c r="L73" s="237">
        <v>586.04999999999995</v>
      </c>
      <c r="M73" s="237">
        <v>4.8812699999999998</v>
      </c>
      <c r="N73" s="1"/>
      <c r="O73" s="1"/>
    </row>
    <row r="74" spans="1:15" ht="12.75" customHeight="1">
      <c r="A74" s="30">
        <v>64</v>
      </c>
      <c r="B74" s="223" t="s">
        <v>310</v>
      </c>
      <c r="C74" s="237">
        <v>903.2</v>
      </c>
      <c r="D74" s="238">
        <v>904.19999999999993</v>
      </c>
      <c r="E74" s="238">
        <v>888.99999999999989</v>
      </c>
      <c r="F74" s="238">
        <v>874.8</v>
      </c>
      <c r="G74" s="238">
        <v>859.59999999999991</v>
      </c>
      <c r="H74" s="238">
        <v>918.39999999999986</v>
      </c>
      <c r="I74" s="238">
        <v>933.59999999999991</v>
      </c>
      <c r="J74" s="238">
        <v>947.79999999999984</v>
      </c>
      <c r="K74" s="237">
        <v>919.4</v>
      </c>
      <c r="L74" s="237">
        <v>890</v>
      </c>
      <c r="M74" s="237">
        <v>5.9286599999999998</v>
      </c>
      <c r="N74" s="1"/>
      <c r="O74" s="1"/>
    </row>
    <row r="75" spans="1:15" ht="12.75" customHeight="1">
      <c r="A75" s="30">
        <v>65</v>
      </c>
      <c r="B75" s="223" t="s">
        <v>71</v>
      </c>
      <c r="C75" s="237">
        <v>100.25</v>
      </c>
      <c r="D75" s="238">
        <v>99.866666666666674</v>
      </c>
      <c r="E75" s="238">
        <v>98.783333333333346</v>
      </c>
      <c r="F75" s="238">
        <v>97.316666666666677</v>
      </c>
      <c r="G75" s="238">
        <v>96.233333333333348</v>
      </c>
      <c r="H75" s="238">
        <v>101.33333333333334</v>
      </c>
      <c r="I75" s="238">
        <v>102.41666666666666</v>
      </c>
      <c r="J75" s="238">
        <v>103.88333333333334</v>
      </c>
      <c r="K75" s="237">
        <v>100.95</v>
      </c>
      <c r="L75" s="237">
        <v>98.4</v>
      </c>
      <c r="M75" s="237">
        <v>102.40049</v>
      </c>
      <c r="N75" s="1"/>
      <c r="O75" s="1"/>
    </row>
    <row r="76" spans="1:15" ht="12.75" customHeight="1">
      <c r="A76" s="30">
        <v>66</v>
      </c>
      <c r="B76" s="223" t="s">
        <v>73</v>
      </c>
      <c r="C76" s="237">
        <v>872.8</v>
      </c>
      <c r="D76" s="238">
        <v>875.4</v>
      </c>
      <c r="E76" s="238">
        <v>864.4</v>
      </c>
      <c r="F76" s="238">
        <v>856</v>
      </c>
      <c r="G76" s="238">
        <v>845</v>
      </c>
      <c r="H76" s="238">
        <v>883.8</v>
      </c>
      <c r="I76" s="238">
        <v>894.8</v>
      </c>
      <c r="J76" s="238">
        <v>903.19999999999993</v>
      </c>
      <c r="K76" s="237">
        <v>886.4</v>
      </c>
      <c r="L76" s="237">
        <v>867</v>
      </c>
      <c r="M76" s="237">
        <v>10.25722</v>
      </c>
      <c r="N76" s="1"/>
      <c r="O76" s="1"/>
    </row>
    <row r="77" spans="1:15" ht="12.75" customHeight="1">
      <c r="A77" s="30">
        <v>67</v>
      </c>
      <c r="B77" s="223" t="s">
        <v>76</v>
      </c>
      <c r="C77" s="237">
        <v>77.7</v>
      </c>
      <c r="D77" s="238">
        <v>77.5</v>
      </c>
      <c r="E77" s="238">
        <v>76.7</v>
      </c>
      <c r="F77" s="238">
        <v>75.7</v>
      </c>
      <c r="G77" s="238">
        <v>74.900000000000006</v>
      </c>
      <c r="H77" s="238">
        <v>78.5</v>
      </c>
      <c r="I77" s="238">
        <v>79.300000000000011</v>
      </c>
      <c r="J77" s="238">
        <v>80.3</v>
      </c>
      <c r="K77" s="237">
        <v>78.3</v>
      </c>
      <c r="L77" s="237">
        <v>76.5</v>
      </c>
      <c r="M77" s="237">
        <v>205.78890000000001</v>
      </c>
      <c r="N77" s="1"/>
      <c r="O77" s="1"/>
    </row>
    <row r="78" spans="1:15" ht="12.75" customHeight="1">
      <c r="A78" s="30">
        <v>68</v>
      </c>
      <c r="B78" s="223" t="s">
        <v>80</v>
      </c>
      <c r="C78" s="237">
        <v>326</v>
      </c>
      <c r="D78" s="238">
        <v>325.66666666666669</v>
      </c>
      <c r="E78" s="238">
        <v>323.03333333333336</v>
      </c>
      <c r="F78" s="238">
        <v>320.06666666666666</v>
      </c>
      <c r="G78" s="238">
        <v>317.43333333333334</v>
      </c>
      <c r="H78" s="238">
        <v>328.63333333333338</v>
      </c>
      <c r="I78" s="238">
        <v>331.26666666666671</v>
      </c>
      <c r="J78" s="238">
        <v>334.23333333333341</v>
      </c>
      <c r="K78" s="237">
        <v>328.3</v>
      </c>
      <c r="L78" s="237">
        <v>322.7</v>
      </c>
      <c r="M78" s="237">
        <v>14.095370000000001</v>
      </c>
      <c r="N78" s="1"/>
      <c r="O78" s="1"/>
    </row>
    <row r="79" spans="1:15" ht="12.75" customHeight="1">
      <c r="A79" s="30">
        <v>69</v>
      </c>
      <c r="B79" s="223" t="s">
        <v>859</v>
      </c>
      <c r="C79" s="237">
        <v>9813.2000000000007</v>
      </c>
      <c r="D79" s="238">
        <v>9833.0666666666675</v>
      </c>
      <c r="E79" s="238">
        <v>9772.133333333335</v>
      </c>
      <c r="F79" s="238">
        <v>9731.0666666666675</v>
      </c>
      <c r="G79" s="238">
        <v>9670.133333333335</v>
      </c>
      <c r="H79" s="238">
        <v>9874.133333333335</v>
      </c>
      <c r="I79" s="238">
        <v>9935.0666666666657</v>
      </c>
      <c r="J79" s="238">
        <v>9976.133333333335</v>
      </c>
      <c r="K79" s="237">
        <v>9894</v>
      </c>
      <c r="L79" s="237">
        <v>9792</v>
      </c>
      <c r="M79" s="237">
        <v>4.8199999999999996E-3</v>
      </c>
      <c r="N79" s="1"/>
      <c r="O79" s="1"/>
    </row>
    <row r="80" spans="1:15" ht="12.75" customHeight="1">
      <c r="A80" s="30">
        <v>70</v>
      </c>
      <c r="B80" s="223" t="s">
        <v>75</v>
      </c>
      <c r="C80" s="237">
        <v>814.8</v>
      </c>
      <c r="D80" s="238">
        <v>813.08333333333337</v>
      </c>
      <c r="E80" s="238">
        <v>806.7166666666667</v>
      </c>
      <c r="F80" s="238">
        <v>798.63333333333333</v>
      </c>
      <c r="G80" s="238">
        <v>792.26666666666665</v>
      </c>
      <c r="H80" s="238">
        <v>821.16666666666674</v>
      </c>
      <c r="I80" s="238">
        <v>827.5333333333333</v>
      </c>
      <c r="J80" s="238">
        <v>835.61666666666679</v>
      </c>
      <c r="K80" s="237">
        <v>819.45</v>
      </c>
      <c r="L80" s="237">
        <v>805</v>
      </c>
      <c r="M80" s="237">
        <v>17.820530000000002</v>
      </c>
      <c r="N80" s="1"/>
      <c r="O80" s="1"/>
    </row>
    <row r="81" spans="1:15" ht="12.75" customHeight="1">
      <c r="A81" s="30">
        <v>71</v>
      </c>
      <c r="B81" s="223" t="s">
        <v>77</v>
      </c>
      <c r="C81" s="237">
        <v>265.39999999999998</v>
      </c>
      <c r="D81" s="238">
        <v>265.23333333333329</v>
      </c>
      <c r="E81" s="238">
        <v>264.01666666666659</v>
      </c>
      <c r="F81" s="238">
        <v>262.63333333333333</v>
      </c>
      <c r="G81" s="238">
        <v>261.41666666666663</v>
      </c>
      <c r="H81" s="238">
        <v>266.61666666666656</v>
      </c>
      <c r="I81" s="238">
        <v>267.83333333333326</v>
      </c>
      <c r="J81" s="238">
        <v>269.21666666666653</v>
      </c>
      <c r="K81" s="237">
        <v>266.45</v>
      </c>
      <c r="L81" s="237">
        <v>263.85000000000002</v>
      </c>
      <c r="M81" s="237">
        <v>13.138400000000001</v>
      </c>
      <c r="N81" s="1"/>
      <c r="O81" s="1"/>
    </row>
    <row r="82" spans="1:15" ht="12.75" customHeight="1">
      <c r="A82" s="30">
        <v>72</v>
      </c>
      <c r="B82" s="223" t="s">
        <v>311</v>
      </c>
      <c r="C82" s="237">
        <v>979.25</v>
      </c>
      <c r="D82" s="238">
        <v>983.0333333333333</v>
      </c>
      <c r="E82" s="238">
        <v>968.11666666666656</v>
      </c>
      <c r="F82" s="238">
        <v>956.98333333333323</v>
      </c>
      <c r="G82" s="238">
        <v>942.06666666666649</v>
      </c>
      <c r="H82" s="238">
        <v>994.16666666666663</v>
      </c>
      <c r="I82" s="238">
        <v>1009.0833333333334</v>
      </c>
      <c r="J82" s="238">
        <v>1020.2166666666667</v>
      </c>
      <c r="K82" s="237">
        <v>997.95</v>
      </c>
      <c r="L82" s="237">
        <v>971.9</v>
      </c>
      <c r="M82" s="237">
        <v>0.79249000000000003</v>
      </c>
      <c r="N82" s="1"/>
      <c r="O82" s="1"/>
    </row>
    <row r="83" spans="1:15" ht="12.75" customHeight="1">
      <c r="A83" s="30">
        <v>73</v>
      </c>
      <c r="B83" s="223" t="s">
        <v>312</v>
      </c>
      <c r="C83" s="237">
        <v>297.2</v>
      </c>
      <c r="D83" s="238">
        <v>295.59999999999997</v>
      </c>
      <c r="E83" s="238">
        <v>292.29999999999995</v>
      </c>
      <c r="F83" s="238">
        <v>287.39999999999998</v>
      </c>
      <c r="G83" s="238">
        <v>284.09999999999997</v>
      </c>
      <c r="H83" s="238">
        <v>300.49999999999994</v>
      </c>
      <c r="I83" s="238">
        <v>303.8</v>
      </c>
      <c r="J83" s="238">
        <v>308.69999999999993</v>
      </c>
      <c r="K83" s="237">
        <v>298.89999999999998</v>
      </c>
      <c r="L83" s="237">
        <v>290.7</v>
      </c>
      <c r="M83" s="237">
        <v>15.462199999999999</v>
      </c>
      <c r="N83" s="1"/>
      <c r="O83" s="1"/>
    </row>
    <row r="84" spans="1:15" ht="12.75" customHeight="1">
      <c r="A84" s="30">
        <v>74</v>
      </c>
      <c r="B84" s="223" t="s">
        <v>313</v>
      </c>
      <c r="C84" s="237">
        <v>7528.05</v>
      </c>
      <c r="D84" s="238">
        <v>7476.0166666666673</v>
      </c>
      <c r="E84" s="238">
        <v>7407.383333333335</v>
      </c>
      <c r="F84" s="238">
        <v>7286.7166666666681</v>
      </c>
      <c r="G84" s="238">
        <v>7218.0833333333358</v>
      </c>
      <c r="H84" s="238">
        <v>7596.6833333333343</v>
      </c>
      <c r="I84" s="238">
        <v>7665.3166666666675</v>
      </c>
      <c r="J84" s="238">
        <v>7785.9833333333336</v>
      </c>
      <c r="K84" s="237">
        <v>7544.65</v>
      </c>
      <c r="L84" s="237">
        <v>7355.35</v>
      </c>
      <c r="M84" s="237">
        <v>0.10636</v>
      </c>
      <c r="N84" s="1"/>
      <c r="O84" s="1"/>
    </row>
    <row r="85" spans="1:15" ht="12.75" customHeight="1">
      <c r="A85" s="30">
        <v>75</v>
      </c>
      <c r="B85" s="223" t="s">
        <v>314</v>
      </c>
      <c r="C85" s="237">
        <v>1192.2</v>
      </c>
      <c r="D85" s="238">
        <v>1193.9166666666667</v>
      </c>
      <c r="E85" s="238">
        <v>1179.1833333333334</v>
      </c>
      <c r="F85" s="238">
        <v>1166.1666666666667</v>
      </c>
      <c r="G85" s="238">
        <v>1151.4333333333334</v>
      </c>
      <c r="H85" s="238">
        <v>1206.9333333333334</v>
      </c>
      <c r="I85" s="238">
        <v>1221.6666666666665</v>
      </c>
      <c r="J85" s="238">
        <v>1234.6833333333334</v>
      </c>
      <c r="K85" s="237">
        <v>1208.6500000000001</v>
      </c>
      <c r="L85" s="237">
        <v>1180.9000000000001</v>
      </c>
      <c r="M85" s="237">
        <v>2.1650999999999998</v>
      </c>
      <c r="N85" s="1"/>
      <c r="O85" s="1"/>
    </row>
    <row r="86" spans="1:15" ht="12.75" customHeight="1">
      <c r="A86" s="30">
        <v>76</v>
      </c>
      <c r="B86" s="223" t="s">
        <v>245</v>
      </c>
      <c r="C86" s="237">
        <v>913.75</v>
      </c>
      <c r="D86" s="238">
        <v>916.23333333333323</v>
      </c>
      <c r="E86" s="238">
        <v>907.56666666666649</v>
      </c>
      <c r="F86" s="238">
        <v>901.38333333333321</v>
      </c>
      <c r="G86" s="238">
        <v>892.71666666666647</v>
      </c>
      <c r="H86" s="238">
        <v>922.41666666666652</v>
      </c>
      <c r="I86" s="238">
        <v>931.08333333333326</v>
      </c>
      <c r="J86" s="238">
        <v>937.26666666666654</v>
      </c>
      <c r="K86" s="237">
        <v>924.9</v>
      </c>
      <c r="L86" s="237">
        <v>910.05</v>
      </c>
      <c r="M86" s="237">
        <v>0.18742</v>
      </c>
      <c r="N86" s="1"/>
      <c r="O86" s="1"/>
    </row>
    <row r="87" spans="1:15" ht="12.75" customHeight="1">
      <c r="A87" s="30">
        <v>77</v>
      </c>
      <c r="B87" s="223" t="s">
        <v>816</v>
      </c>
      <c r="C87" s="237">
        <v>508.95</v>
      </c>
      <c r="D87" s="238">
        <v>510.58333333333331</v>
      </c>
      <c r="E87" s="238">
        <v>502.41666666666663</v>
      </c>
      <c r="F87" s="238">
        <v>495.88333333333333</v>
      </c>
      <c r="G87" s="238">
        <v>487.71666666666664</v>
      </c>
      <c r="H87" s="238">
        <v>517.11666666666656</v>
      </c>
      <c r="I87" s="238">
        <v>525.2833333333333</v>
      </c>
      <c r="J87" s="238">
        <v>531.81666666666661</v>
      </c>
      <c r="K87" s="237">
        <v>518.75</v>
      </c>
      <c r="L87" s="237">
        <v>504.05</v>
      </c>
      <c r="M87" s="237">
        <v>1.30681</v>
      </c>
      <c r="N87" s="1"/>
      <c r="O87" s="1"/>
    </row>
    <row r="88" spans="1:15" ht="12.75" customHeight="1">
      <c r="A88" s="30">
        <v>78</v>
      </c>
      <c r="B88" s="223" t="s">
        <v>78</v>
      </c>
      <c r="C88" s="237">
        <v>17221.55</v>
      </c>
      <c r="D88" s="238">
        <v>17131.666666666668</v>
      </c>
      <c r="E88" s="238">
        <v>16895.783333333336</v>
      </c>
      <c r="F88" s="238">
        <v>16570.01666666667</v>
      </c>
      <c r="G88" s="238">
        <v>16334.133333333339</v>
      </c>
      <c r="H88" s="238">
        <v>17457.433333333334</v>
      </c>
      <c r="I88" s="238">
        <v>17693.316666666666</v>
      </c>
      <c r="J88" s="238">
        <v>18019.083333333332</v>
      </c>
      <c r="K88" s="237">
        <v>17367.55</v>
      </c>
      <c r="L88" s="237">
        <v>16805.900000000001</v>
      </c>
      <c r="M88" s="237">
        <v>0.17196</v>
      </c>
      <c r="N88" s="1"/>
      <c r="O88" s="1"/>
    </row>
    <row r="89" spans="1:15" ht="12.75" customHeight="1">
      <c r="A89" s="30">
        <v>79</v>
      </c>
      <c r="B89" s="223" t="s">
        <v>315</v>
      </c>
      <c r="C89" s="237">
        <v>470.5</v>
      </c>
      <c r="D89" s="238">
        <v>470.73333333333335</v>
      </c>
      <c r="E89" s="238">
        <v>463.86666666666667</v>
      </c>
      <c r="F89" s="238">
        <v>457.23333333333335</v>
      </c>
      <c r="G89" s="238">
        <v>450.36666666666667</v>
      </c>
      <c r="H89" s="238">
        <v>477.36666666666667</v>
      </c>
      <c r="I89" s="238">
        <v>484.23333333333335</v>
      </c>
      <c r="J89" s="238">
        <v>490.86666666666667</v>
      </c>
      <c r="K89" s="237">
        <v>477.6</v>
      </c>
      <c r="L89" s="237">
        <v>464.1</v>
      </c>
      <c r="M89" s="237">
        <v>2.6004</v>
      </c>
      <c r="N89" s="1"/>
      <c r="O89" s="1"/>
    </row>
    <row r="90" spans="1:15" ht="12.75" customHeight="1">
      <c r="A90" s="30">
        <v>80</v>
      </c>
      <c r="B90" s="223" t="s">
        <v>817</v>
      </c>
      <c r="C90" s="237">
        <v>29.1</v>
      </c>
      <c r="D90" s="238">
        <v>29.533333333333331</v>
      </c>
      <c r="E90" s="238">
        <v>28.316666666666663</v>
      </c>
      <c r="F90" s="238">
        <v>27.533333333333331</v>
      </c>
      <c r="G90" s="238">
        <v>26.316666666666663</v>
      </c>
      <c r="H90" s="238">
        <v>30.316666666666663</v>
      </c>
      <c r="I90" s="238">
        <v>31.533333333333331</v>
      </c>
      <c r="J90" s="238">
        <v>32.316666666666663</v>
      </c>
      <c r="K90" s="237">
        <v>30.75</v>
      </c>
      <c r="L90" s="237">
        <v>28.75</v>
      </c>
      <c r="M90" s="237">
        <v>400.85181</v>
      </c>
      <c r="N90" s="1"/>
      <c r="O90" s="1"/>
    </row>
    <row r="91" spans="1:15" ht="12.75" customHeight="1">
      <c r="A91" s="30">
        <v>81</v>
      </c>
      <c r="B91" s="223" t="s">
        <v>81</v>
      </c>
      <c r="C91" s="237">
        <v>4369.25</v>
      </c>
      <c r="D91" s="238">
        <v>4373.083333333333</v>
      </c>
      <c r="E91" s="238">
        <v>4346.1666666666661</v>
      </c>
      <c r="F91" s="238">
        <v>4323.083333333333</v>
      </c>
      <c r="G91" s="238">
        <v>4296.1666666666661</v>
      </c>
      <c r="H91" s="238">
        <v>4396.1666666666661</v>
      </c>
      <c r="I91" s="238">
        <v>4423.0833333333321</v>
      </c>
      <c r="J91" s="238">
        <v>4446.1666666666661</v>
      </c>
      <c r="K91" s="237">
        <v>4400</v>
      </c>
      <c r="L91" s="237">
        <v>4350</v>
      </c>
      <c r="M91" s="237">
        <v>1.38087</v>
      </c>
      <c r="N91" s="1"/>
      <c r="O91" s="1"/>
    </row>
    <row r="92" spans="1:15" ht="12.75" customHeight="1">
      <c r="A92" s="30">
        <v>82</v>
      </c>
      <c r="B92" s="223" t="s">
        <v>818</v>
      </c>
      <c r="C92" s="237">
        <v>1099.4000000000001</v>
      </c>
      <c r="D92" s="238">
        <v>1109.7166666666669</v>
      </c>
      <c r="E92" s="238">
        <v>1084.7333333333338</v>
      </c>
      <c r="F92" s="238">
        <v>1070.0666666666668</v>
      </c>
      <c r="G92" s="238">
        <v>1045.0833333333337</v>
      </c>
      <c r="H92" s="238">
        <v>1124.3833333333339</v>
      </c>
      <c r="I92" s="238">
        <v>1149.366666666667</v>
      </c>
      <c r="J92" s="238">
        <v>1164.033333333334</v>
      </c>
      <c r="K92" s="237">
        <v>1134.7</v>
      </c>
      <c r="L92" s="237">
        <v>1095.05</v>
      </c>
      <c r="M92" s="237">
        <v>1.24173</v>
      </c>
      <c r="N92" s="1"/>
      <c r="O92" s="1"/>
    </row>
    <row r="93" spans="1:15" ht="12.75" customHeight="1">
      <c r="A93" s="30">
        <v>83</v>
      </c>
      <c r="B93" s="223" t="s">
        <v>316</v>
      </c>
      <c r="C93" s="237">
        <v>561.65</v>
      </c>
      <c r="D93" s="238">
        <v>547.81666666666661</v>
      </c>
      <c r="E93" s="238">
        <v>523.83333333333326</v>
      </c>
      <c r="F93" s="238">
        <v>486.01666666666665</v>
      </c>
      <c r="G93" s="238">
        <v>462.0333333333333</v>
      </c>
      <c r="H93" s="238">
        <v>585.63333333333321</v>
      </c>
      <c r="I93" s="238">
        <v>609.61666666666656</v>
      </c>
      <c r="J93" s="238">
        <v>647.43333333333317</v>
      </c>
      <c r="K93" s="237">
        <v>571.79999999999995</v>
      </c>
      <c r="L93" s="237">
        <v>510</v>
      </c>
      <c r="M93" s="237">
        <v>19.611080000000001</v>
      </c>
      <c r="N93" s="1"/>
      <c r="O93" s="1"/>
    </row>
    <row r="94" spans="1:15" ht="12.75" customHeight="1">
      <c r="A94" s="30">
        <v>84</v>
      </c>
      <c r="B94" s="223" t="s">
        <v>246</v>
      </c>
      <c r="C94" s="237">
        <v>77.05</v>
      </c>
      <c r="D94" s="238">
        <v>77.11666666666666</v>
      </c>
      <c r="E94" s="238">
        <v>76.333333333333314</v>
      </c>
      <c r="F94" s="238">
        <v>75.61666666666666</v>
      </c>
      <c r="G94" s="238">
        <v>74.833333333333314</v>
      </c>
      <c r="H94" s="238">
        <v>77.833333333333314</v>
      </c>
      <c r="I94" s="238">
        <v>78.616666666666646</v>
      </c>
      <c r="J94" s="238">
        <v>79.333333333333314</v>
      </c>
      <c r="K94" s="237">
        <v>77.900000000000006</v>
      </c>
      <c r="L94" s="237">
        <v>76.400000000000006</v>
      </c>
      <c r="M94" s="237">
        <v>8.8423200000000008</v>
      </c>
      <c r="N94" s="1"/>
      <c r="O94" s="1"/>
    </row>
    <row r="95" spans="1:15" ht="12.75" customHeight="1">
      <c r="A95" s="30">
        <v>85</v>
      </c>
      <c r="B95" s="223" t="s">
        <v>775</v>
      </c>
      <c r="C95" s="237">
        <v>263.45</v>
      </c>
      <c r="D95" s="238">
        <v>261.25</v>
      </c>
      <c r="E95" s="238">
        <v>257</v>
      </c>
      <c r="F95" s="238">
        <v>250.55</v>
      </c>
      <c r="G95" s="238">
        <v>246.3</v>
      </c>
      <c r="H95" s="238">
        <v>267.7</v>
      </c>
      <c r="I95" s="238">
        <v>271.95</v>
      </c>
      <c r="J95" s="238">
        <v>278.39999999999998</v>
      </c>
      <c r="K95" s="237">
        <v>265.5</v>
      </c>
      <c r="L95" s="237">
        <v>254.8</v>
      </c>
      <c r="M95" s="237">
        <v>11.44158</v>
      </c>
      <c r="N95" s="1"/>
      <c r="O95" s="1"/>
    </row>
    <row r="96" spans="1:15" ht="12.75" customHeight="1">
      <c r="A96" s="30">
        <v>86</v>
      </c>
      <c r="B96" s="223" t="s">
        <v>317</v>
      </c>
      <c r="C96" s="237">
        <v>2798.3</v>
      </c>
      <c r="D96" s="238">
        <v>2799.2000000000003</v>
      </c>
      <c r="E96" s="238">
        <v>2761.1000000000004</v>
      </c>
      <c r="F96" s="238">
        <v>2723.9</v>
      </c>
      <c r="G96" s="238">
        <v>2685.8</v>
      </c>
      <c r="H96" s="238">
        <v>2836.4000000000005</v>
      </c>
      <c r="I96" s="238">
        <v>2874.5</v>
      </c>
      <c r="J96" s="238">
        <v>2911.7000000000007</v>
      </c>
      <c r="K96" s="237">
        <v>2837.3</v>
      </c>
      <c r="L96" s="237">
        <v>2762</v>
      </c>
      <c r="M96" s="237">
        <v>0.14213000000000001</v>
      </c>
      <c r="N96" s="1"/>
      <c r="O96" s="1"/>
    </row>
    <row r="97" spans="1:15" ht="12.75" customHeight="1">
      <c r="A97" s="30">
        <v>87</v>
      </c>
      <c r="B97" s="223" t="s">
        <v>318</v>
      </c>
      <c r="C97" s="237">
        <v>235.9</v>
      </c>
      <c r="D97" s="238">
        <v>237.36666666666667</v>
      </c>
      <c r="E97" s="238">
        <v>231.63333333333335</v>
      </c>
      <c r="F97" s="238">
        <v>227.36666666666667</v>
      </c>
      <c r="G97" s="238">
        <v>221.63333333333335</v>
      </c>
      <c r="H97" s="238">
        <v>241.63333333333335</v>
      </c>
      <c r="I97" s="238">
        <v>247.3666666666667</v>
      </c>
      <c r="J97" s="238">
        <v>251.63333333333335</v>
      </c>
      <c r="K97" s="237">
        <v>243.1</v>
      </c>
      <c r="L97" s="237">
        <v>233.1</v>
      </c>
      <c r="M97" s="237">
        <v>6.0921700000000003</v>
      </c>
      <c r="N97" s="1"/>
      <c r="O97" s="1"/>
    </row>
    <row r="98" spans="1:15" ht="12.75" customHeight="1">
      <c r="A98" s="30">
        <v>88</v>
      </c>
      <c r="B98" s="223" t="s">
        <v>860</v>
      </c>
      <c r="C98" s="237">
        <v>411.8</v>
      </c>
      <c r="D98" s="238">
        <v>412.35000000000008</v>
      </c>
      <c r="E98" s="238">
        <v>407.05000000000018</v>
      </c>
      <c r="F98" s="238">
        <v>402.30000000000013</v>
      </c>
      <c r="G98" s="238">
        <v>397.00000000000023</v>
      </c>
      <c r="H98" s="238">
        <v>417.10000000000014</v>
      </c>
      <c r="I98" s="238">
        <v>422.4</v>
      </c>
      <c r="J98" s="238">
        <v>427.15000000000009</v>
      </c>
      <c r="K98" s="237">
        <v>417.65</v>
      </c>
      <c r="L98" s="237">
        <v>407.6</v>
      </c>
      <c r="M98" s="237">
        <v>2.67347</v>
      </c>
      <c r="N98" s="1"/>
      <c r="O98" s="1"/>
    </row>
    <row r="99" spans="1:15" ht="12.75" customHeight="1">
      <c r="A99" s="30">
        <v>89</v>
      </c>
      <c r="B99" s="223" t="s">
        <v>319</v>
      </c>
      <c r="C99" s="237">
        <v>529.35</v>
      </c>
      <c r="D99" s="238">
        <v>527.9</v>
      </c>
      <c r="E99" s="238">
        <v>520.79999999999995</v>
      </c>
      <c r="F99" s="238">
        <v>512.25</v>
      </c>
      <c r="G99" s="238">
        <v>505.15</v>
      </c>
      <c r="H99" s="238">
        <v>536.44999999999993</v>
      </c>
      <c r="I99" s="238">
        <v>543.55000000000007</v>
      </c>
      <c r="J99" s="238">
        <v>552.09999999999991</v>
      </c>
      <c r="K99" s="237">
        <v>535</v>
      </c>
      <c r="L99" s="237">
        <v>519.35</v>
      </c>
      <c r="M99" s="237">
        <v>7.8973800000000001</v>
      </c>
      <c r="N99" s="1"/>
      <c r="O99" s="1"/>
    </row>
    <row r="100" spans="1:15" ht="12.75" customHeight="1">
      <c r="A100" s="30">
        <v>90</v>
      </c>
      <c r="B100" s="223" t="s">
        <v>82</v>
      </c>
      <c r="C100" s="237">
        <v>307.05</v>
      </c>
      <c r="D100" s="238">
        <v>305.56666666666666</v>
      </c>
      <c r="E100" s="238">
        <v>302.48333333333335</v>
      </c>
      <c r="F100" s="238">
        <v>297.91666666666669</v>
      </c>
      <c r="G100" s="238">
        <v>294.83333333333337</v>
      </c>
      <c r="H100" s="238">
        <v>310.13333333333333</v>
      </c>
      <c r="I100" s="238">
        <v>313.2166666666667</v>
      </c>
      <c r="J100" s="238">
        <v>317.7833333333333</v>
      </c>
      <c r="K100" s="237">
        <v>308.64999999999998</v>
      </c>
      <c r="L100" s="237">
        <v>301</v>
      </c>
      <c r="M100" s="237">
        <v>75.146730000000005</v>
      </c>
      <c r="N100" s="1"/>
      <c r="O100" s="1"/>
    </row>
    <row r="101" spans="1:15" ht="12.75" customHeight="1">
      <c r="A101" s="30">
        <v>91</v>
      </c>
      <c r="B101" s="223" t="s">
        <v>320</v>
      </c>
      <c r="C101" s="237">
        <v>713.3</v>
      </c>
      <c r="D101" s="238">
        <v>711.65</v>
      </c>
      <c r="E101" s="238">
        <v>702.84999999999991</v>
      </c>
      <c r="F101" s="238">
        <v>692.4</v>
      </c>
      <c r="G101" s="238">
        <v>683.59999999999991</v>
      </c>
      <c r="H101" s="238">
        <v>722.09999999999991</v>
      </c>
      <c r="I101" s="238">
        <v>730.89999999999986</v>
      </c>
      <c r="J101" s="238">
        <v>741.34999999999991</v>
      </c>
      <c r="K101" s="237">
        <v>720.45</v>
      </c>
      <c r="L101" s="237">
        <v>701.2</v>
      </c>
      <c r="M101" s="237">
        <v>0.26439000000000001</v>
      </c>
      <c r="N101" s="1"/>
      <c r="O101" s="1"/>
    </row>
    <row r="102" spans="1:15" ht="12.75" customHeight="1">
      <c r="A102" s="30">
        <v>92</v>
      </c>
      <c r="B102" s="223" t="s">
        <v>321</v>
      </c>
      <c r="C102" s="237">
        <v>773.25</v>
      </c>
      <c r="D102" s="238">
        <v>768.41666666666663</v>
      </c>
      <c r="E102" s="238">
        <v>756.83333333333326</v>
      </c>
      <c r="F102" s="238">
        <v>740.41666666666663</v>
      </c>
      <c r="G102" s="238">
        <v>728.83333333333326</v>
      </c>
      <c r="H102" s="238">
        <v>784.83333333333326</v>
      </c>
      <c r="I102" s="238">
        <v>796.41666666666652</v>
      </c>
      <c r="J102" s="238">
        <v>812.83333333333326</v>
      </c>
      <c r="K102" s="237">
        <v>780</v>
      </c>
      <c r="L102" s="237">
        <v>752</v>
      </c>
      <c r="M102" s="237">
        <v>2.01946</v>
      </c>
      <c r="N102" s="1"/>
      <c r="O102" s="1"/>
    </row>
    <row r="103" spans="1:15" ht="12.75" customHeight="1">
      <c r="A103" s="30">
        <v>93</v>
      </c>
      <c r="B103" s="223" t="s">
        <v>322</v>
      </c>
      <c r="C103" s="237">
        <v>890.65</v>
      </c>
      <c r="D103" s="238">
        <v>884.88333333333333</v>
      </c>
      <c r="E103" s="238">
        <v>875.76666666666665</v>
      </c>
      <c r="F103" s="238">
        <v>860.88333333333333</v>
      </c>
      <c r="G103" s="238">
        <v>851.76666666666665</v>
      </c>
      <c r="H103" s="238">
        <v>899.76666666666665</v>
      </c>
      <c r="I103" s="238">
        <v>908.88333333333321</v>
      </c>
      <c r="J103" s="238">
        <v>923.76666666666665</v>
      </c>
      <c r="K103" s="237">
        <v>894</v>
      </c>
      <c r="L103" s="237">
        <v>870</v>
      </c>
      <c r="M103" s="237">
        <v>0.57416</v>
      </c>
      <c r="N103" s="1"/>
      <c r="O103" s="1"/>
    </row>
    <row r="104" spans="1:15" ht="12.75" customHeight="1">
      <c r="A104" s="30">
        <v>94</v>
      </c>
      <c r="B104" s="223" t="s">
        <v>247</v>
      </c>
      <c r="C104" s="237">
        <v>121.9</v>
      </c>
      <c r="D104" s="238">
        <v>121.66666666666667</v>
      </c>
      <c r="E104" s="238">
        <v>120.43333333333334</v>
      </c>
      <c r="F104" s="238">
        <v>118.96666666666667</v>
      </c>
      <c r="G104" s="238">
        <v>117.73333333333333</v>
      </c>
      <c r="H104" s="238">
        <v>123.13333333333334</v>
      </c>
      <c r="I104" s="238">
        <v>124.36666666666666</v>
      </c>
      <c r="J104" s="238">
        <v>125.83333333333334</v>
      </c>
      <c r="K104" s="237">
        <v>122.9</v>
      </c>
      <c r="L104" s="237">
        <v>120.2</v>
      </c>
      <c r="M104" s="237">
        <v>4.2192499999999997</v>
      </c>
      <c r="N104" s="1"/>
      <c r="O104" s="1"/>
    </row>
    <row r="105" spans="1:15" ht="12.75" customHeight="1">
      <c r="A105" s="30">
        <v>95</v>
      </c>
      <c r="B105" s="223" t="s">
        <v>323</v>
      </c>
      <c r="C105" s="237">
        <v>1660.65</v>
      </c>
      <c r="D105" s="238">
        <v>1642.4166666666667</v>
      </c>
      <c r="E105" s="238">
        <v>1613.7333333333336</v>
      </c>
      <c r="F105" s="238">
        <v>1566.8166666666668</v>
      </c>
      <c r="G105" s="238">
        <v>1538.1333333333337</v>
      </c>
      <c r="H105" s="238">
        <v>1689.3333333333335</v>
      </c>
      <c r="I105" s="238">
        <v>1718.0166666666664</v>
      </c>
      <c r="J105" s="238">
        <v>1764.9333333333334</v>
      </c>
      <c r="K105" s="237">
        <v>1671.1</v>
      </c>
      <c r="L105" s="237">
        <v>1595.5</v>
      </c>
      <c r="M105" s="237">
        <v>2.08216</v>
      </c>
      <c r="N105" s="1"/>
      <c r="O105" s="1"/>
    </row>
    <row r="106" spans="1:15" ht="12.75" customHeight="1">
      <c r="A106" s="30">
        <v>96</v>
      </c>
      <c r="B106" s="223" t="s">
        <v>324</v>
      </c>
      <c r="C106" s="237">
        <v>32.35</v>
      </c>
      <c r="D106" s="238">
        <v>32.06666666666667</v>
      </c>
      <c r="E106" s="238">
        <v>31.783333333333339</v>
      </c>
      <c r="F106" s="238">
        <v>31.216666666666669</v>
      </c>
      <c r="G106" s="238">
        <v>30.933333333333337</v>
      </c>
      <c r="H106" s="238">
        <v>32.63333333333334</v>
      </c>
      <c r="I106" s="238">
        <v>32.916666666666671</v>
      </c>
      <c r="J106" s="238">
        <v>33.483333333333341</v>
      </c>
      <c r="K106" s="237">
        <v>32.35</v>
      </c>
      <c r="L106" s="237">
        <v>31.5</v>
      </c>
      <c r="M106" s="237">
        <v>324.26967999999999</v>
      </c>
      <c r="N106" s="1"/>
      <c r="O106" s="1"/>
    </row>
    <row r="107" spans="1:15" ht="12.75" customHeight="1">
      <c r="A107" s="30">
        <v>97</v>
      </c>
      <c r="B107" s="223" t="s">
        <v>325</v>
      </c>
      <c r="C107" s="237">
        <v>1111.6500000000001</v>
      </c>
      <c r="D107" s="238">
        <v>1117.45</v>
      </c>
      <c r="E107" s="238">
        <v>1101.25</v>
      </c>
      <c r="F107" s="238">
        <v>1090.8499999999999</v>
      </c>
      <c r="G107" s="238">
        <v>1074.6499999999999</v>
      </c>
      <c r="H107" s="238">
        <v>1127.8500000000001</v>
      </c>
      <c r="I107" s="238">
        <v>1144.0500000000004</v>
      </c>
      <c r="J107" s="238">
        <v>1154.4500000000003</v>
      </c>
      <c r="K107" s="237">
        <v>1133.6500000000001</v>
      </c>
      <c r="L107" s="237">
        <v>1107.05</v>
      </c>
      <c r="M107" s="237">
        <v>2.1257899999999998</v>
      </c>
      <c r="N107" s="1"/>
      <c r="O107" s="1"/>
    </row>
    <row r="108" spans="1:15" ht="12.75" customHeight="1">
      <c r="A108" s="30">
        <v>98</v>
      </c>
      <c r="B108" s="223" t="s">
        <v>326</v>
      </c>
      <c r="C108" s="237">
        <v>512.6</v>
      </c>
      <c r="D108" s="238">
        <v>516.43333333333328</v>
      </c>
      <c r="E108" s="238">
        <v>505.86666666666656</v>
      </c>
      <c r="F108" s="238">
        <v>499.13333333333327</v>
      </c>
      <c r="G108" s="238">
        <v>488.56666666666655</v>
      </c>
      <c r="H108" s="238">
        <v>523.16666666666652</v>
      </c>
      <c r="I108" s="238">
        <v>533.73333333333335</v>
      </c>
      <c r="J108" s="238">
        <v>540.46666666666658</v>
      </c>
      <c r="K108" s="237">
        <v>527</v>
      </c>
      <c r="L108" s="237">
        <v>509.7</v>
      </c>
      <c r="M108" s="237">
        <v>1.54474</v>
      </c>
      <c r="N108" s="1"/>
      <c r="O108" s="1"/>
    </row>
    <row r="109" spans="1:15" ht="12.75" customHeight="1">
      <c r="A109" s="30">
        <v>99</v>
      </c>
      <c r="B109" s="223" t="s">
        <v>327</v>
      </c>
      <c r="C109" s="237">
        <v>710.6</v>
      </c>
      <c r="D109" s="238">
        <v>711.46666666666658</v>
      </c>
      <c r="E109" s="238">
        <v>699.43333333333317</v>
      </c>
      <c r="F109" s="238">
        <v>688.26666666666654</v>
      </c>
      <c r="G109" s="238">
        <v>676.23333333333312</v>
      </c>
      <c r="H109" s="238">
        <v>722.63333333333321</v>
      </c>
      <c r="I109" s="238">
        <v>734.66666666666674</v>
      </c>
      <c r="J109" s="238">
        <v>745.83333333333326</v>
      </c>
      <c r="K109" s="237">
        <v>723.5</v>
      </c>
      <c r="L109" s="237">
        <v>700.3</v>
      </c>
      <c r="M109" s="237">
        <v>1.23526</v>
      </c>
      <c r="N109" s="1"/>
      <c r="O109" s="1"/>
    </row>
    <row r="110" spans="1:15" ht="12.75" customHeight="1">
      <c r="A110" s="30">
        <v>100</v>
      </c>
      <c r="B110" s="223" t="s">
        <v>328</v>
      </c>
      <c r="C110" s="237">
        <v>5246.45</v>
      </c>
      <c r="D110" s="238">
        <v>5215.6833333333334</v>
      </c>
      <c r="E110" s="238">
        <v>5152.9666666666672</v>
      </c>
      <c r="F110" s="238">
        <v>5059.4833333333336</v>
      </c>
      <c r="G110" s="238">
        <v>4996.7666666666673</v>
      </c>
      <c r="H110" s="238">
        <v>5309.166666666667</v>
      </c>
      <c r="I110" s="238">
        <v>5371.8833333333323</v>
      </c>
      <c r="J110" s="238">
        <v>5465.3666666666668</v>
      </c>
      <c r="K110" s="237">
        <v>5278.4</v>
      </c>
      <c r="L110" s="237">
        <v>5122.2</v>
      </c>
      <c r="M110" s="237">
        <v>5.5930000000000001E-2</v>
      </c>
      <c r="N110" s="1"/>
      <c r="O110" s="1"/>
    </row>
    <row r="111" spans="1:15" ht="12.75" customHeight="1">
      <c r="A111" s="30">
        <v>101</v>
      </c>
      <c r="B111" s="223" t="s">
        <v>329</v>
      </c>
      <c r="C111" s="237">
        <v>330.65</v>
      </c>
      <c r="D111" s="238">
        <v>330</v>
      </c>
      <c r="E111" s="238">
        <v>322</v>
      </c>
      <c r="F111" s="238">
        <v>313.35000000000002</v>
      </c>
      <c r="G111" s="238">
        <v>305.35000000000002</v>
      </c>
      <c r="H111" s="238">
        <v>338.65</v>
      </c>
      <c r="I111" s="238">
        <v>346.65</v>
      </c>
      <c r="J111" s="238">
        <v>355.29999999999995</v>
      </c>
      <c r="K111" s="237">
        <v>338</v>
      </c>
      <c r="L111" s="237">
        <v>321.35000000000002</v>
      </c>
      <c r="M111" s="237">
        <v>1.73481</v>
      </c>
      <c r="N111" s="1"/>
      <c r="O111" s="1"/>
    </row>
    <row r="112" spans="1:15" ht="12.75" customHeight="1">
      <c r="A112" s="30">
        <v>102</v>
      </c>
      <c r="B112" s="223" t="s">
        <v>330</v>
      </c>
      <c r="C112" s="237">
        <v>295.2</v>
      </c>
      <c r="D112" s="238">
        <v>293.31666666666666</v>
      </c>
      <c r="E112" s="238">
        <v>290.38333333333333</v>
      </c>
      <c r="F112" s="238">
        <v>285.56666666666666</v>
      </c>
      <c r="G112" s="238">
        <v>282.63333333333333</v>
      </c>
      <c r="H112" s="238">
        <v>298.13333333333333</v>
      </c>
      <c r="I112" s="238">
        <v>301.06666666666661</v>
      </c>
      <c r="J112" s="238">
        <v>305.88333333333333</v>
      </c>
      <c r="K112" s="237">
        <v>296.25</v>
      </c>
      <c r="L112" s="237">
        <v>288.5</v>
      </c>
      <c r="M112" s="237">
        <v>13.27562</v>
      </c>
      <c r="N112" s="1"/>
      <c r="O112" s="1"/>
    </row>
    <row r="113" spans="1:15" ht="12.75" customHeight="1">
      <c r="A113" s="30">
        <v>103</v>
      </c>
      <c r="B113" s="223" t="s">
        <v>819</v>
      </c>
      <c r="C113" s="237">
        <v>461.9</v>
      </c>
      <c r="D113" s="238">
        <v>461.45</v>
      </c>
      <c r="E113" s="238">
        <v>452.4</v>
      </c>
      <c r="F113" s="238">
        <v>442.9</v>
      </c>
      <c r="G113" s="238">
        <v>433.84999999999997</v>
      </c>
      <c r="H113" s="238">
        <v>470.95</v>
      </c>
      <c r="I113" s="238">
        <v>480.00000000000006</v>
      </c>
      <c r="J113" s="238">
        <v>489.5</v>
      </c>
      <c r="K113" s="237">
        <v>470.5</v>
      </c>
      <c r="L113" s="237">
        <v>451.95</v>
      </c>
      <c r="M113" s="237">
        <v>2.0127999999999999</v>
      </c>
      <c r="N113" s="1"/>
      <c r="O113" s="1"/>
    </row>
    <row r="114" spans="1:15" ht="12.75" customHeight="1">
      <c r="A114" s="30">
        <v>104</v>
      </c>
      <c r="B114" s="223" t="s">
        <v>331</v>
      </c>
      <c r="C114" s="237">
        <v>568.45000000000005</v>
      </c>
      <c r="D114" s="238">
        <v>568.86666666666667</v>
      </c>
      <c r="E114" s="238">
        <v>564.68333333333339</v>
      </c>
      <c r="F114" s="238">
        <v>560.91666666666674</v>
      </c>
      <c r="G114" s="238">
        <v>556.73333333333346</v>
      </c>
      <c r="H114" s="238">
        <v>572.63333333333333</v>
      </c>
      <c r="I114" s="238">
        <v>576.81666666666649</v>
      </c>
      <c r="J114" s="238">
        <v>580.58333333333326</v>
      </c>
      <c r="K114" s="237">
        <v>573.04999999999995</v>
      </c>
      <c r="L114" s="237">
        <v>565.1</v>
      </c>
      <c r="M114" s="237">
        <v>7.9750000000000001E-2</v>
      </c>
      <c r="N114" s="1"/>
      <c r="O114" s="1"/>
    </row>
    <row r="115" spans="1:15" ht="12.75" customHeight="1">
      <c r="A115" s="30">
        <v>105</v>
      </c>
      <c r="B115" s="223" t="s">
        <v>83</v>
      </c>
      <c r="C115" s="237">
        <v>707.1</v>
      </c>
      <c r="D115" s="238">
        <v>709.23333333333346</v>
      </c>
      <c r="E115" s="238">
        <v>699.01666666666688</v>
      </c>
      <c r="F115" s="238">
        <v>690.93333333333339</v>
      </c>
      <c r="G115" s="238">
        <v>680.71666666666681</v>
      </c>
      <c r="H115" s="238">
        <v>717.31666666666695</v>
      </c>
      <c r="I115" s="238">
        <v>727.53333333333342</v>
      </c>
      <c r="J115" s="238">
        <v>735.61666666666702</v>
      </c>
      <c r="K115" s="237">
        <v>719.45</v>
      </c>
      <c r="L115" s="237">
        <v>701.15</v>
      </c>
      <c r="M115" s="237">
        <v>10.4724</v>
      </c>
      <c r="N115" s="1"/>
      <c r="O115" s="1"/>
    </row>
    <row r="116" spans="1:15" ht="12.75" customHeight="1">
      <c r="A116" s="30">
        <v>106</v>
      </c>
      <c r="B116" s="223" t="s">
        <v>84</v>
      </c>
      <c r="C116" s="237">
        <v>1095.8499999999999</v>
      </c>
      <c r="D116" s="238">
        <v>1096.95</v>
      </c>
      <c r="E116" s="238">
        <v>1089</v>
      </c>
      <c r="F116" s="238">
        <v>1082.1499999999999</v>
      </c>
      <c r="G116" s="238">
        <v>1074.1999999999998</v>
      </c>
      <c r="H116" s="238">
        <v>1103.8000000000002</v>
      </c>
      <c r="I116" s="238">
        <v>1111.7500000000005</v>
      </c>
      <c r="J116" s="238">
        <v>1118.6000000000004</v>
      </c>
      <c r="K116" s="237">
        <v>1104.9000000000001</v>
      </c>
      <c r="L116" s="237">
        <v>1090.0999999999999</v>
      </c>
      <c r="M116" s="237">
        <v>12.093159999999999</v>
      </c>
      <c r="N116" s="1"/>
      <c r="O116" s="1"/>
    </row>
    <row r="117" spans="1:15" ht="12.75" customHeight="1">
      <c r="A117" s="30">
        <v>107</v>
      </c>
      <c r="B117" s="223" t="s">
        <v>91</v>
      </c>
      <c r="C117" s="237">
        <v>177.5</v>
      </c>
      <c r="D117" s="238">
        <v>176.83333333333334</v>
      </c>
      <c r="E117" s="238">
        <v>174.91666666666669</v>
      </c>
      <c r="F117" s="238">
        <v>172.33333333333334</v>
      </c>
      <c r="G117" s="238">
        <v>170.41666666666669</v>
      </c>
      <c r="H117" s="238">
        <v>179.41666666666669</v>
      </c>
      <c r="I117" s="238">
        <v>181.33333333333337</v>
      </c>
      <c r="J117" s="238">
        <v>183.91666666666669</v>
      </c>
      <c r="K117" s="237">
        <v>178.75</v>
      </c>
      <c r="L117" s="237">
        <v>174.25</v>
      </c>
      <c r="M117" s="237">
        <v>22.942990000000002</v>
      </c>
      <c r="N117" s="1"/>
      <c r="O117" s="1"/>
    </row>
    <row r="118" spans="1:15" ht="12.75" customHeight="1">
      <c r="A118" s="30">
        <v>108</v>
      </c>
      <c r="B118" s="223" t="s">
        <v>809</v>
      </c>
      <c r="C118" s="237">
        <v>1459.85</v>
      </c>
      <c r="D118" s="238">
        <v>1466.25</v>
      </c>
      <c r="E118" s="238">
        <v>1443.6</v>
      </c>
      <c r="F118" s="238">
        <v>1427.35</v>
      </c>
      <c r="G118" s="238">
        <v>1404.6999999999998</v>
      </c>
      <c r="H118" s="238">
        <v>1482.5</v>
      </c>
      <c r="I118" s="238">
        <v>1505.15</v>
      </c>
      <c r="J118" s="238">
        <v>1521.4</v>
      </c>
      <c r="K118" s="237">
        <v>1488.9</v>
      </c>
      <c r="L118" s="237">
        <v>1450</v>
      </c>
      <c r="M118" s="237">
        <v>0.31157000000000001</v>
      </c>
      <c r="N118" s="1"/>
      <c r="O118" s="1"/>
    </row>
    <row r="119" spans="1:15" ht="12.75" customHeight="1">
      <c r="A119" s="30">
        <v>109</v>
      </c>
      <c r="B119" s="223" t="s">
        <v>85</v>
      </c>
      <c r="C119" s="237">
        <v>221.25</v>
      </c>
      <c r="D119" s="238">
        <v>221.26666666666665</v>
      </c>
      <c r="E119" s="238">
        <v>219.6333333333333</v>
      </c>
      <c r="F119" s="238">
        <v>218.01666666666665</v>
      </c>
      <c r="G119" s="238">
        <v>216.3833333333333</v>
      </c>
      <c r="H119" s="238">
        <v>222.8833333333333</v>
      </c>
      <c r="I119" s="238">
        <v>224.51666666666662</v>
      </c>
      <c r="J119" s="238">
        <v>226.1333333333333</v>
      </c>
      <c r="K119" s="237">
        <v>222.9</v>
      </c>
      <c r="L119" s="237">
        <v>219.65</v>
      </c>
      <c r="M119" s="237">
        <v>29.617260000000002</v>
      </c>
      <c r="N119" s="1"/>
      <c r="O119" s="1"/>
    </row>
    <row r="120" spans="1:15" ht="12.75" customHeight="1">
      <c r="A120" s="30">
        <v>110</v>
      </c>
      <c r="B120" s="223" t="s">
        <v>332</v>
      </c>
      <c r="C120" s="237">
        <v>549.79999999999995</v>
      </c>
      <c r="D120" s="238">
        <v>550.15</v>
      </c>
      <c r="E120" s="238">
        <v>532.19999999999993</v>
      </c>
      <c r="F120" s="238">
        <v>514.59999999999991</v>
      </c>
      <c r="G120" s="238">
        <v>496.64999999999986</v>
      </c>
      <c r="H120" s="238">
        <v>567.75</v>
      </c>
      <c r="I120" s="238">
        <v>585.70000000000005</v>
      </c>
      <c r="J120" s="238">
        <v>603.30000000000007</v>
      </c>
      <c r="K120" s="237">
        <v>568.1</v>
      </c>
      <c r="L120" s="237">
        <v>532.54999999999995</v>
      </c>
      <c r="M120" s="237">
        <v>26.570589999999999</v>
      </c>
      <c r="N120" s="1"/>
      <c r="O120" s="1"/>
    </row>
    <row r="121" spans="1:15" ht="12.75" customHeight="1">
      <c r="A121" s="30">
        <v>111</v>
      </c>
      <c r="B121" s="223" t="s">
        <v>87</v>
      </c>
      <c r="C121" s="237">
        <v>3874.35</v>
      </c>
      <c r="D121" s="238">
        <v>3846.1166666666668</v>
      </c>
      <c r="E121" s="238">
        <v>3812.2333333333336</v>
      </c>
      <c r="F121" s="238">
        <v>3750.1166666666668</v>
      </c>
      <c r="G121" s="238">
        <v>3716.2333333333336</v>
      </c>
      <c r="H121" s="238">
        <v>3908.2333333333336</v>
      </c>
      <c r="I121" s="238">
        <v>3942.1166666666668</v>
      </c>
      <c r="J121" s="238">
        <v>4004.2333333333336</v>
      </c>
      <c r="K121" s="237">
        <v>3880</v>
      </c>
      <c r="L121" s="237">
        <v>3784</v>
      </c>
      <c r="M121" s="237">
        <v>1.9543699999999999</v>
      </c>
      <c r="N121" s="1"/>
      <c r="O121" s="1"/>
    </row>
    <row r="122" spans="1:15" ht="12.75" customHeight="1">
      <c r="A122" s="30">
        <v>112</v>
      </c>
      <c r="B122" s="223" t="s">
        <v>88</v>
      </c>
      <c r="C122" s="237">
        <v>1568.65</v>
      </c>
      <c r="D122" s="238">
        <v>1574.2</v>
      </c>
      <c r="E122" s="238">
        <v>1560.45</v>
      </c>
      <c r="F122" s="238">
        <v>1552.25</v>
      </c>
      <c r="G122" s="238">
        <v>1538.5</v>
      </c>
      <c r="H122" s="238">
        <v>1582.4</v>
      </c>
      <c r="I122" s="238">
        <v>1596.15</v>
      </c>
      <c r="J122" s="238">
        <v>1604.3500000000001</v>
      </c>
      <c r="K122" s="237">
        <v>1587.95</v>
      </c>
      <c r="L122" s="237">
        <v>1566</v>
      </c>
      <c r="M122" s="237">
        <v>2.2161900000000001</v>
      </c>
      <c r="N122" s="1"/>
      <c r="O122" s="1"/>
    </row>
    <row r="123" spans="1:15" ht="12.75" customHeight="1">
      <c r="A123" s="30">
        <v>113</v>
      </c>
      <c r="B123" s="223" t="s">
        <v>333</v>
      </c>
      <c r="C123" s="237">
        <v>2214.85</v>
      </c>
      <c r="D123" s="238">
        <v>2213.0166666666669</v>
      </c>
      <c r="E123" s="238">
        <v>2197.0333333333338</v>
      </c>
      <c r="F123" s="238">
        <v>2179.2166666666667</v>
      </c>
      <c r="G123" s="238">
        <v>2163.2333333333336</v>
      </c>
      <c r="H123" s="238">
        <v>2230.8333333333339</v>
      </c>
      <c r="I123" s="238">
        <v>2246.8166666666666</v>
      </c>
      <c r="J123" s="238">
        <v>2264.6333333333341</v>
      </c>
      <c r="K123" s="237">
        <v>2229</v>
      </c>
      <c r="L123" s="237">
        <v>2195.1999999999998</v>
      </c>
      <c r="M123" s="237">
        <v>0.66141000000000005</v>
      </c>
      <c r="N123" s="1"/>
      <c r="O123" s="1"/>
    </row>
    <row r="124" spans="1:15" ht="12.75" customHeight="1">
      <c r="A124" s="30">
        <v>114</v>
      </c>
      <c r="B124" s="223" t="s">
        <v>89</v>
      </c>
      <c r="C124" s="237">
        <v>729.65</v>
      </c>
      <c r="D124" s="238">
        <v>729.31666666666661</v>
      </c>
      <c r="E124" s="238">
        <v>719.38333333333321</v>
      </c>
      <c r="F124" s="238">
        <v>709.11666666666656</v>
      </c>
      <c r="G124" s="238">
        <v>699.18333333333317</v>
      </c>
      <c r="H124" s="238">
        <v>739.58333333333326</v>
      </c>
      <c r="I124" s="238">
        <v>749.51666666666665</v>
      </c>
      <c r="J124" s="238">
        <v>759.7833333333333</v>
      </c>
      <c r="K124" s="237">
        <v>739.25</v>
      </c>
      <c r="L124" s="237">
        <v>719.05</v>
      </c>
      <c r="M124" s="237">
        <v>9.1974800000000005</v>
      </c>
      <c r="N124" s="1"/>
      <c r="O124" s="1"/>
    </row>
    <row r="125" spans="1:15" ht="12.75" customHeight="1">
      <c r="A125" s="30">
        <v>115</v>
      </c>
      <c r="B125" s="223" t="s">
        <v>90</v>
      </c>
      <c r="C125" s="237">
        <v>886.75</v>
      </c>
      <c r="D125" s="238">
        <v>883.35</v>
      </c>
      <c r="E125" s="238">
        <v>875.7</v>
      </c>
      <c r="F125" s="238">
        <v>864.65</v>
      </c>
      <c r="G125" s="238">
        <v>857</v>
      </c>
      <c r="H125" s="238">
        <v>894.40000000000009</v>
      </c>
      <c r="I125" s="238">
        <v>902.05</v>
      </c>
      <c r="J125" s="238">
        <v>913.10000000000014</v>
      </c>
      <c r="K125" s="237">
        <v>891</v>
      </c>
      <c r="L125" s="237">
        <v>872.3</v>
      </c>
      <c r="M125" s="237">
        <v>2.5535800000000002</v>
      </c>
      <c r="N125" s="1"/>
      <c r="O125" s="1"/>
    </row>
    <row r="126" spans="1:15" ht="12.75" customHeight="1">
      <c r="A126" s="30">
        <v>116</v>
      </c>
      <c r="B126" s="223" t="s">
        <v>334</v>
      </c>
      <c r="C126" s="237">
        <v>892.45</v>
      </c>
      <c r="D126" s="238">
        <v>888.65</v>
      </c>
      <c r="E126" s="238">
        <v>875.8</v>
      </c>
      <c r="F126" s="238">
        <v>859.15</v>
      </c>
      <c r="G126" s="238">
        <v>846.3</v>
      </c>
      <c r="H126" s="238">
        <v>905.3</v>
      </c>
      <c r="I126" s="238">
        <v>918.15000000000009</v>
      </c>
      <c r="J126" s="238">
        <v>934.8</v>
      </c>
      <c r="K126" s="237">
        <v>901.5</v>
      </c>
      <c r="L126" s="237">
        <v>872</v>
      </c>
      <c r="M126" s="237">
        <v>0.36438999999999999</v>
      </c>
      <c r="N126" s="1"/>
      <c r="O126" s="1"/>
    </row>
    <row r="127" spans="1:15" ht="12.75" customHeight="1">
      <c r="A127" s="30">
        <v>117</v>
      </c>
      <c r="B127" s="223" t="s">
        <v>248</v>
      </c>
      <c r="C127" s="237">
        <v>338.45</v>
      </c>
      <c r="D127" s="238">
        <v>340.3</v>
      </c>
      <c r="E127" s="238">
        <v>333.90000000000003</v>
      </c>
      <c r="F127" s="238">
        <v>329.35</v>
      </c>
      <c r="G127" s="238">
        <v>322.95000000000005</v>
      </c>
      <c r="H127" s="238">
        <v>344.85</v>
      </c>
      <c r="I127" s="238">
        <v>351.25</v>
      </c>
      <c r="J127" s="238">
        <v>355.8</v>
      </c>
      <c r="K127" s="237">
        <v>346.7</v>
      </c>
      <c r="L127" s="237">
        <v>335.75</v>
      </c>
      <c r="M127" s="237">
        <v>11.48532</v>
      </c>
      <c r="N127" s="1"/>
      <c r="O127" s="1"/>
    </row>
    <row r="128" spans="1:15" ht="12.75" customHeight="1">
      <c r="A128" s="30">
        <v>118</v>
      </c>
      <c r="B128" s="223" t="s">
        <v>92</v>
      </c>
      <c r="C128" s="237">
        <v>1373.05</v>
      </c>
      <c r="D128" s="238">
        <v>1378.2666666666664</v>
      </c>
      <c r="E128" s="238">
        <v>1358.1833333333329</v>
      </c>
      <c r="F128" s="238">
        <v>1343.3166666666666</v>
      </c>
      <c r="G128" s="238">
        <v>1323.2333333333331</v>
      </c>
      <c r="H128" s="238">
        <v>1393.1333333333328</v>
      </c>
      <c r="I128" s="238">
        <v>1413.2166666666662</v>
      </c>
      <c r="J128" s="238">
        <v>1428.0833333333326</v>
      </c>
      <c r="K128" s="237">
        <v>1398.35</v>
      </c>
      <c r="L128" s="237">
        <v>1363.4</v>
      </c>
      <c r="M128" s="237">
        <v>4.0851499999999996</v>
      </c>
      <c r="N128" s="1"/>
      <c r="O128" s="1"/>
    </row>
    <row r="129" spans="1:15" ht="12.75" customHeight="1">
      <c r="A129" s="30">
        <v>119</v>
      </c>
      <c r="B129" s="223" t="s">
        <v>335</v>
      </c>
      <c r="C129" s="237">
        <v>816.55</v>
      </c>
      <c r="D129" s="238">
        <v>816.51666666666677</v>
      </c>
      <c r="E129" s="238">
        <v>810.03333333333353</v>
      </c>
      <c r="F129" s="238">
        <v>803.51666666666677</v>
      </c>
      <c r="G129" s="238">
        <v>797.03333333333353</v>
      </c>
      <c r="H129" s="238">
        <v>823.03333333333353</v>
      </c>
      <c r="I129" s="238">
        <v>829.51666666666688</v>
      </c>
      <c r="J129" s="238">
        <v>836.03333333333353</v>
      </c>
      <c r="K129" s="237">
        <v>823</v>
      </c>
      <c r="L129" s="237">
        <v>810</v>
      </c>
      <c r="M129" s="237">
        <v>0.34734999999999999</v>
      </c>
      <c r="N129" s="1"/>
      <c r="O129" s="1"/>
    </row>
    <row r="130" spans="1:15" ht="12.75" customHeight="1">
      <c r="A130" s="30">
        <v>120</v>
      </c>
      <c r="B130" s="223" t="s">
        <v>337</v>
      </c>
      <c r="C130" s="237">
        <v>857.75</v>
      </c>
      <c r="D130" s="238">
        <v>856.6</v>
      </c>
      <c r="E130" s="238">
        <v>849.2</v>
      </c>
      <c r="F130" s="238">
        <v>840.65</v>
      </c>
      <c r="G130" s="238">
        <v>833.25</v>
      </c>
      <c r="H130" s="238">
        <v>865.15000000000009</v>
      </c>
      <c r="I130" s="238">
        <v>872.55</v>
      </c>
      <c r="J130" s="238">
        <v>881.10000000000014</v>
      </c>
      <c r="K130" s="237">
        <v>864</v>
      </c>
      <c r="L130" s="237">
        <v>848.05</v>
      </c>
      <c r="M130" s="237">
        <v>0.24876000000000001</v>
      </c>
      <c r="N130" s="1"/>
      <c r="O130" s="1"/>
    </row>
    <row r="131" spans="1:15" ht="12.75" customHeight="1">
      <c r="A131" s="30">
        <v>121</v>
      </c>
      <c r="B131" s="223" t="s">
        <v>97</v>
      </c>
      <c r="C131" s="237">
        <v>371.25</v>
      </c>
      <c r="D131" s="238">
        <v>370.88333333333338</v>
      </c>
      <c r="E131" s="238">
        <v>367.86666666666679</v>
      </c>
      <c r="F131" s="238">
        <v>364.48333333333341</v>
      </c>
      <c r="G131" s="238">
        <v>361.46666666666681</v>
      </c>
      <c r="H131" s="238">
        <v>374.26666666666677</v>
      </c>
      <c r="I131" s="238">
        <v>377.2833333333333</v>
      </c>
      <c r="J131" s="238">
        <v>380.66666666666674</v>
      </c>
      <c r="K131" s="237">
        <v>373.9</v>
      </c>
      <c r="L131" s="237">
        <v>367.5</v>
      </c>
      <c r="M131" s="237">
        <v>31.085129999999999</v>
      </c>
      <c r="N131" s="1"/>
      <c r="O131" s="1"/>
    </row>
    <row r="132" spans="1:15" ht="12.75" customHeight="1">
      <c r="A132" s="30">
        <v>122</v>
      </c>
      <c r="B132" s="223" t="s">
        <v>93</v>
      </c>
      <c r="C132" s="237">
        <v>573.5</v>
      </c>
      <c r="D132" s="238">
        <v>572.31666666666661</v>
      </c>
      <c r="E132" s="238">
        <v>567.33333333333326</v>
      </c>
      <c r="F132" s="238">
        <v>561.16666666666663</v>
      </c>
      <c r="G132" s="238">
        <v>556.18333333333328</v>
      </c>
      <c r="H132" s="238">
        <v>578.48333333333323</v>
      </c>
      <c r="I132" s="238">
        <v>583.46666666666658</v>
      </c>
      <c r="J132" s="238">
        <v>589.63333333333321</v>
      </c>
      <c r="K132" s="237">
        <v>577.29999999999995</v>
      </c>
      <c r="L132" s="237">
        <v>566.15</v>
      </c>
      <c r="M132" s="237">
        <v>7.5665100000000001</v>
      </c>
      <c r="N132" s="1"/>
      <c r="O132" s="1"/>
    </row>
    <row r="133" spans="1:15" ht="12.75" customHeight="1">
      <c r="A133" s="30">
        <v>123</v>
      </c>
      <c r="B133" s="223" t="s">
        <v>249</v>
      </c>
      <c r="C133" s="237">
        <v>1863.1</v>
      </c>
      <c r="D133" s="238">
        <v>1847.5666666666666</v>
      </c>
      <c r="E133" s="238">
        <v>1825.1333333333332</v>
      </c>
      <c r="F133" s="238">
        <v>1787.1666666666665</v>
      </c>
      <c r="G133" s="238">
        <v>1764.7333333333331</v>
      </c>
      <c r="H133" s="238">
        <v>1885.5333333333333</v>
      </c>
      <c r="I133" s="238">
        <v>1907.9666666666667</v>
      </c>
      <c r="J133" s="238">
        <v>1945.9333333333334</v>
      </c>
      <c r="K133" s="237">
        <v>1870</v>
      </c>
      <c r="L133" s="237">
        <v>1809.6</v>
      </c>
      <c r="M133" s="237">
        <v>2.0656599999999998</v>
      </c>
      <c r="N133" s="1"/>
      <c r="O133" s="1"/>
    </row>
    <row r="134" spans="1:15" ht="12.75" customHeight="1">
      <c r="A134" s="30">
        <v>124</v>
      </c>
      <c r="B134" s="223" t="s">
        <v>861</v>
      </c>
      <c r="C134" s="237">
        <v>657.85</v>
      </c>
      <c r="D134" s="238">
        <v>660.28333333333342</v>
      </c>
      <c r="E134" s="238">
        <v>641.11666666666679</v>
      </c>
      <c r="F134" s="238">
        <v>624.38333333333333</v>
      </c>
      <c r="G134" s="238">
        <v>605.2166666666667</v>
      </c>
      <c r="H134" s="238">
        <v>677.01666666666688</v>
      </c>
      <c r="I134" s="238">
        <v>696.18333333333362</v>
      </c>
      <c r="J134" s="238">
        <v>712.91666666666697</v>
      </c>
      <c r="K134" s="237">
        <v>679.45</v>
      </c>
      <c r="L134" s="237">
        <v>643.54999999999995</v>
      </c>
      <c r="M134" s="237">
        <v>7.6216699999999999</v>
      </c>
      <c r="N134" s="1"/>
      <c r="O134" s="1"/>
    </row>
    <row r="135" spans="1:15" ht="12.75" customHeight="1">
      <c r="A135" s="30">
        <v>125</v>
      </c>
      <c r="B135" s="223" t="s">
        <v>94</v>
      </c>
      <c r="C135" s="237">
        <v>1985.25</v>
      </c>
      <c r="D135" s="238">
        <v>1982.4833333333333</v>
      </c>
      <c r="E135" s="238">
        <v>1965.0166666666667</v>
      </c>
      <c r="F135" s="238">
        <v>1944.7833333333333</v>
      </c>
      <c r="G135" s="238">
        <v>1927.3166666666666</v>
      </c>
      <c r="H135" s="238">
        <v>2002.7166666666667</v>
      </c>
      <c r="I135" s="238">
        <v>2020.1833333333334</v>
      </c>
      <c r="J135" s="238">
        <v>2040.4166666666667</v>
      </c>
      <c r="K135" s="237">
        <v>1999.95</v>
      </c>
      <c r="L135" s="237">
        <v>1962.25</v>
      </c>
      <c r="M135" s="237">
        <v>3.25658</v>
      </c>
      <c r="N135" s="1"/>
      <c r="O135" s="1"/>
    </row>
    <row r="136" spans="1:15" ht="12.75" customHeight="1">
      <c r="A136" s="30">
        <v>126</v>
      </c>
      <c r="B136" s="223" t="s">
        <v>854</v>
      </c>
      <c r="C136" s="237">
        <v>329.1</v>
      </c>
      <c r="D136" s="238">
        <v>328.7</v>
      </c>
      <c r="E136" s="238">
        <v>325.45</v>
      </c>
      <c r="F136" s="238">
        <v>321.8</v>
      </c>
      <c r="G136" s="238">
        <v>318.55</v>
      </c>
      <c r="H136" s="238">
        <v>332.34999999999997</v>
      </c>
      <c r="I136" s="238">
        <v>335.59999999999997</v>
      </c>
      <c r="J136" s="238">
        <v>339.24999999999994</v>
      </c>
      <c r="K136" s="237">
        <v>331.95</v>
      </c>
      <c r="L136" s="237">
        <v>325.05</v>
      </c>
      <c r="M136" s="237">
        <v>2.8157299999999998</v>
      </c>
      <c r="N136" s="1"/>
      <c r="O136" s="1"/>
    </row>
    <row r="137" spans="1:15" ht="12.75" customHeight="1">
      <c r="A137" s="30">
        <v>127</v>
      </c>
      <c r="B137" s="223" t="s">
        <v>338</v>
      </c>
      <c r="C137" s="237">
        <v>207.5</v>
      </c>
      <c r="D137" s="238">
        <v>207.0333333333333</v>
      </c>
      <c r="E137" s="238">
        <v>204.9166666666666</v>
      </c>
      <c r="F137" s="238">
        <v>202.33333333333329</v>
      </c>
      <c r="G137" s="238">
        <v>200.21666666666658</v>
      </c>
      <c r="H137" s="238">
        <v>209.61666666666662</v>
      </c>
      <c r="I137" s="238">
        <v>211.73333333333329</v>
      </c>
      <c r="J137" s="238">
        <v>214.31666666666663</v>
      </c>
      <c r="K137" s="237">
        <v>209.15</v>
      </c>
      <c r="L137" s="237">
        <v>204.45</v>
      </c>
      <c r="M137" s="237">
        <v>28.784469999999999</v>
      </c>
      <c r="N137" s="1"/>
      <c r="O137" s="1"/>
    </row>
    <row r="138" spans="1:15" ht="12.75" customHeight="1">
      <c r="A138" s="30">
        <v>128</v>
      </c>
      <c r="B138" s="223" t="s">
        <v>820</v>
      </c>
      <c r="C138" s="237">
        <v>176.3</v>
      </c>
      <c r="D138" s="238">
        <v>176.43333333333337</v>
      </c>
      <c r="E138" s="238">
        <v>174.46666666666673</v>
      </c>
      <c r="F138" s="238">
        <v>172.63333333333335</v>
      </c>
      <c r="G138" s="238">
        <v>170.66666666666671</v>
      </c>
      <c r="H138" s="238">
        <v>178.26666666666674</v>
      </c>
      <c r="I138" s="238">
        <v>180.23333333333338</v>
      </c>
      <c r="J138" s="238">
        <v>182.06666666666675</v>
      </c>
      <c r="K138" s="237">
        <v>178.4</v>
      </c>
      <c r="L138" s="237">
        <v>174.6</v>
      </c>
      <c r="M138" s="237">
        <v>7.5207300000000004</v>
      </c>
      <c r="N138" s="1"/>
      <c r="O138" s="1"/>
    </row>
    <row r="139" spans="1:15" ht="12.75" customHeight="1">
      <c r="A139" s="30">
        <v>129</v>
      </c>
      <c r="B139" s="223" t="s">
        <v>250</v>
      </c>
      <c r="C139" s="237">
        <v>41.9</v>
      </c>
      <c r="D139" s="238">
        <v>40.966666666666669</v>
      </c>
      <c r="E139" s="238">
        <v>40.033333333333339</v>
      </c>
      <c r="F139" s="238">
        <v>38.166666666666671</v>
      </c>
      <c r="G139" s="238">
        <v>37.233333333333341</v>
      </c>
      <c r="H139" s="238">
        <v>42.833333333333336</v>
      </c>
      <c r="I139" s="238">
        <v>43.766666666666673</v>
      </c>
      <c r="J139" s="238">
        <v>45.633333333333333</v>
      </c>
      <c r="K139" s="237">
        <v>41.9</v>
      </c>
      <c r="L139" s="237">
        <v>39.1</v>
      </c>
      <c r="M139" s="237">
        <v>30.36355</v>
      </c>
      <c r="N139" s="1"/>
      <c r="O139" s="1"/>
    </row>
    <row r="140" spans="1:15" ht="12.75" customHeight="1">
      <c r="A140" s="30">
        <v>130</v>
      </c>
      <c r="B140" s="223" t="s">
        <v>339</v>
      </c>
      <c r="C140" s="237">
        <v>219.15</v>
      </c>
      <c r="D140" s="238">
        <v>218.56666666666669</v>
      </c>
      <c r="E140" s="238">
        <v>216.63333333333338</v>
      </c>
      <c r="F140" s="238">
        <v>214.1166666666667</v>
      </c>
      <c r="G140" s="238">
        <v>212.18333333333339</v>
      </c>
      <c r="H140" s="238">
        <v>221.08333333333337</v>
      </c>
      <c r="I140" s="238">
        <v>223.01666666666671</v>
      </c>
      <c r="J140" s="238">
        <v>225.53333333333336</v>
      </c>
      <c r="K140" s="237">
        <v>220.5</v>
      </c>
      <c r="L140" s="237">
        <v>216.05</v>
      </c>
      <c r="M140" s="237">
        <v>1.8804000000000001</v>
      </c>
      <c r="N140" s="1"/>
      <c r="O140" s="1"/>
    </row>
    <row r="141" spans="1:15" ht="12.75" customHeight="1">
      <c r="A141" s="30">
        <v>131</v>
      </c>
      <c r="B141" s="223" t="s">
        <v>95</v>
      </c>
      <c r="C141" s="237">
        <v>3477.1</v>
      </c>
      <c r="D141" s="238">
        <v>3468.5333333333328</v>
      </c>
      <c r="E141" s="238">
        <v>3437.3666666666659</v>
      </c>
      <c r="F141" s="238">
        <v>3397.6333333333332</v>
      </c>
      <c r="G141" s="238">
        <v>3366.4666666666662</v>
      </c>
      <c r="H141" s="238">
        <v>3508.2666666666655</v>
      </c>
      <c r="I141" s="238">
        <v>3539.4333333333325</v>
      </c>
      <c r="J141" s="238">
        <v>3579.1666666666652</v>
      </c>
      <c r="K141" s="237">
        <v>3499.7</v>
      </c>
      <c r="L141" s="237">
        <v>3428.8</v>
      </c>
      <c r="M141" s="237">
        <v>3.6215899999999999</v>
      </c>
      <c r="N141" s="1"/>
      <c r="O141" s="1"/>
    </row>
    <row r="142" spans="1:15" ht="12.75" customHeight="1">
      <c r="A142" s="30">
        <v>132</v>
      </c>
      <c r="B142" s="223" t="s">
        <v>251</v>
      </c>
      <c r="C142" s="237">
        <v>3939.4</v>
      </c>
      <c r="D142" s="238">
        <v>3912</v>
      </c>
      <c r="E142" s="238">
        <v>3869</v>
      </c>
      <c r="F142" s="238">
        <v>3798.6</v>
      </c>
      <c r="G142" s="238">
        <v>3755.6</v>
      </c>
      <c r="H142" s="238">
        <v>3982.4</v>
      </c>
      <c r="I142" s="238">
        <v>4025.4</v>
      </c>
      <c r="J142" s="238">
        <v>4095.8</v>
      </c>
      <c r="K142" s="237">
        <v>3955</v>
      </c>
      <c r="L142" s="237">
        <v>3841.6</v>
      </c>
      <c r="M142" s="237">
        <v>3.31759</v>
      </c>
      <c r="N142" s="1"/>
      <c r="O142" s="1"/>
    </row>
    <row r="143" spans="1:15" ht="12.75" customHeight="1">
      <c r="A143" s="30">
        <v>133</v>
      </c>
      <c r="B143" s="223" t="s">
        <v>143</v>
      </c>
      <c r="C143" s="237">
        <v>2252.3000000000002</v>
      </c>
      <c r="D143" s="238">
        <v>2270.6333333333332</v>
      </c>
      <c r="E143" s="238">
        <v>2227.2666666666664</v>
      </c>
      <c r="F143" s="238">
        <v>2202.2333333333331</v>
      </c>
      <c r="G143" s="238">
        <v>2158.8666666666663</v>
      </c>
      <c r="H143" s="238">
        <v>2295.6666666666665</v>
      </c>
      <c r="I143" s="238">
        <v>2339.0333333333333</v>
      </c>
      <c r="J143" s="238">
        <v>2364.0666666666666</v>
      </c>
      <c r="K143" s="237">
        <v>2314</v>
      </c>
      <c r="L143" s="237">
        <v>2245.6</v>
      </c>
      <c r="M143" s="237">
        <v>3.0175900000000002</v>
      </c>
      <c r="N143" s="1"/>
      <c r="O143" s="1"/>
    </row>
    <row r="144" spans="1:15" ht="12.75" customHeight="1">
      <c r="A144" s="30">
        <v>134</v>
      </c>
      <c r="B144" s="223" t="s">
        <v>98</v>
      </c>
      <c r="C144" s="237">
        <v>4250.8500000000004</v>
      </c>
      <c r="D144" s="238">
        <v>4240.55</v>
      </c>
      <c r="E144" s="238">
        <v>4211.3</v>
      </c>
      <c r="F144" s="238">
        <v>4171.75</v>
      </c>
      <c r="G144" s="238">
        <v>4142.5</v>
      </c>
      <c r="H144" s="238">
        <v>4280.1000000000004</v>
      </c>
      <c r="I144" s="238">
        <v>4309.3500000000004</v>
      </c>
      <c r="J144" s="238">
        <v>4348.9000000000005</v>
      </c>
      <c r="K144" s="237">
        <v>4269.8</v>
      </c>
      <c r="L144" s="237">
        <v>4201</v>
      </c>
      <c r="M144" s="237">
        <v>2.7324899999999999</v>
      </c>
      <c r="N144" s="1"/>
      <c r="O144" s="1"/>
    </row>
    <row r="145" spans="1:15" ht="12.75" customHeight="1">
      <c r="A145" s="30">
        <v>135</v>
      </c>
      <c r="B145" s="223" t="s">
        <v>340</v>
      </c>
      <c r="C145" s="237">
        <v>569.85</v>
      </c>
      <c r="D145" s="238">
        <v>572.38333333333333</v>
      </c>
      <c r="E145" s="238">
        <v>560.66666666666663</v>
      </c>
      <c r="F145" s="238">
        <v>551.48333333333335</v>
      </c>
      <c r="G145" s="238">
        <v>539.76666666666665</v>
      </c>
      <c r="H145" s="238">
        <v>581.56666666666661</v>
      </c>
      <c r="I145" s="238">
        <v>593.2833333333333</v>
      </c>
      <c r="J145" s="238">
        <v>602.46666666666658</v>
      </c>
      <c r="K145" s="237">
        <v>584.1</v>
      </c>
      <c r="L145" s="237">
        <v>563.20000000000005</v>
      </c>
      <c r="M145" s="237">
        <v>3.8390499999999999</v>
      </c>
      <c r="N145" s="1"/>
      <c r="O145" s="1"/>
    </row>
    <row r="146" spans="1:15" ht="12.75" customHeight="1">
      <c r="A146" s="30">
        <v>136</v>
      </c>
      <c r="B146" s="223" t="s">
        <v>341</v>
      </c>
      <c r="C146" s="237">
        <v>162.1</v>
      </c>
      <c r="D146" s="238">
        <v>163.78333333333333</v>
      </c>
      <c r="E146" s="238">
        <v>157.56666666666666</v>
      </c>
      <c r="F146" s="238">
        <v>153.03333333333333</v>
      </c>
      <c r="G146" s="238">
        <v>146.81666666666666</v>
      </c>
      <c r="H146" s="238">
        <v>168.31666666666666</v>
      </c>
      <c r="I146" s="238">
        <v>174.5333333333333</v>
      </c>
      <c r="J146" s="238">
        <v>179.06666666666666</v>
      </c>
      <c r="K146" s="237">
        <v>170</v>
      </c>
      <c r="L146" s="237">
        <v>159.25</v>
      </c>
      <c r="M146" s="237">
        <v>14.2439</v>
      </c>
      <c r="N146" s="1"/>
      <c r="O146" s="1"/>
    </row>
    <row r="147" spans="1:15" ht="12.75" customHeight="1">
      <c r="A147" s="30">
        <v>137</v>
      </c>
      <c r="B147" s="223" t="s">
        <v>342</v>
      </c>
      <c r="C147" s="237">
        <v>166.9</v>
      </c>
      <c r="D147" s="238">
        <v>167.75</v>
      </c>
      <c r="E147" s="238">
        <v>164.5</v>
      </c>
      <c r="F147" s="238">
        <v>162.1</v>
      </c>
      <c r="G147" s="238">
        <v>158.85</v>
      </c>
      <c r="H147" s="238">
        <v>170.15</v>
      </c>
      <c r="I147" s="238">
        <v>173.4</v>
      </c>
      <c r="J147" s="238">
        <v>175.8</v>
      </c>
      <c r="K147" s="237">
        <v>171</v>
      </c>
      <c r="L147" s="237">
        <v>165.35</v>
      </c>
      <c r="M147" s="237">
        <v>2.4805600000000001</v>
      </c>
      <c r="N147" s="1"/>
      <c r="O147" s="1"/>
    </row>
    <row r="148" spans="1:15" ht="12.75" customHeight="1">
      <c r="A148" s="30">
        <v>138</v>
      </c>
      <c r="B148" s="223" t="s">
        <v>821</v>
      </c>
      <c r="C148" s="237">
        <v>55.05</v>
      </c>
      <c r="D148" s="238">
        <v>55.016666666666673</v>
      </c>
      <c r="E148" s="238">
        <v>52.783333333333346</v>
      </c>
      <c r="F148" s="238">
        <v>50.516666666666673</v>
      </c>
      <c r="G148" s="238">
        <v>48.283333333333346</v>
      </c>
      <c r="H148" s="238">
        <v>57.283333333333346</v>
      </c>
      <c r="I148" s="238">
        <v>59.51666666666668</v>
      </c>
      <c r="J148" s="238">
        <v>61.783333333333346</v>
      </c>
      <c r="K148" s="237">
        <v>57.25</v>
      </c>
      <c r="L148" s="237">
        <v>52.75</v>
      </c>
      <c r="M148" s="237">
        <v>309.78402</v>
      </c>
      <c r="N148" s="1"/>
      <c r="O148" s="1"/>
    </row>
    <row r="149" spans="1:15" ht="12.75" customHeight="1">
      <c r="A149" s="30">
        <v>139</v>
      </c>
      <c r="B149" s="223" t="s">
        <v>343</v>
      </c>
      <c r="C149" s="237">
        <v>62.55</v>
      </c>
      <c r="D149" s="238">
        <v>62.616666666666667</v>
      </c>
      <c r="E149" s="238">
        <v>61.833333333333336</v>
      </c>
      <c r="F149" s="238">
        <v>61.116666666666667</v>
      </c>
      <c r="G149" s="238">
        <v>60.333333333333336</v>
      </c>
      <c r="H149" s="238">
        <v>63.333333333333336</v>
      </c>
      <c r="I149" s="238">
        <v>64.116666666666674</v>
      </c>
      <c r="J149" s="238">
        <v>64.833333333333343</v>
      </c>
      <c r="K149" s="237">
        <v>63.4</v>
      </c>
      <c r="L149" s="237">
        <v>61.9</v>
      </c>
      <c r="M149" s="237">
        <v>4.9038300000000001</v>
      </c>
      <c r="N149" s="1"/>
      <c r="O149" s="1"/>
    </row>
    <row r="150" spans="1:15" ht="12.75" customHeight="1">
      <c r="A150" s="30">
        <v>140</v>
      </c>
      <c r="B150" s="223" t="s">
        <v>99</v>
      </c>
      <c r="C150" s="237">
        <v>3201.8</v>
      </c>
      <c r="D150" s="238">
        <v>3188.3166666666671</v>
      </c>
      <c r="E150" s="238">
        <v>3163.483333333334</v>
      </c>
      <c r="F150" s="238">
        <v>3125.166666666667</v>
      </c>
      <c r="G150" s="238">
        <v>3100.3333333333339</v>
      </c>
      <c r="H150" s="238">
        <v>3226.6333333333341</v>
      </c>
      <c r="I150" s="238">
        <v>3251.4666666666672</v>
      </c>
      <c r="J150" s="238">
        <v>3289.7833333333342</v>
      </c>
      <c r="K150" s="237">
        <v>3213.15</v>
      </c>
      <c r="L150" s="237">
        <v>3150</v>
      </c>
      <c r="M150" s="237">
        <v>4.2213000000000003</v>
      </c>
      <c r="N150" s="1"/>
      <c r="O150" s="1"/>
    </row>
    <row r="151" spans="1:15" ht="12.75" customHeight="1">
      <c r="A151" s="30">
        <v>141</v>
      </c>
      <c r="B151" s="223" t="s">
        <v>344</v>
      </c>
      <c r="C151" s="237">
        <v>436.1</v>
      </c>
      <c r="D151" s="238">
        <v>439.7</v>
      </c>
      <c r="E151" s="238">
        <v>429.4</v>
      </c>
      <c r="F151" s="238">
        <v>422.7</v>
      </c>
      <c r="G151" s="238">
        <v>412.4</v>
      </c>
      <c r="H151" s="238">
        <v>446.4</v>
      </c>
      <c r="I151" s="238">
        <v>456.70000000000005</v>
      </c>
      <c r="J151" s="238">
        <v>463.4</v>
      </c>
      <c r="K151" s="237">
        <v>450</v>
      </c>
      <c r="L151" s="237">
        <v>433</v>
      </c>
      <c r="M151" s="237">
        <v>1.4281999999999999</v>
      </c>
      <c r="N151" s="1"/>
      <c r="O151" s="1"/>
    </row>
    <row r="152" spans="1:15" ht="12.75" customHeight="1">
      <c r="A152" s="30">
        <v>142</v>
      </c>
      <c r="B152" s="223" t="s">
        <v>252</v>
      </c>
      <c r="C152" s="237">
        <v>418.8</v>
      </c>
      <c r="D152" s="238">
        <v>420.55</v>
      </c>
      <c r="E152" s="238">
        <v>416.25</v>
      </c>
      <c r="F152" s="238">
        <v>413.7</v>
      </c>
      <c r="G152" s="238">
        <v>409.4</v>
      </c>
      <c r="H152" s="238">
        <v>423.1</v>
      </c>
      <c r="I152" s="238">
        <v>427.40000000000009</v>
      </c>
      <c r="J152" s="238">
        <v>429.95000000000005</v>
      </c>
      <c r="K152" s="237">
        <v>424.85</v>
      </c>
      <c r="L152" s="237">
        <v>418</v>
      </c>
      <c r="M152" s="237">
        <v>0.89268000000000003</v>
      </c>
      <c r="N152" s="1"/>
      <c r="O152" s="1"/>
    </row>
    <row r="153" spans="1:15" ht="12.75" customHeight="1">
      <c r="A153" s="30">
        <v>143</v>
      </c>
      <c r="B153" s="223" t="s">
        <v>253</v>
      </c>
      <c r="C153" s="237">
        <v>1394.15</v>
      </c>
      <c r="D153" s="238">
        <v>1391.3666666666668</v>
      </c>
      <c r="E153" s="238">
        <v>1378.7333333333336</v>
      </c>
      <c r="F153" s="238">
        <v>1363.3166666666668</v>
      </c>
      <c r="G153" s="238">
        <v>1350.6833333333336</v>
      </c>
      <c r="H153" s="238">
        <v>1406.7833333333335</v>
      </c>
      <c r="I153" s="238">
        <v>1419.4166666666667</v>
      </c>
      <c r="J153" s="238">
        <v>1434.8333333333335</v>
      </c>
      <c r="K153" s="237">
        <v>1404</v>
      </c>
      <c r="L153" s="237">
        <v>1375.95</v>
      </c>
      <c r="M153" s="237">
        <v>0.14230999999999999</v>
      </c>
      <c r="N153" s="1"/>
      <c r="O153" s="1"/>
    </row>
    <row r="154" spans="1:15" ht="12.75" customHeight="1">
      <c r="A154" s="30">
        <v>144</v>
      </c>
      <c r="B154" s="223" t="s">
        <v>345</v>
      </c>
      <c r="C154" s="237">
        <v>78.2</v>
      </c>
      <c r="D154" s="238">
        <v>77.599999999999994</v>
      </c>
      <c r="E154" s="238">
        <v>76.699999999999989</v>
      </c>
      <c r="F154" s="238">
        <v>75.199999999999989</v>
      </c>
      <c r="G154" s="238">
        <v>74.299999999999983</v>
      </c>
      <c r="H154" s="238">
        <v>79.099999999999994</v>
      </c>
      <c r="I154" s="238">
        <v>80</v>
      </c>
      <c r="J154" s="238">
        <v>81.5</v>
      </c>
      <c r="K154" s="237">
        <v>78.5</v>
      </c>
      <c r="L154" s="237">
        <v>76.099999999999994</v>
      </c>
      <c r="M154" s="237">
        <v>21.19294</v>
      </c>
      <c r="N154" s="1"/>
      <c r="O154" s="1"/>
    </row>
    <row r="155" spans="1:15" ht="12.75" customHeight="1">
      <c r="A155" s="30">
        <v>145</v>
      </c>
      <c r="B155" s="223" t="s">
        <v>776</v>
      </c>
      <c r="C155" s="237">
        <v>57.1</v>
      </c>
      <c r="D155" s="238">
        <v>56.9</v>
      </c>
      <c r="E155" s="238">
        <v>55.3</v>
      </c>
      <c r="F155" s="238">
        <v>53.5</v>
      </c>
      <c r="G155" s="238">
        <v>51.9</v>
      </c>
      <c r="H155" s="238">
        <v>58.699999999999996</v>
      </c>
      <c r="I155" s="238">
        <v>60.300000000000004</v>
      </c>
      <c r="J155" s="238">
        <v>62.099999999999994</v>
      </c>
      <c r="K155" s="237">
        <v>58.5</v>
      </c>
      <c r="L155" s="237">
        <v>55.1</v>
      </c>
      <c r="M155" s="237">
        <v>44.463850000000001</v>
      </c>
      <c r="N155" s="1"/>
      <c r="O155" s="1"/>
    </row>
    <row r="156" spans="1:15" ht="12.75" customHeight="1">
      <c r="A156" s="30">
        <v>146</v>
      </c>
      <c r="B156" s="223" t="s">
        <v>100</v>
      </c>
      <c r="C156" s="237">
        <v>2086.8000000000002</v>
      </c>
      <c r="D156" s="238">
        <v>2098.1666666666665</v>
      </c>
      <c r="E156" s="238">
        <v>2062.8833333333332</v>
      </c>
      <c r="F156" s="238">
        <v>2038.9666666666667</v>
      </c>
      <c r="G156" s="238">
        <v>2003.6833333333334</v>
      </c>
      <c r="H156" s="238">
        <v>2122.083333333333</v>
      </c>
      <c r="I156" s="238">
        <v>2157.3666666666668</v>
      </c>
      <c r="J156" s="238">
        <v>2181.2833333333328</v>
      </c>
      <c r="K156" s="237">
        <v>2133.4499999999998</v>
      </c>
      <c r="L156" s="237">
        <v>2074.25</v>
      </c>
      <c r="M156" s="237">
        <v>1.8764400000000001</v>
      </c>
      <c r="N156" s="1"/>
      <c r="O156" s="1"/>
    </row>
    <row r="157" spans="1:15" ht="12.75" customHeight="1">
      <c r="A157" s="30">
        <v>147</v>
      </c>
      <c r="B157" s="223" t="s">
        <v>101</v>
      </c>
      <c r="C157" s="237">
        <v>177.95</v>
      </c>
      <c r="D157" s="238">
        <v>179.18333333333331</v>
      </c>
      <c r="E157" s="238">
        <v>176.11666666666662</v>
      </c>
      <c r="F157" s="238">
        <v>174.2833333333333</v>
      </c>
      <c r="G157" s="238">
        <v>171.21666666666661</v>
      </c>
      <c r="H157" s="238">
        <v>181.01666666666662</v>
      </c>
      <c r="I157" s="238">
        <v>184.08333333333329</v>
      </c>
      <c r="J157" s="238">
        <v>185.91666666666663</v>
      </c>
      <c r="K157" s="237">
        <v>182.25</v>
      </c>
      <c r="L157" s="237">
        <v>177.35</v>
      </c>
      <c r="M157" s="237">
        <v>18.211410000000001</v>
      </c>
      <c r="N157" s="1"/>
      <c r="O157" s="1"/>
    </row>
    <row r="158" spans="1:15" ht="12.75" customHeight="1">
      <c r="A158" s="30">
        <v>148</v>
      </c>
      <c r="B158" s="223" t="s">
        <v>346</v>
      </c>
      <c r="C158" s="237">
        <v>272.14999999999998</v>
      </c>
      <c r="D158" s="238">
        <v>271.71666666666664</v>
      </c>
      <c r="E158" s="238">
        <v>269.83333333333326</v>
      </c>
      <c r="F158" s="238">
        <v>267.51666666666659</v>
      </c>
      <c r="G158" s="238">
        <v>265.63333333333321</v>
      </c>
      <c r="H158" s="238">
        <v>274.0333333333333</v>
      </c>
      <c r="I158" s="238">
        <v>275.91666666666663</v>
      </c>
      <c r="J158" s="238">
        <v>278.23333333333335</v>
      </c>
      <c r="K158" s="237">
        <v>273.60000000000002</v>
      </c>
      <c r="L158" s="237">
        <v>269.39999999999998</v>
      </c>
      <c r="M158" s="237">
        <v>0.57411999999999996</v>
      </c>
      <c r="N158" s="1"/>
      <c r="O158" s="1"/>
    </row>
    <row r="159" spans="1:15" ht="12.75" customHeight="1">
      <c r="A159" s="30">
        <v>149</v>
      </c>
      <c r="B159" s="223" t="s">
        <v>810</v>
      </c>
      <c r="C159" s="237">
        <v>149.69999999999999</v>
      </c>
      <c r="D159" s="238">
        <v>150.91666666666666</v>
      </c>
      <c r="E159" s="238">
        <v>147.88333333333333</v>
      </c>
      <c r="F159" s="238">
        <v>146.06666666666666</v>
      </c>
      <c r="G159" s="238">
        <v>143.03333333333333</v>
      </c>
      <c r="H159" s="238">
        <v>152.73333333333332</v>
      </c>
      <c r="I159" s="238">
        <v>155.76666666666668</v>
      </c>
      <c r="J159" s="238">
        <v>157.58333333333331</v>
      </c>
      <c r="K159" s="237">
        <v>153.94999999999999</v>
      </c>
      <c r="L159" s="237">
        <v>149.1</v>
      </c>
      <c r="M159" s="237">
        <v>46.456440000000001</v>
      </c>
      <c r="N159" s="1"/>
      <c r="O159" s="1"/>
    </row>
    <row r="160" spans="1:15" ht="12.75" customHeight="1">
      <c r="A160" s="30">
        <v>150</v>
      </c>
      <c r="B160" s="223" t="s">
        <v>102</v>
      </c>
      <c r="C160" s="237">
        <v>132.94999999999999</v>
      </c>
      <c r="D160" s="238">
        <v>132.03333333333333</v>
      </c>
      <c r="E160" s="238">
        <v>130.71666666666667</v>
      </c>
      <c r="F160" s="238">
        <v>128.48333333333335</v>
      </c>
      <c r="G160" s="238">
        <v>127.16666666666669</v>
      </c>
      <c r="H160" s="238">
        <v>134.26666666666665</v>
      </c>
      <c r="I160" s="238">
        <v>135.58333333333331</v>
      </c>
      <c r="J160" s="238">
        <v>137.81666666666663</v>
      </c>
      <c r="K160" s="237">
        <v>133.35</v>
      </c>
      <c r="L160" s="237">
        <v>129.80000000000001</v>
      </c>
      <c r="M160" s="237">
        <v>129.06890999999999</v>
      </c>
      <c r="N160" s="1"/>
      <c r="O160" s="1"/>
    </row>
    <row r="161" spans="1:15" ht="12.75" customHeight="1">
      <c r="A161" s="30">
        <v>151</v>
      </c>
      <c r="B161" s="223" t="s">
        <v>777</v>
      </c>
      <c r="C161" s="237">
        <v>294</v>
      </c>
      <c r="D161" s="238">
        <v>287.78333333333336</v>
      </c>
      <c r="E161" s="238">
        <v>281.56666666666672</v>
      </c>
      <c r="F161" s="238">
        <v>269.13333333333338</v>
      </c>
      <c r="G161" s="238">
        <v>262.91666666666674</v>
      </c>
      <c r="H161" s="238">
        <v>300.2166666666667</v>
      </c>
      <c r="I161" s="238">
        <v>306.43333333333328</v>
      </c>
      <c r="J161" s="238">
        <v>318.86666666666667</v>
      </c>
      <c r="K161" s="237">
        <v>294</v>
      </c>
      <c r="L161" s="237">
        <v>275.35000000000002</v>
      </c>
      <c r="M161" s="237">
        <v>42.95975</v>
      </c>
      <c r="N161" s="1"/>
      <c r="O161" s="1"/>
    </row>
    <row r="162" spans="1:15" ht="12.75" customHeight="1">
      <c r="A162" s="30">
        <v>152</v>
      </c>
      <c r="B162" s="223" t="s">
        <v>347</v>
      </c>
      <c r="C162" s="237">
        <v>5649.6</v>
      </c>
      <c r="D162" s="238">
        <v>5687.6166666666659</v>
      </c>
      <c r="E162" s="238">
        <v>5587.0333333333319</v>
      </c>
      <c r="F162" s="238">
        <v>5524.4666666666662</v>
      </c>
      <c r="G162" s="238">
        <v>5423.8833333333323</v>
      </c>
      <c r="H162" s="238">
        <v>5750.1833333333316</v>
      </c>
      <c r="I162" s="238">
        <v>5850.7666666666655</v>
      </c>
      <c r="J162" s="238">
        <v>5913.3333333333312</v>
      </c>
      <c r="K162" s="237">
        <v>5788.2</v>
      </c>
      <c r="L162" s="237">
        <v>5625.05</v>
      </c>
      <c r="M162" s="237">
        <v>0.21765000000000001</v>
      </c>
      <c r="N162" s="1"/>
      <c r="O162" s="1"/>
    </row>
    <row r="163" spans="1:15" ht="12.75" customHeight="1">
      <c r="A163" s="30">
        <v>153</v>
      </c>
      <c r="B163" s="223" t="s">
        <v>348</v>
      </c>
      <c r="C163" s="237">
        <v>540.70000000000005</v>
      </c>
      <c r="D163" s="238">
        <v>539.61666666666667</v>
      </c>
      <c r="E163" s="238">
        <v>533.68333333333339</v>
      </c>
      <c r="F163" s="238">
        <v>526.66666666666674</v>
      </c>
      <c r="G163" s="238">
        <v>520.73333333333346</v>
      </c>
      <c r="H163" s="238">
        <v>546.63333333333333</v>
      </c>
      <c r="I163" s="238">
        <v>552.56666666666649</v>
      </c>
      <c r="J163" s="238">
        <v>559.58333333333326</v>
      </c>
      <c r="K163" s="237">
        <v>545.54999999999995</v>
      </c>
      <c r="L163" s="237">
        <v>532.6</v>
      </c>
      <c r="M163" s="237">
        <v>1.67452</v>
      </c>
      <c r="N163" s="1"/>
      <c r="O163" s="1"/>
    </row>
    <row r="164" spans="1:15" ht="12.75" customHeight="1">
      <c r="A164" s="30">
        <v>154</v>
      </c>
      <c r="B164" s="223" t="s">
        <v>349</v>
      </c>
      <c r="C164" s="237">
        <v>185.85</v>
      </c>
      <c r="D164" s="238">
        <v>183.79999999999998</v>
      </c>
      <c r="E164" s="238">
        <v>180.24999999999997</v>
      </c>
      <c r="F164" s="238">
        <v>174.64999999999998</v>
      </c>
      <c r="G164" s="238">
        <v>171.09999999999997</v>
      </c>
      <c r="H164" s="238">
        <v>189.39999999999998</v>
      </c>
      <c r="I164" s="238">
        <v>192.95</v>
      </c>
      <c r="J164" s="238">
        <v>198.54999999999998</v>
      </c>
      <c r="K164" s="237">
        <v>187.35</v>
      </c>
      <c r="L164" s="237">
        <v>178.2</v>
      </c>
      <c r="M164" s="237">
        <v>13.32518</v>
      </c>
      <c r="N164" s="1"/>
      <c r="O164" s="1"/>
    </row>
    <row r="165" spans="1:15" ht="12.75" customHeight="1">
      <c r="A165" s="30">
        <v>155</v>
      </c>
      <c r="B165" s="223" t="s">
        <v>350</v>
      </c>
      <c r="C165" s="237">
        <v>102.1</v>
      </c>
      <c r="D165" s="238">
        <v>101.76666666666667</v>
      </c>
      <c r="E165" s="238">
        <v>101.03333333333333</v>
      </c>
      <c r="F165" s="238">
        <v>99.966666666666669</v>
      </c>
      <c r="G165" s="238">
        <v>99.233333333333334</v>
      </c>
      <c r="H165" s="238">
        <v>102.83333333333333</v>
      </c>
      <c r="I165" s="238">
        <v>103.56666666666665</v>
      </c>
      <c r="J165" s="238">
        <v>104.63333333333333</v>
      </c>
      <c r="K165" s="237">
        <v>102.5</v>
      </c>
      <c r="L165" s="237">
        <v>100.7</v>
      </c>
      <c r="M165" s="237">
        <v>12.99541</v>
      </c>
      <c r="N165" s="1"/>
      <c r="O165" s="1"/>
    </row>
    <row r="166" spans="1:15" ht="12.75" customHeight="1">
      <c r="A166" s="30">
        <v>156</v>
      </c>
      <c r="B166" s="223" t="s">
        <v>254</v>
      </c>
      <c r="C166" s="237">
        <v>281.35000000000002</v>
      </c>
      <c r="D166" s="238">
        <v>279.88333333333333</v>
      </c>
      <c r="E166" s="238">
        <v>277.06666666666666</v>
      </c>
      <c r="F166" s="238">
        <v>272.78333333333336</v>
      </c>
      <c r="G166" s="238">
        <v>269.9666666666667</v>
      </c>
      <c r="H166" s="238">
        <v>284.16666666666663</v>
      </c>
      <c r="I166" s="238">
        <v>286.98333333333323</v>
      </c>
      <c r="J166" s="238">
        <v>291.26666666666659</v>
      </c>
      <c r="K166" s="237">
        <v>282.7</v>
      </c>
      <c r="L166" s="237">
        <v>275.60000000000002</v>
      </c>
      <c r="M166" s="237">
        <v>9.1339000000000006</v>
      </c>
      <c r="N166" s="1"/>
      <c r="O166" s="1"/>
    </row>
    <row r="167" spans="1:15" ht="12.75" customHeight="1">
      <c r="A167" s="30">
        <v>157</v>
      </c>
      <c r="B167" s="223" t="s">
        <v>822</v>
      </c>
      <c r="C167" s="237">
        <v>1115.05</v>
      </c>
      <c r="D167" s="238">
        <v>1131.3833333333334</v>
      </c>
      <c r="E167" s="238">
        <v>1092.7666666666669</v>
      </c>
      <c r="F167" s="238">
        <v>1070.4833333333333</v>
      </c>
      <c r="G167" s="238">
        <v>1031.8666666666668</v>
      </c>
      <c r="H167" s="238">
        <v>1153.666666666667</v>
      </c>
      <c r="I167" s="238">
        <v>1192.2833333333333</v>
      </c>
      <c r="J167" s="238">
        <v>1214.5666666666671</v>
      </c>
      <c r="K167" s="237">
        <v>1170</v>
      </c>
      <c r="L167" s="237">
        <v>1109.0999999999999</v>
      </c>
      <c r="M167" s="237">
        <v>0.58348</v>
      </c>
      <c r="N167" s="1"/>
      <c r="O167" s="1"/>
    </row>
    <row r="168" spans="1:15" ht="12.75" customHeight="1">
      <c r="A168" s="30">
        <v>158</v>
      </c>
      <c r="B168" s="223" t="s">
        <v>103</v>
      </c>
      <c r="C168" s="237">
        <v>95</v>
      </c>
      <c r="D168" s="238">
        <v>94.683333333333337</v>
      </c>
      <c r="E168" s="238">
        <v>94.066666666666677</v>
      </c>
      <c r="F168" s="238">
        <v>93.13333333333334</v>
      </c>
      <c r="G168" s="238">
        <v>92.51666666666668</v>
      </c>
      <c r="H168" s="238">
        <v>95.616666666666674</v>
      </c>
      <c r="I168" s="238">
        <v>96.233333333333348</v>
      </c>
      <c r="J168" s="238">
        <v>97.166666666666671</v>
      </c>
      <c r="K168" s="237">
        <v>95.3</v>
      </c>
      <c r="L168" s="237">
        <v>93.75</v>
      </c>
      <c r="M168" s="237">
        <v>63.300280000000001</v>
      </c>
      <c r="N168" s="1"/>
      <c r="O168" s="1"/>
    </row>
    <row r="169" spans="1:15" ht="12.75" customHeight="1">
      <c r="A169" s="30">
        <v>159</v>
      </c>
      <c r="B169" s="223" t="s">
        <v>352</v>
      </c>
      <c r="C169" s="237">
        <v>1528.45</v>
      </c>
      <c r="D169" s="238">
        <v>1529.1499999999999</v>
      </c>
      <c r="E169" s="238">
        <v>1519.2999999999997</v>
      </c>
      <c r="F169" s="238">
        <v>1510.1499999999999</v>
      </c>
      <c r="G169" s="238">
        <v>1500.2999999999997</v>
      </c>
      <c r="H169" s="238">
        <v>1538.2999999999997</v>
      </c>
      <c r="I169" s="238">
        <v>1548.1499999999996</v>
      </c>
      <c r="J169" s="238">
        <v>1557.2999999999997</v>
      </c>
      <c r="K169" s="237">
        <v>1539</v>
      </c>
      <c r="L169" s="237">
        <v>1520</v>
      </c>
      <c r="M169" s="237">
        <v>1.4003300000000001</v>
      </c>
      <c r="N169" s="1"/>
      <c r="O169" s="1"/>
    </row>
    <row r="170" spans="1:15" ht="12.75" customHeight="1">
      <c r="A170" s="30">
        <v>160</v>
      </c>
      <c r="B170" s="223" t="s">
        <v>106</v>
      </c>
      <c r="C170" s="237">
        <v>39.15</v>
      </c>
      <c r="D170" s="238">
        <v>38.983333333333334</v>
      </c>
      <c r="E170" s="238">
        <v>38.616666666666667</v>
      </c>
      <c r="F170" s="238">
        <v>38.083333333333336</v>
      </c>
      <c r="G170" s="238">
        <v>37.716666666666669</v>
      </c>
      <c r="H170" s="238">
        <v>39.516666666666666</v>
      </c>
      <c r="I170" s="238">
        <v>39.88333333333334</v>
      </c>
      <c r="J170" s="238">
        <v>40.416666666666664</v>
      </c>
      <c r="K170" s="237">
        <v>39.35</v>
      </c>
      <c r="L170" s="237">
        <v>38.450000000000003</v>
      </c>
      <c r="M170" s="237">
        <v>106.90052</v>
      </c>
      <c r="N170" s="1"/>
      <c r="O170" s="1"/>
    </row>
    <row r="171" spans="1:15" ht="12.75" customHeight="1">
      <c r="A171" s="30">
        <v>161</v>
      </c>
      <c r="B171" s="223" t="s">
        <v>353</v>
      </c>
      <c r="C171" s="237">
        <v>2479.5</v>
      </c>
      <c r="D171" s="238">
        <v>2484.2333333333331</v>
      </c>
      <c r="E171" s="238">
        <v>2465.0666666666662</v>
      </c>
      <c r="F171" s="238">
        <v>2450.6333333333332</v>
      </c>
      <c r="G171" s="238">
        <v>2431.4666666666662</v>
      </c>
      <c r="H171" s="238">
        <v>2498.6666666666661</v>
      </c>
      <c r="I171" s="238">
        <v>2517.833333333333</v>
      </c>
      <c r="J171" s="238">
        <v>2532.266666666666</v>
      </c>
      <c r="K171" s="237">
        <v>2503.4</v>
      </c>
      <c r="L171" s="237">
        <v>2469.8000000000002</v>
      </c>
      <c r="M171" s="237">
        <v>8.7919999999999998E-2</v>
      </c>
      <c r="N171" s="1"/>
      <c r="O171" s="1"/>
    </row>
    <row r="172" spans="1:15" ht="12.75" customHeight="1">
      <c r="A172" s="30">
        <v>162</v>
      </c>
      <c r="B172" s="223" t="s">
        <v>354</v>
      </c>
      <c r="C172" s="237">
        <v>3078.4</v>
      </c>
      <c r="D172" s="238">
        <v>3099.4</v>
      </c>
      <c r="E172" s="238">
        <v>3011.3500000000004</v>
      </c>
      <c r="F172" s="238">
        <v>2944.3</v>
      </c>
      <c r="G172" s="238">
        <v>2856.2500000000005</v>
      </c>
      <c r="H172" s="238">
        <v>3166.4500000000003</v>
      </c>
      <c r="I172" s="238">
        <v>3254.5000000000005</v>
      </c>
      <c r="J172" s="238">
        <v>3321.55</v>
      </c>
      <c r="K172" s="237">
        <v>3187.45</v>
      </c>
      <c r="L172" s="237">
        <v>3032.35</v>
      </c>
      <c r="M172" s="237">
        <v>0.12368</v>
      </c>
      <c r="N172" s="1"/>
      <c r="O172" s="1"/>
    </row>
    <row r="173" spans="1:15" ht="12.75" customHeight="1">
      <c r="A173" s="30">
        <v>163</v>
      </c>
      <c r="B173" s="223" t="s">
        <v>355</v>
      </c>
      <c r="C173" s="237">
        <v>164.4</v>
      </c>
      <c r="D173" s="238">
        <v>165.55</v>
      </c>
      <c r="E173" s="238">
        <v>161.40000000000003</v>
      </c>
      <c r="F173" s="238">
        <v>158.40000000000003</v>
      </c>
      <c r="G173" s="238">
        <v>154.25000000000006</v>
      </c>
      <c r="H173" s="238">
        <v>168.55</v>
      </c>
      <c r="I173" s="238">
        <v>172.7</v>
      </c>
      <c r="J173" s="238">
        <v>175.7</v>
      </c>
      <c r="K173" s="237">
        <v>169.7</v>
      </c>
      <c r="L173" s="237">
        <v>162.55000000000001</v>
      </c>
      <c r="M173" s="237">
        <v>33.54271</v>
      </c>
      <c r="N173" s="1"/>
      <c r="O173" s="1"/>
    </row>
    <row r="174" spans="1:15" ht="12.75" customHeight="1">
      <c r="A174" s="30">
        <v>164</v>
      </c>
      <c r="B174" s="223" t="s">
        <v>255</v>
      </c>
      <c r="C174" s="237">
        <v>1583.6</v>
      </c>
      <c r="D174" s="238">
        <v>1588.4333333333334</v>
      </c>
      <c r="E174" s="238">
        <v>1569.1666666666667</v>
      </c>
      <c r="F174" s="238">
        <v>1554.7333333333333</v>
      </c>
      <c r="G174" s="238">
        <v>1535.4666666666667</v>
      </c>
      <c r="H174" s="238">
        <v>1602.8666666666668</v>
      </c>
      <c r="I174" s="238">
        <v>1622.1333333333332</v>
      </c>
      <c r="J174" s="238">
        <v>1636.5666666666668</v>
      </c>
      <c r="K174" s="237">
        <v>1607.7</v>
      </c>
      <c r="L174" s="237">
        <v>1574</v>
      </c>
      <c r="M174" s="237">
        <v>2.4869699999999999</v>
      </c>
      <c r="N174" s="1"/>
      <c r="O174" s="1"/>
    </row>
    <row r="175" spans="1:15" ht="12.75" customHeight="1">
      <c r="A175" s="30">
        <v>165</v>
      </c>
      <c r="B175" s="223" t="s">
        <v>356</v>
      </c>
      <c r="C175" s="237">
        <v>1330.3</v>
      </c>
      <c r="D175" s="238">
        <v>1331.6833333333334</v>
      </c>
      <c r="E175" s="238">
        <v>1323.6166666666668</v>
      </c>
      <c r="F175" s="238">
        <v>1316.9333333333334</v>
      </c>
      <c r="G175" s="238">
        <v>1308.8666666666668</v>
      </c>
      <c r="H175" s="238">
        <v>1338.3666666666668</v>
      </c>
      <c r="I175" s="238">
        <v>1346.4333333333334</v>
      </c>
      <c r="J175" s="238">
        <v>1353.1166666666668</v>
      </c>
      <c r="K175" s="237">
        <v>1339.75</v>
      </c>
      <c r="L175" s="237">
        <v>1325</v>
      </c>
      <c r="M175" s="237">
        <v>0.16596</v>
      </c>
      <c r="N175" s="1"/>
      <c r="O175" s="1"/>
    </row>
    <row r="176" spans="1:15" ht="12.75" customHeight="1">
      <c r="A176" s="30">
        <v>166</v>
      </c>
      <c r="B176" s="223" t="s">
        <v>104</v>
      </c>
      <c r="C176" s="237">
        <v>423.4</v>
      </c>
      <c r="D176" s="238">
        <v>425.31666666666661</v>
      </c>
      <c r="E176" s="238">
        <v>418.93333333333322</v>
      </c>
      <c r="F176" s="238">
        <v>414.46666666666664</v>
      </c>
      <c r="G176" s="238">
        <v>408.08333333333326</v>
      </c>
      <c r="H176" s="238">
        <v>429.78333333333319</v>
      </c>
      <c r="I176" s="238">
        <v>436.16666666666663</v>
      </c>
      <c r="J176" s="238">
        <v>440.63333333333316</v>
      </c>
      <c r="K176" s="237">
        <v>431.7</v>
      </c>
      <c r="L176" s="237">
        <v>420.85</v>
      </c>
      <c r="M176" s="237">
        <v>6.3100500000000004</v>
      </c>
      <c r="N176" s="1"/>
      <c r="O176" s="1"/>
    </row>
    <row r="177" spans="1:15" ht="12.75" customHeight="1">
      <c r="A177" s="30">
        <v>167</v>
      </c>
      <c r="B177" s="223" t="s">
        <v>823</v>
      </c>
      <c r="C177" s="237">
        <v>1158</v>
      </c>
      <c r="D177" s="238">
        <v>1161.0333333333333</v>
      </c>
      <c r="E177" s="238">
        <v>1133.2166666666667</v>
      </c>
      <c r="F177" s="238">
        <v>1108.4333333333334</v>
      </c>
      <c r="G177" s="238">
        <v>1080.6166666666668</v>
      </c>
      <c r="H177" s="238">
        <v>1185.8166666666666</v>
      </c>
      <c r="I177" s="238">
        <v>1213.6333333333332</v>
      </c>
      <c r="J177" s="238">
        <v>1238.4166666666665</v>
      </c>
      <c r="K177" s="237">
        <v>1188.8499999999999</v>
      </c>
      <c r="L177" s="237">
        <v>1136.25</v>
      </c>
      <c r="M177" s="237">
        <v>0.29953000000000002</v>
      </c>
      <c r="N177" s="1"/>
      <c r="O177" s="1"/>
    </row>
    <row r="178" spans="1:15" ht="12.75" customHeight="1">
      <c r="A178" s="30">
        <v>168</v>
      </c>
      <c r="B178" s="223" t="s">
        <v>357</v>
      </c>
      <c r="C178" s="237">
        <v>1833.45</v>
      </c>
      <c r="D178" s="238">
        <v>1821.8</v>
      </c>
      <c r="E178" s="238">
        <v>1781.75</v>
      </c>
      <c r="F178" s="238">
        <v>1730.05</v>
      </c>
      <c r="G178" s="238">
        <v>1690</v>
      </c>
      <c r="H178" s="238">
        <v>1873.5</v>
      </c>
      <c r="I178" s="238">
        <v>1913.5499999999997</v>
      </c>
      <c r="J178" s="238">
        <v>1965.25</v>
      </c>
      <c r="K178" s="237">
        <v>1861.85</v>
      </c>
      <c r="L178" s="237">
        <v>1770.1</v>
      </c>
      <c r="M178" s="237">
        <v>2.0870000000000002</v>
      </c>
      <c r="N178" s="1"/>
      <c r="O178" s="1"/>
    </row>
    <row r="179" spans="1:15" ht="12.75" customHeight="1">
      <c r="A179" s="30">
        <v>169</v>
      </c>
      <c r="B179" s="223" t="s">
        <v>256</v>
      </c>
      <c r="C179" s="237">
        <v>468.85</v>
      </c>
      <c r="D179" s="238">
        <v>469.76666666666665</v>
      </c>
      <c r="E179" s="238">
        <v>465.5333333333333</v>
      </c>
      <c r="F179" s="238">
        <v>462.21666666666664</v>
      </c>
      <c r="G179" s="238">
        <v>457.98333333333329</v>
      </c>
      <c r="H179" s="238">
        <v>473.08333333333331</v>
      </c>
      <c r="I179" s="238">
        <v>477.31666666666666</v>
      </c>
      <c r="J179" s="238">
        <v>480.63333333333333</v>
      </c>
      <c r="K179" s="237">
        <v>474</v>
      </c>
      <c r="L179" s="237">
        <v>466.45</v>
      </c>
      <c r="M179" s="237">
        <v>0.34205999999999998</v>
      </c>
      <c r="N179" s="1"/>
      <c r="O179" s="1"/>
    </row>
    <row r="180" spans="1:15" ht="12.75" customHeight="1">
      <c r="A180" s="30">
        <v>170</v>
      </c>
      <c r="B180" s="223" t="s">
        <v>107</v>
      </c>
      <c r="C180" s="237">
        <v>889</v>
      </c>
      <c r="D180" s="238">
        <v>890.76666666666677</v>
      </c>
      <c r="E180" s="238">
        <v>879.58333333333348</v>
      </c>
      <c r="F180" s="238">
        <v>870.16666666666674</v>
      </c>
      <c r="G180" s="238">
        <v>858.98333333333346</v>
      </c>
      <c r="H180" s="238">
        <v>900.18333333333351</v>
      </c>
      <c r="I180" s="238">
        <v>911.36666666666667</v>
      </c>
      <c r="J180" s="238">
        <v>920.78333333333353</v>
      </c>
      <c r="K180" s="237">
        <v>901.95</v>
      </c>
      <c r="L180" s="237">
        <v>881.35</v>
      </c>
      <c r="M180" s="237">
        <v>8.6345200000000002</v>
      </c>
      <c r="N180" s="1"/>
      <c r="O180" s="1"/>
    </row>
    <row r="181" spans="1:15" ht="12.75" customHeight="1">
      <c r="A181" s="30">
        <v>171</v>
      </c>
      <c r="B181" s="223" t="s">
        <v>257</v>
      </c>
      <c r="C181" s="237">
        <v>436.9</v>
      </c>
      <c r="D181" s="238">
        <v>437.45</v>
      </c>
      <c r="E181" s="238">
        <v>433.2</v>
      </c>
      <c r="F181" s="238">
        <v>429.5</v>
      </c>
      <c r="G181" s="238">
        <v>425.25</v>
      </c>
      <c r="H181" s="238">
        <v>441.15</v>
      </c>
      <c r="I181" s="238">
        <v>445.4</v>
      </c>
      <c r="J181" s="238">
        <v>449.09999999999997</v>
      </c>
      <c r="K181" s="237">
        <v>441.7</v>
      </c>
      <c r="L181" s="237">
        <v>433.75</v>
      </c>
      <c r="M181" s="237">
        <v>0.76097000000000004</v>
      </c>
      <c r="N181" s="1"/>
      <c r="O181" s="1"/>
    </row>
    <row r="182" spans="1:15" ht="12.75" customHeight="1">
      <c r="A182" s="30">
        <v>172</v>
      </c>
      <c r="B182" s="223" t="s">
        <v>108</v>
      </c>
      <c r="C182" s="237">
        <v>1233.05</v>
      </c>
      <c r="D182" s="238">
        <v>1226.55</v>
      </c>
      <c r="E182" s="238">
        <v>1216.8</v>
      </c>
      <c r="F182" s="238">
        <v>1200.55</v>
      </c>
      <c r="G182" s="238">
        <v>1190.8</v>
      </c>
      <c r="H182" s="238">
        <v>1242.8</v>
      </c>
      <c r="I182" s="238">
        <v>1252.55</v>
      </c>
      <c r="J182" s="238">
        <v>1268.8</v>
      </c>
      <c r="K182" s="237">
        <v>1236.3</v>
      </c>
      <c r="L182" s="237">
        <v>1210.3</v>
      </c>
      <c r="M182" s="237">
        <v>3.8837899999999999</v>
      </c>
      <c r="N182" s="1"/>
      <c r="O182" s="1"/>
    </row>
    <row r="183" spans="1:15" ht="12.75" customHeight="1">
      <c r="A183" s="30">
        <v>173</v>
      </c>
      <c r="B183" s="223" t="s">
        <v>109</v>
      </c>
      <c r="C183" s="237">
        <v>328.85</v>
      </c>
      <c r="D183" s="238">
        <v>329.08333333333331</v>
      </c>
      <c r="E183" s="238">
        <v>325.51666666666665</v>
      </c>
      <c r="F183" s="238">
        <v>322.18333333333334</v>
      </c>
      <c r="G183" s="238">
        <v>318.61666666666667</v>
      </c>
      <c r="H183" s="238">
        <v>332.41666666666663</v>
      </c>
      <c r="I183" s="238">
        <v>335.98333333333335</v>
      </c>
      <c r="J183" s="238">
        <v>339.31666666666661</v>
      </c>
      <c r="K183" s="237">
        <v>332.65</v>
      </c>
      <c r="L183" s="237">
        <v>325.75</v>
      </c>
      <c r="M183" s="237">
        <v>6.9665299999999997</v>
      </c>
      <c r="N183" s="1"/>
      <c r="O183" s="1"/>
    </row>
    <row r="184" spans="1:15" ht="12.75" customHeight="1">
      <c r="A184" s="30">
        <v>174</v>
      </c>
      <c r="B184" s="223" t="s">
        <v>358</v>
      </c>
      <c r="C184" s="237">
        <v>375.1</v>
      </c>
      <c r="D184" s="238">
        <v>373.93333333333339</v>
      </c>
      <c r="E184" s="238">
        <v>363.26666666666677</v>
      </c>
      <c r="F184" s="238">
        <v>351.43333333333339</v>
      </c>
      <c r="G184" s="238">
        <v>340.76666666666677</v>
      </c>
      <c r="H184" s="238">
        <v>385.76666666666677</v>
      </c>
      <c r="I184" s="238">
        <v>396.43333333333339</v>
      </c>
      <c r="J184" s="238">
        <v>408.26666666666677</v>
      </c>
      <c r="K184" s="237">
        <v>384.6</v>
      </c>
      <c r="L184" s="237">
        <v>362.1</v>
      </c>
      <c r="M184" s="237">
        <v>14.28913</v>
      </c>
      <c r="N184" s="1"/>
      <c r="O184" s="1"/>
    </row>
    <row r="185" spans="1:15" ht="12.75" customHeight="1">
      <c r="A185" s="30">
        <v>175</v>
      </c>
      <c r="B185" s="223" t="s">
        <v>110</v>
      </c>
      <c r="C185" s="237">
        <v>1739.4</v>
      </c>
      <c r="D185" s="238">
        <v>1738.75</v>
      </c>
      <c r="E185" s="238">
        <v>1728.7</v>
      </c>
      <c r="F185" s="238">
        <v>1718</v>
      </c>
      <c r="G185" s="238">
        <v>1707.95</v>
      </c>
      <c r="H185" s="238">
        <v>1749.45</v>
      </c>
      <c r="I185" s="238">
        <v>1759.5000000000002</v>
      </c>
      <c r="J185" s="238">
        <v>1770.2</v>
      </c>
      <c r="K185" s="237">
        <v>1748.8</v>
      </c>
      <c r="L185" s="237">
        <v>1728.05</v>
      </c>
      <c r="M185" s="237">
        <v>2.35642</v>
      </c>
      <c r="N185" s="1"/>
      <c r="O185" s="1"/>
    </row>
    <row r="186" spans="1:15" ht="12.75" customHeight="1">
      <c r="A186" s="30">
        <v>176</v>
      </c>
      <c r="B186" s="223" t="s">
        <v>359</v>
      </c>
      <c r="C186" s="237">
        <v>680.4</v>
      </c>
      <c r="D186" s="238">
        <v>679.6</v>
      </c>
      <c r="E186" s="238">
        <v>666</v>
      </c>
      <c r="F186" s="238">
        <v>651.6</v>
      </c>
      <c r="G186" s="238">
        <v>638</v>
      </c>
      <c r="H186" s="238">
        <v>694</v>
      </c>
      <c r="I186" s="238">
        <v>707.60000000000014</v>
      </c>
      <c r="J186" s="238">
        <v>722</v>
      </c>
      <c r="K186" s="237">
        <v>693.2</v>
      </c>
      <c r="L186" s="237">
        <v>665.2</v>
      </c>
      <c r="M186" s="237">
        <v>1.7475499999999999</v>
      </c>
      <c r="N186" s="1"/>
      <c r="O186" s="1"/>
    </row>
    <row r="187" spans="1:15" ht="12.75" customHeight="1">
      <c r="A187" s="30">
        <v>177</v>
      </c>
      <c r="B187" s="223" t="s">
        <v>862</v>
      </c>
      <c r="C187" s="237">
        <v>334.4</v>
      </c>
      <c r="D187" s="238">
        <v>331.53333333333336</v>
      </c>
      <c r="E187" s="238">
        <v>326.26666666666671</v>
      </c>
      <c r="F187" s="238">
        <v>318.13333333333333</v>
      </c>
      <c r="G187" s="238">
        <v>312.86666666666667</v>
      </c>
      <c r="H187" s="238">
        <v>339.66666666666674</v>
      </c>
      <c r="I187" s="238">
        <v>344.93333333333339</v>
      </c>
      <c r="J187" s="238">
        <v>353.06666666666678</v>
      </c>
      <c r="K187" s="237">
        <v>336.8</v>
      </c>
      <c r="L187" s="237">
        <v>323.39999999999998</v>
      </c>
      <c r="M187" s="237">
        <v>2.15944</v>
      </c>
      <c r="N187" s="1"/>
      <c r="O187" s="1"/>
    </row>
    <row r="188" spans="1:15" ht="12.75" customHeight="1">
      <c r="A188" s="30">
        <v>178</v>
      </c>
      <c r="B188" s="223" t="s">
        <v>361</v>
      </c>
      <c r="C188" s="237">
        <v>1796.75</v>
      </c>
      <c r="D188" s="238">
        <v>1800.3999999999999</v>
      </c>
      <c r="E188" s="238">
        <v>1773.3499999999997</v>
      </c>
      <c r="F188" s="238">
        <v>1749.9499999999998</v>
      </c>
      <c r="G188" s="238">
        <v>1722.8999999999996</v>
      </c>
      <c r="H188" s="238">
        <v>1823.7999999999997</v>
      </c>
      <c r="I188" s="238">
        <v>1850.85</v>
      </c>
      <c r="J188" s="238">
        <v>1874.2499999999998</v>
      </c>
      <c r="K188" s="237">
        <v>1827.45</v>
      </c>
      <c r="L188" s="237">
        <v>1777</v>
      </c>
      <c r="M188" s="237">
        <v>0.65305999999999997</v>
      </c>
      <c r="N188" s="1"/>
      <c r="O188" s="1"/>
    </row>
    <row r="189" spans="1:15" ht="12.75" customHeight="1">
      <c r="A189" s="30">
        <v>179</v>
      </c>
      <c r="B189" s="223" t="s">
        <v>362</v>
      </c>
      <c r="C189" s="237">
        <v>729.65</v>
      </c>
      <c r="D189" s="238">
        <v>728.33333333333337</v>
      </c>
      <c r="E189" s="238">
        <v>718.76666666666677</v>
      </c>
      <c r="F189" s="238">
        <v>707.88333333333344</v>
      </c>
      <c r="G189" s="238">
        <v>698.31666666666683</v>
      </c>
      <c r="H189" s="238">
        <v>739.2166666666667</v>
      </c>
      <c r="I189" s="238">
        <v>748.7833333333333</v>
      </c>
      <c r="J189" s="238">
        <v>759.66666666666663</v>
      </c>
      <c r="K189" s="237">
        <v>737.9</v>
      </c>
      <c r="L189" s="237">
        <v>717.45</v>
      </c>
      <c r="M189" s="237">
        <v>0.78283999999999998</v>
      </c>
      <c r="N189" s="1"/>
      <c r="O189" s="1"/>
    </row>
    <row r="190" spans="1:15" ht="12.75" customHeight="1">
      <c r="A190" s="30">
        <v>180</v>
      </c>
      <c r="B190" s="223" t="s">
        <v>363</v>
      </c>
      <c r="C190" s="237">
        <v>247.2</v>
      </c>
      <c r="D190" s="238">
        <v>248.91666666666666</v>
      </c>
      <c r="E190" s="238">
        <v>244.2833333333333</v>
      </c>
      <c r="F190" s="238">
        <v>241.36666666666665</v>
      </c>
      <c r="G190" s="238">
        <v>236.73333333333329</v>
      </c>
      <c r="H190" s="238">
        <v>251.83333333333331</v>
      </c>
      <c r="I190" s="238">
        <v>256.4666666666667</v>
      </c>
      <c r="J190" s="238">
        <v>259.38333333333333</v>
      </c>
      <c r="K190" s="237">
        <v>253.55</v>
      </c>
      <c r="L190" s="237">
        <v>246</v>
      </c>
      <c r="M190" s="237">
        <v>1.6428499999999999</v>
      </c>
      <c r="N190" s="1"/>
      <c r="O190" s="1"/>
    </row>
    <row r="191" spans="1:15" ht="12.75" customHeight="1">
      <c r="A191" s="30">
        <v>181</v>
      </c>
      <c r="B191" s="223" t="s">
        <v>364</v>
      </c>
      <c r="C191" s="237">
        <v>3039.75</v>
      </c>
      <c r="D191" s="238">
        <v>3022.9166666666665</v>
      </c>
      <c r="E191" s="238">
        <v>2990.833333333333</v>
      </c>
      <c r="F191" s="238">
        <v>2941.9166666666665</v>
      </c>
      <c r="G191" s="238">
        <v>2909.833333333333</v>
      </c>
      <c r="H191" s="238">
        <v>3071.833333333333</v>
      </c>
      <c r="I191" s="238">
        <v>3103.9166666666661</v>
      </c>
      <c r="J191" s="238">
        <v>3152.833333333333</v>
      </c>
      <c r="K191" s="237">
        <v>3055</v>
      </c>
      <c r="L191" s="237">
        <v>2974</v>
      </c>
      <c r="M191" s="237">
        <v>1.1377600000000001</v>
      </c>
      <c r="N191" s="1"/>
      <c r="O191" s="1"/>
    </row>
    <row r="192" spans="1:15" ht="12.75" customHeight="1">
      <c r="A192" s="30">
        <v>182</v>
      </c>
      <c r="B192" s="223" t="s">
        <v>111</v>
      </c>
      <c r="C192" s="237">
        <v>478.4</v>
      </c>
      <c r="D192" s="238">
        <v>479.73333333333335</v>
      </c>
      <c r="E192" s="238">
        <v>472.16666666666669</v>
      </c>
      <c r="F192" s="238">
        <v>465.93333333333334</v>
      </c>
      <c r="G192" s="238">
        <v>458.36666666666667</v>
      </c>
      <c r="H192" s="238">
        <v>485.9666666666667</v>
      </c>
      <c r="I192" s="238">
        <v>493.5333333333333</v>
      </c>
      <c r="J192" s="238">
        <v>499.76666666666671</v>
      </c>
      <c r="K192" s="237">
        <v>487.3</v>
      </c>
      <c r="L192" s="237">
        <v>473.5</v>
      </c>
      <c r="M192" s="237">
        <v>9.0093499999999995</v>
      </c>
      <c r="N192" s="1"/>
      <c r="O192" s="1"/>
    </row>
    <row r="193" spans="1:15" ht="12.75" customHeight="1">
      <c r="A193" s="30">
        <v>183</v>
      </c>
      <c r="B193" s="223" t="s">
        <v>365</v>
      </c>
      <c r="C193" s="237">
        <v>530.04999999999995</v>
      </c>
      <c r="D193" s="238">
        <v>532.41666666666663</v>
      </c>
      <c r="E193" s="238">
        <v>526.08333333333326</v>
      </c>
      <c r="F193" s="238">
        <v>522.11666666666667</v>
      </c>
      <c r="G193" s="238">
        <v>515.7833333333333</v>
      </c>
      <c r="H193" s="238">
        <v>536.38333333333321</v>
      </c>
      <c r="I193" s="238">
        <v>542.71666666666647</v>
      </c>
      <c r="J193" s="238">
        <v>546.68333333333317</v>
      </c>
      <c r="K193" s="237">
        <v>538.75</v>
      </c>
      <c r="L193" s="237">
        <v>528.45000000000005</v>
      </c>
      <c r="M193" s="237">
        <v>11.225899999999999</v>
      </c>
      <c r="N193" s="1"/>
      <c r="O193" s="1"/>
    </row>
    <row r="194" spans="1:15" ht="12.75" customHeight="1">
      <c r="A194" s="30">
        <v>184</v>
      </c>
      <c r="B194" s="223" t="s">
        <v>366</v>
      </c>
      <c r="C194" s="237">
        <v>91.55</v>
      </c>
      <c r="D194" s="238">
        <v>91.5</v>
      </c>
      <c r="E194" s="238">
        <v>90.25</v>
      </c>
      <c r="F194" s="238">
        <v>88.95</v>
      </c>
      <c r="G194" s="238">
        <v>87.7</v>
      </c>
      <c r="H194" s="238">
        <v>92.8</v>
      </c>
      <c r="I194" s="238">
        <v>94.05</v>
      </c>
      <c r="J194" s="238">
        <v>95.35</v>
      </c>
      <c r="K194" s="237">
        <v>92.75</v>
      </c>
      <c r="L194" s="237">
        <v>90.2</v>
      </c>
      <c r="M194" s="237">
        <v>9.3021499999999993</v>
      </c>
      <c r="N194" s="1"/>
      <c r="O194" s="1"/>
    </row>
    <row r="195" spans="1:15" ht="12.75" customHeight="1">
      <c r="A195" s="30">
        <v>185</v>
      </c>
      <c r="B195" s="223" t="s">
        <v>367</v>
      </c>
      <c r="C195" s="237">
        <v>127.35</v>
      </c>
      <c r="D195" s="238">
        <v>126.66666666666667</v>
      </c>
      <c r="E195" s="238">
        <v>125.33333333333334</v>
      </c>
      <c r="F195" s="238">
        <v>123.31666666666668</v>
      </c>
      <c r="G195" s="238">
        <v>121.98333333333335</v>
      </c>
      <c r="H195" s="238">
        <v>128.68333333333334</v>
      </c>
      <c r="I195" s="238">
        <v>130.01666666666668</v>
      </c>
      <c r="J195" s="238">
        <v>132.03333333333333</v>
      </c>
      <c r="K195" s="237">
        <v>128</v>
      </c>
      <c r="L195" s="237">
        <v>124.65</v>
      </c>
      <c r="M195" s="237">
        <v>24.876200000000001</v>
      </c>
      <c r="N195" s="1"/>
      <c r="O195" s="1"/>
    </row>
    <row r="196" spans="1:15" ht="12.75" customHeight="1">
      <c r="A196" s="30">
        <v>186</v>
      </c>
      <c r="B196" s="223" t="s">
        <v>258</v>
      </c>
      <c r="C196" s="237">
        <v>260.8</v>
      </c>
      <c r="D196" s="238">
        <v>262.2166666666667</v>
      </c>
      <c r="E196" s="238">
        <v>257.58333333333337</v>
      </c>
      <c r="F196" s="238">
        <v>254.36666666666667</v>
      </c>
      <c r="G196" s="238">
        <v>249.73333333333335</v>
      </c>
      <c r="H196" s="238">
        <v>265.43333333333339</v>
      </c>
      <c r="I196" s="238">
        <v>270.06666666666672</v>
      </c>
      <c r="J196" s="238">
        <v>273.28333333333342</v>
      </c>
      <c r="K196" s="237">
        <v>266.85000000000002</v>
      </c>
      <c r="L196" s="237">
        <v>259</v>
      </c>
      <c r="M196" s="237">
        <v>3.2375799999999999</v>
      </c>
      <c r="N196" s="1"/>
      <c r="O196" s="1"/>
    </row>
    <row r="197" spans="1:15" ht="12.75" customHeight="1">
      <c r="A197" s="30">
        <v>187</v>
      </c>
      <c r="B197" s="223" t="s">
        <v>369</v>
      </c>
      <c r="C197" s="237">
        <v>1041.25</v>
      </c>
      <c r="D197" s="238">
        <v>1027.6000000000001</v>
      </c>
      <c r="E197" s="238">
        <v>999.65000000000032</v>
      </c>
      <c r="F197" s="238">
        <v>958.05000000000018</v>
      </c>
      <c r="G197" s="238">
        <v>930.10000000000036</v>
      </c>
      <c r="H197" s="238">
        <v>1069.2000000000003</v>
      </c>
      <c r="I197" s="238">
        <v>1097.1500000000001</v>
      </c>
      <c r="J197" s="238">
        <v>1138.7500000000002</v>
      </c>
      <c r="K197" s="237">
        <v>1055.55</v>
      </c>
      <c r="L197" s="237">
        <v>986</v>
      </c>
      <c r="M197" s="237">
        <v>12.51111</v>
      </c>
      <c r="N197" s="1"/>
      <c r="O197" s="1"/>
    </row>
    <row r="198" spans="1:15" ht="12.75" customHeight="1">
      <c r="A198" s="30">
        <v>188</v>
      </c>
      <c r="B198" s="223" t="s">
        <v>113</v>
      </c>
      <c r="C198" s="237">
        <v>1036.3499999999999</v>
      </c>
      <c r="D198" s="238">
        <v>1035.8166666666666</v>
      </c>
      <c r="E198" s="238">
        <v>1030.8833333333332</v>
      </c>
      <c r="F198" s="238">
        <v>1025.4166666666665</v>
      </c>
      <c r="G198" s="238">
        <v>1020.4833333333331</v>
      </c>
      <c r="H198" s="238">
        <v>1041.2833333333333</v>
      </c>
      <c r="I198" s="238">
        <v>1046.2166666666667</v>
      </c>
      <c r="J198" s="238">
        <v>1051.6833333333334</v>
      </c>
      <c r="K198" s="237">
        <v>1040.75</v>
      </c>
      <c r="L198" s="237">
        <v>1030.3499999999999</v>
      </c>
      <c r="M198" s="237">
        <v>5.5431900000000001</v>
      </c>
      <c r="N198" s="1"/>
      <c r="O198" s="1"/>
    </row>
    <row r="199" spans="1:15" ht="12.75" customHeight="1">
      <c r="A199" s="30">
        <v>189</v>
      </c>
      <c r="B199" s="223" t="s">
        <v>115</v>
      </c>
      <c r="C199" s="237">
        <v>2164.4499999999998</v>
      </c>
      <c r="D199" s="238">
        <v>2159.75</v>
      </c>
      <c r="E199" s="238">
        <v>2144.5</v>
      </c>
      <c r="F199" s="238">
        <v>2124.5500000000002</v>
      </c>
      <c r="G199" s="238">
        <v>2109.3000000000002</v>
      </c>
      <c r="H199" s="238">
        <v>2179.6999999999998</v>
      </c>
      <c r="I199" s="238">
        <v>2194.9499999999998</v>
      </c>
      <c r="J199" s="238">
        <v>2214.8999999999996</v>
      </c>
      <c r="K199" s="237">
        <v>2175</v>
      </c>
      <c r="L199" s="237">
        <v>2139.8000000000002</v>
      </c>
      <c r="M199" s="237">
        <v>0.97921000000000002</v>
      </c>
      <c r="N199" s="1"/>
      <c r="O199" s="1"/>
    </row>
    <row r="200" spans="1:15" ht="12.75" customHeight="1">
      <c r="A200" s="30">
        <v>190</v>
      </c>
      <c r="B200" s="223" t="s">
        <v>116</v>
      </c>
      <c r="C200" s="237">
        <v>1631.1</v>
      </c>
      <c r="D200" s="238">
        <v>1626.8500000000001</v>
      </c>
      <c r="E200" s="238">
        <v>1617.7500000000002</v>
      </c>
      <c r="F200" s="238">
        <v>1604.4</v>
      </c>
      <c r="G200" s="238">
        <v>1595.3000000000002</v>
      </c>
      <c r="H200" s="238">
        <v>1640.2000000000003</v>
      </c>
      <c r="I200" s="238">
        <v>1649.3000000000002</v>
      </c>
      <c r="J200" s="238">
        <v>1662.6500000000003</v>
      </c>
      <c r="K200" s="237">
        <v>1635.95</v>
      </c>
      <c r="L200" s="237">
        <v>1613.5</v>
      </c>
      <c r="M200" s="237">
        <v>39.633859999999999</v>
      </c>
      <c r="N200" s="1"/>
      <c r="O200" s="1"/>
    </row>
    <row r="201" spans="1:15" ht="12.75" customHeight="1">
      <c r="A201" s="30">
        <v>191</v>
      </c>
      <c r="B201" s="223" t="s">
        <v>117</v>
      </c>
      <c r="C201" s="237">
        <v>569.79999999999995</v>
      </c>
      <c r="D201" s="238">
        <v>570.48333333333335</v>
      </c>
      <c r="E201" s="238">
        <v>566.76666666666665</v>
      </c>
      <c r="F201" s="238">
        <v>563.73333333333335</v>
      </c>
      <c r="G201" s="238">
        <v>560.01666666666665</v>
      </c>
      <c r="H201" s="238">
        <v>573.51666666666665</v>
      </c>
      <c r="I201" s="238">
        <v>577.23333333333335</v>
      </c>
      <c r="J201" s="238">
        <v>580.26666666666665</v>
      </c>
      <c r="K201" s="237">
        <v>574.20000000000005</v>
      </c>
      <c r="L201" s="237">
        <v>567.45000000000005</v>
      </c>
      <c r="M201" s="237">
        <v>15.11387</v>
      </c>
      <c r="N201" s="1"/>
      <c r="O201" s="1"/>
    </row>
    <row r="202" spans="1:15" ht="12.75" customHeight="1">
      <c r="A202" s="30">
        <v>192</v>
      </c>
      <c r="B202" s="223" t="s">
        <v>370</v>
      </c>
      <c r="C202" s="237">
        <v>73.400000000000006</v>
      </c>
      <c r="D202" s="238">
        <v>72.883333333333326</v>
      </c>
      <c r="E202" s="238">
        <v>71.966666666666654</v>
      </c>
      <c r="F202" s="238">
        <v>70.533333333333331</v>
      </c>
      <c r="G202" s="238">
        <v>69.61666666666666</v>
      </c>
      <c r="H202" s="238">
        <v>74.316666666666649</v>
      </c>
      <c r="I202" s="238">
        <v>75.233333333333334</v>
      </c>
      <c r="J202" s="238">
        <v>76.666666666666643</v>
      </c>
      <c r="K202" s="237">
        <v>73.8</v>
      </c>
      <c r="L202" s="237">
        <v>71.45</v>
      </c>
      <c r="M202" s="237">
        <v>73.683480000000003</v>
      </c>
      <c r="N202" s="1"/>
      <c r="O202" s="1"/>
    </row>
    <row r="203" spans="1:15" ht="12.75" customHeight="1">
      <c r="A203" s="30">
        <v>193</v>
      </c>
      <c r="B203" s="223" t="s">
        <v>824</v>
      </c>
      <c r="C203" s="237">
        <v>636.54999999999995</v>
      </c>
      <c r="D203" s="238">
        <v>641.93333333333328</v>
      </c>
      <c r="E203" s="238">
        <v>626.81666666666661</v>
      </c>
      <c r="F203" s="238">
        <v>617.08333333333337</v>
      </c>
      <c r="G203" s="238">
        <v>601.9666666666667</v>
      </c>
      <c r="H203" s="238">
        <v>651.66666666666652</v>
      </c>
      <c r="I203" s="238">
        <v>666.78333333333308</v>
      </c>
      <c r="J203" s="238">
        <v>676.51666666666642</v>
      </c>
      <c r="K203" s="237">
        <v>657.05</v>
      </c>
      <c r="L203" s="237">
        <v>632.20000000000005</v>
      </c>
      <c r="M203" s="237">
        <v>0.33112000000000003</v>
      </c>
      <c r="N203" s="1"/>
      <c r="O203" s="1"/>
    </row>
    <row r="204" spans="1:15" ht="12.75" customHeight="1">
      <c r="A204" s="30">
        <v>194</v>
      </c>
      <c r="B204" s="223" t="s">
        <v>371</v>
      </c>
      <c r="C204" s="237">
        <v>882</v>
      </c>
      <c r="D204" s="238">
        <v>884.41666666666663</v>
      </c>
      <c r="E204" s="238">
        <v>872.58333333333326</v>
      </c>
      <c r="F204" s="238">
        <v>863.16666666666663</v>
      </c>
      <c r="G204" s="238">
        <v>851.33333333333326</v>
      </c>
      <c r="H204" s="238">
        <v>893.83333333333326</v>
      </c>
      <c r="I204" s="238">
        <v>905.66666666666652</v>
      </c>
      <c r="J204" s="238">
        <v>915.08333333333326</v>
      </c>
      <c r="K204" s="237">
        <v>896.25</v>
      </c>
      <c r="L204" s="237">
        <v>875</v>
      </c>
      <c r="M204" s="237">
        <v>1.8233299999999999</v>
      </c>
      <c r="N204" s="1"/>
      <c r="O204" s="1"/>
    </row>
    <row r="205" spans="1:15" ht="12.75" customHeight="1">
      <c r="A205" s="30">
        <v>195</v>
      </c>
      <c r="B205" s="223" t="s">
        <v>372</v>
      </c>
      <c r="C205" s="237">
        <v>900.75</v>
      </c>
      <c r="D205" s="238">
        <v>907.4</v>
      </c>
      <c r="E205" s="238">
        <v>884.84999999999991</v>
      </c>
      <c r="F205" s="238">
        <v>868.94999999999993</v>
      </c>
      <c r="G205" s="238">
        <v>846.39999999999986</v>
      </c>
      <c r="H205" s="238">
        <v>923.3</v>
      </c>
      <c r="I205" s="238">
        <v>945.84999999999991</v>
      </c>
      <c r="J205" s="238">
        <v>961.75</v>
      </c>
      <c r="K205" s="237">
        <v>929.95</v>
      </c>
      <c r="L205" s="237">
        <v>891.5</v>
      </c>
      <c r="M205" s="237">
        <v>0.31738</v>
      </c>
      <c r="N205" s="1"/>
      <c r="O205" s="1"/>
    </row>
    <row r="206" spans="1:15" ht="12.75" customHeight="1">
      <c r="A206" s="30">
        <v>196</v>
      </c>
      <c r="B206" s="223" t="s">
        <v>112</v>
      </c>
      <c r="C206" s="237">
        <v>1109.8499999999999</v>
      </c>
      <c r="D206" s="238">
        <v>1111.8499999999999</v>
      </c>
      <c r="E206" s="238">
        <v>1100.5999999999999</v>
      </c>
      <c r="F206" s="238">
        <v>1091.3499999999999</v>
      </c>
      <c r="G206" s="238">
        <v>1080.0999999999999</v>
      </c>
      <c r="H206" s="238">
        <v>1121.0999999999999</v>
      </c>
      <c r="I206" s="238">
        <v>1132.3499999999999</v>
      </c>
      <c r="J206" s="238">
        <v>1141.5999999999999</v>
      </c>
      <c r="K206" s="237">
        <v>1123.0999999999999</v>
      </c>
      <c r="L206" s="237">
        <v>1102.5999999999999</v>
      </c>
      <c r="M206" s="237">
        <v>5.6994400000000001</v>
      </c>
      <c r="N206" s="1"/>
      <c r="O206" s="1"/>
    </row>
    <row r="207" spans="1:15" ht="12.75" customHeight="1">
      <c r="A207" s="30">
        <v>197</v>
      </c>
      <c r="B207" s="223" t="s">
        <v>118</v>
      </c>
      <c r="C207" s="237">
        <v>2702.35</v>
      </c>
      <c r="D207" s="238">
        <v>2702.0333333333333</v>
      </c>
      <c r="E207" s="238">
        <v>2685.8166666666666</v>
      </c>
      <c r="F207" s="238">
        <v>2669.2833333333333</v>
      </c>
      <c r="G207" s="238">
        <v>2653.0666666666666</v>
      </c>
      <c r="H207" s="238">
        <v>2718.5666666666666</v>
      </c>
      <c r="I207" s="238">
        <v>2734.7833333333328</v>
      </c>
      <c r="J207" s="238">
        <v>2751.3166666666666</v>
      </c>
      <c r="K207" s="237">
        <v>2718.25</v>
      </c>
      <c r="L207" s="237">
        <v>2685.5</v>
      </c>
      <c r="M207" s="237">
        <v>1.8194699999999999</v>
      </c>
      <c r="N207" s="1"/>
      <c r="O207" s="1"/>
    </row>
    <row r="208" spans="1:15" ht="12.75" customHeight="1">
      <c r="A208" s="30">
        <v>198</v>
      </c>
      <c r="B208" s="223" t="s">
        <v>770</v>
      </c>
      <c r="C208" s="237">
        <v>359.55</v>
      </c>
      <c r="D208" s="238">
        <v>357.2833333333333</v>
      </c>
      <c r="E208" s="238">
        <v>352.61666666666662</v>
      </c>
      <c r="F208" s="238">
        <v>345.68333333333334</v>
      </c>
      <c r="G208" s="238">
        <v>341.01666666666665</v>
      </c>
      <c r="H208" s="238">
        <v>364.21666666666658</v>
      </c>
      <c r="I208" s="238">
        <v>368.88333333333333</v>
      </c>
      <c r="J208" s="238">
        <v>375.81666666666655</v>
      </c>
      <c r="K208" s="237">
        <v>361.95</v>
      </c>
      <c r="L208" s="237">
        <v>350.35</v>
      </c>
      <c r="M208" s="237">
        <v>3.8447100000000001</v>
      </c>
      <c r="N208" s="1"/>
      <c r="O208" s="1"/>
    </row>
    <row r="209" spans="1:15" ht="12.75" customHeight="1">
      <c r="A209" s="30">
        <v>199</v>
      </c>
      <c r="B209" s="223" t="s">
        <v>120</v>
      </c>
      <c r="C209" s="237">
        <v>471</v>
      </c>
      <c r="D209" s="238">
        <v>463.38333333333338</v>
      </c>
      <c r="E209" s="238">
        <v>454.36666666666679</v>
      </c>
      <c r="F209" s="238">
        <v>437.73333333333341</v>
      </c>
      <c r="G209" s="238">
        <v>428.71666666666681</v>
      </c>
      <c r="H209" s="238">
        <v>480.01666666666677</v>
      </c>
      <c r="I209" s="238">
        <v>489.0333333333333</v>
      </c>
      <c r="J209" s="238">
        <v>505.66666666666674</v>
      </c>
      <c r="K209" s="237">
        <v>472.4</v>
      </c>
      <c r="L209" s="237">
        <v>446.75</v>
      </c>
      <c r="M209" s="237">
        <v>138.98138</v>
      </c>
      <c r="N209" s="1"/>
      <c r="O209" s="1"/>
    </row>
    <row r="210" spans="1:15" ht="12.75" customHeight="1">
      <c r="A210" s="30">
        <v>200</v>
      </c>
      <c r="B210" s="223" t="s">
        <v>778</v>
      </c>
      <c r="C210" s="237">
        <v>1339.2</v>
      </c>
      <c r="D210" s="238">
        <v>1337.3333333333333</v>
      </c>
      <c r="E210" s="238">
        <v>1325.8666666666666</v>
      </c>
      <c r="F210" s="238">
        <v>1312.5333333333333</v>
      </c>
      <c r="G210" s="238">
        <v>1301.0666666666666</v>
      </c>
      <c r="H210" s="238">
        <v>1350.6666666666665</v>
      </c>
      <c r="I210" s="238">
        <v>1362.1333333333332</v>
      </c>
      <c r="J210" s="238">
        <v>1375.4666666666665</v>
      </c>
      <c r="K210" s="237">
        <v>1348.8</v>
      </c>
      <c r="L210" s="237">
        <v>1324</v>
      </c>
      <c r="M210" s="237">
        <v>0.30215999999999998</v>
      </c>
      <c r="N210" s="1"/>
      <c r="O210" s="1"/>
    </row>
    <row r="211" spans="1:15" ht="12.75" customHeight="1">
      <c r="A211" s="30">
        <v>201</v>
      </c>
      <c r="B211" s="223" t="s">
        <v>259</v>
      </c>
      <c r="C211" s="237">
        <v>2522.1</v>
      </c>
      <c r="D211" s="238">
        <v>2521.4</v>
      </c>
      <c r="E211" s="238">
        <v>2491.8000000000002</v>
      </c>
      <c r="F211" s="238">
        <v>2461.5</v>
      </c>
      <c r="G211" s="238">
        <v>2431.9</v>
      </c>
      <c r="H211" s="238">
        <v>2551.7000000000003</v>
      </c>
      <c r="I211" s="238">
        <v>2581.2999999999997</v>
      </c>
      <c r="J211" s="238">
        <v>2611.6000000000004</v>
      </c>
      <c r="K211" s="237">
        <v>2551</v>
      </c>
      <c r="L211" s="237">
        <v>2491.1</v>
      </c>
      <c r="M211" s="237">
        <v>11.548970000000001</v>
      </c>
      <c r="N211" s="1"/>
      <c r="O211" s="1"/>
    </row>
    <row r="212" spans="1:15" ht="12.75" customHeight="1">
      <c r="A212" s="30">
        <v>202</v>
      </c>
      <c r="B212" s="223" t="s">
        <v>374</v>
      </c>
      <c r="C212" s="237">
        <v>109.05</v>
      </c>
      <c r="D212" s="238">
        <v>108.01666666666665</v>
      </c>
      <c r="E212" s="238">
        <v>106.18333333333331</v>
      </c>
      <c r="F212" s="238">
        <v>103.31666666666666</v>
      </c>
      <c r="G212" s="238">
        <v>101.48333333333332</v>
      </c>
      <c r="H212" s="238">
        <v>110.8833333333333</v>
      </c>
      <c r="I212" s="238">
        <v>112.71666666666664</v>
      </c>
      <c r="J212" s="238">
        <v>115.58333333333329</v>
      </c>
      <c r="K212" s="237">
        <v>109.85</v>
      </c>
      <c r="L212" s="237">
        <v>105.15</v>
      </c>
      <c r="M212" s="237">
        <v>42.03839</v>
      </c>
      <c r="N212" s="1"/>
      <c r="O212" s="1"/>
    </row>
    <row r="213" spans="1:15" ht="12.75" customHeight="1">
      <c r="A213" s="30">
        <v>203</v>
      </c>
      <c r="B213" s="223" t="s">
        <v>121</v>
      </c>
      <c r="C213" s="237">
        <v>231.15</v>
      </c>
      <c r="D213" s="238">
        <v>230.81666666666669</v>
      </c>
      <c r="E213" s="238">
        <v>228.68333333333339</v>
      </c>
      <c r="F213" s="238">
        <v>226.2166666666667</v>
      </c>
      <c r="G213" s="238">
        <v>224.0833333333334</v>
      </c>
      <c r="H213" s="238">
        <v>233.28333333333339</v>
      </c>
      <c r="I213" s="238">
        <v>235.41666666666666</v>
      </c>
      <c r="J213" s="238">
        <v>237.88333333333338</v>
      </c>
      <c r="K213" s="237">
        <v>232.95</v>
      </c>
      <c r="L213" s="237">
        <v>228.35</v>
      </c>
      <c r="M213" s="237">
        <v>26.310929999999999</v>
      </c>
      <c r="N213" s="1"/>
      <c r="O213" s="1"/>
    </row>
    <row r="214" spans="1:15" ht="12.75" customHeight="1">
      <c r="A214" s="30">
        <v>204</v>
      </c>
      <c r="B214" s="223" t="s">
        <v>122</v>
      </c>
      <c r="C214" s="237">
        <v>2593.25</v>
      </c>
      <c r="D214" s="238">
        <v>2601.1333333333332</v>
      </c>
      <c r="E214" s="238">
        <v>2567.3666666666663</v>
      </c>
      <c r="F214" s="238">
        <v>2541.4833333333331</v>
      </c>
      <c r="G214" s="238">
        <v>2507.7166666666662</v>
      </c>
      <c r="H214" s="238">
        <v>2627.0166666666664</v>
      </c>
      <c r="I214" s="238">
        <v>2660.7833333333328</v>
      </c>
      <c r="J214" s="238">
        <v>2686.6666666666665</v>
      </c>
      <c r="K214" s="237">
        <v>2634.9</v>
      </c>
      <c r="L214" s="237">
        <v>2575.25</v>
      </c>
      <c r="M214" s="237">
        <v>8.7096</v>
      </c>
      <c r="N214" s="1"/>
      <c r="O214" s="1"/>
    </row>
    <row r="215" spans="1:15" ht="12.75" customHeight="1">
      <c r="A215" s="30">
        <v>205</v>
      </c>
      <c r="B215" s="223" t="s">
        <v>260</v>
      </c>
      <c r="C215" s="237">
        <v>321.60000000000002</v>
      </c>
      <c r="D215" s="238">
        <v>319.86666666666667</v>
      </c>
      <c r="E215" s="238">
        <v>315.23333333333335</v>
      </c>
      <c r="F215" s="238">
        <v>308.86666666666667</v>
      </c>
      <c r="G215" s="238">
        <v>304.23333333333335</v>
      </c>
      <c r="H215" s="238">
        <v>326.23333333333335</v>
      </c>
      <c r="I215" s="238">
        <v>330.86666666666667</v>
      </c>
      <c r="J215" s="238">
        <v>337.23333333333335</v>
      </c>
      <c r="K215" s="237">
        <v>324.5</v>
      </c>
      <c r="L215" s="237">
        <v>313.5</v>
      </c>
      <c r="M215" s="237">
        <v>3.6601599999999999</v>
      </c>
      <c r="N215" s="1"/>
      <c r="O215" s="1"/>
    </row>
    <row r="216" spans="1:15" ht="12.75" customHeight="1">
      <c r="A216" s="30">
        <v>206</v>
      </c>
      <c r="B216" s="223" t="s">
        <v>288</v>
      </c>
      <c r="C216" s="237">
        <v>3304.9</v>
      </c>
      <c r="D216" s="238">
        <v>3298.9666666666667</v>
      </c>
      <c r="E216" s="238">
        <v>3272.9333333333334</v>
      </c>
      <c r="F216" s="238">
        <v>3240.9666666666667</v>
      </c>
      <c r="G216" s="238">
        <v>3214.9333333333334</v>
      </c>
      <c r="H216" s="238">
        <v>3330.9333333333334</v>
      </c>
      <c r="I216" s="238">
        <v>3356.9666666666672</v>
      </c>
      <c r="J216" s="238">
        <v>3388.9333333333334</v>
      </c>
      <c r="K216" s="237">
        <v>3325</v>
      </c>
      <c r="L216" s="237">
        <v>3267</v>
      </c>
      <c r="M216" s="237">
        <v>0.15451000000000001</v>
      </c>
      <c r="N216" s="1"/>
      <c r="O216" s="1"/>
    </row>
    <row r="217" spans="1:15" ht="12.75" customHeight="1">
      <c r="A217" s="30">
        <v>207</v>
      </c>
      <c r="B217" s="223" t="s">
        <v>779</v>
      </c>
      <c r="C217" s="237">
        <v>728.7</v>
      </c>
      <c r="D217" s="238">
        <v>724.91666666666663</v>
      </c>
      <c r="E217" s="238">
        <v>714.83333333333326</v>
      </c>
      <c r="F217" s="238">
        <v>700.96666666666658</v>
      </c>
      <c r="G217" s="238">
        <v>690.88333333333321</v>
      </c>
      <c r="H217" s="238">
        <v>738.7833333333333</v>
      </c>
      <c r="I217" s="238">
        <v>748.86666666666656</v>
      </c>
      <c r="J217" s="238">
        <v>762.73333333333335</v>
      </c>
      <c r="K217" s="237">
        <v>735</v>
      </c>
      <c r="L217" s="237">
        <v>711.05</v>
      </c>
      <c r="M217" s="237">
        <v>1.3733599999999999</v>
      </c>
      <c r="N217" s="1"/>
      <c r="O217" s="1"/>
    </row>
    <row r="218" spans="1:15" ht="12.75" customHeight="1">
      <c r="A218" s="30">
        <v>208</v>
      </c>
      <c r="B218" s="223" t="s">
        <v>375</v>
      </c>
      <c r="C218" s="237">
        <v>42220.5</v>
      </c>
      <c r="D218" s="238">
        <v>41890.166666666664</v>
      </c>
      <c r="E218" s="238">
        <v>41430.333333333328</v>
      </c>
      <c r="F218" s="238">
        <v>40640.166666666664</v>
      </c>
      <c r="G218" s="238">
        <v>40180.333333333328</v>
      </c>
      <c r="H218" s="238">
        <v>42680.333333333328</v>
      </c>
      <c r="I218" s="238">
        <v>43140.166666666657</v>
      </c>
      <c r="J218" s="238">
        <v>43930.333333333328</v>
      </c>
      <c r="K218" s="237">
        <v>42350</v>
      </c>
      <c r="L218" s="237">
        <v>41100</v>
      </c>
      <c r="M218" s="237">
        <v>0.10974</v>
      </c>
      <c r="N218" s="1"/>
      <c r="O218" s="1"/>
    </row>
    <row r="219" spans="1:15" ht="12.75" customHeight="1">
      <c r="A219" s="30">
        <v>209</v>
      </c>
      <c r="B219" s="223" t="s">
        <v>376</v>
      </c>
      <c r="C219" s="237">
        <v>50.2</v>
      </c>
      <c r="D219" s="238">
        <v>50.233333333333327</v>
      </c>
      <c r="E219" s="238">
        <v>49.066666666666656</v>
      </c>
      <c r="F219" s="238">
        <v>47.93333333333333</v>
      </c>
      <c r="G219" s="238">
        <v>46.766666666666659</v>
      </c>
      <c r="H219" s="238">
        <v>51.366666666666653</v>
      </c>
      <c r="I219" s="238">
        <v>52.533333333333324</v>
      </c>
      <c r="J219" s="238">
        <v>53.66666666666665</v>
      </c>
      <c r="K219" s="237">
        <v>51.4</v>
      </c>
      <c r="L219" s="237">
        <v>49.1</v>
      </c>
      <c r="M219" s="237">
        <v>110.71705</v>
      </c>
      <c r="N219" s="1"/>
      <c r="O219" s="1"/>
    </row>
    <row r="220" spans="1:15" ht="12.75" customHeight="1">
      <c r="A220" s="30">
        <v>210</v>
      </c>
      <c r="B220" s="223" t="s">
        <v>114</v>
      </c>
      <c r="C220" s="237">
        <v>2669.1</v>
      </c>
      <c r="D220" s="238">
        <v>2663.3833333333332</v>
      </c>
      <c r="E220" s="238">
        <v>2653.9666666666662</v>
      </c>
      <c r="F220" s="238">
        <v>2638.833333333333</v>
      </c>
      <c r="G220" s="238">
        <v>2629.4166666666661</v>
      </c>
      <c r="H220" s="238">
        <v>2678.5166666666664</v>
      </c>
      <c r="I220" s="238">
        <v>2687.9333333333334</v>
      </c>
      <c r="J220" s="238">
        <v>2703.0666666666666</v>
      </c>
      <c r="K220" s="237">
        <v>2672.8</v>
      </c>
      <c r="L220" s="237">
        <v>2648.25</v>
      </c>
      <c r="M220" s="237">
        <v>15.2431</v>
      </c>
      <c r="N220" s="1"/>
      <c r="O220" s="1"/>
    </row>
    <row r="221" spans="1:15" ht="12.75" customHeight="1">
      <c r="A221" s="30">
        <v>211</v>
      </c>
      <c r="B221" s="223" t="s">
        <v>124</v>
      </c>
      <c r="C221" s="237">
        <v>900.65</v>
      </c>
      <c r="D221" s="238">
        <v>897.20000000000016</v>
      </c>
      <c r="E221" s="238">
        <v>891.65000000000032</v>
      </c>
      <c r="F221" s="238">
        <v>882.6500000000002</v>
      </c>
      <c r="G221" s="238">
        <v>877.10000000000036</v>
      </c>
      <c r="H221" s="238">
        <v>906.20000000000027</v>
      </c>
      <c r="I221" s="238">
        <v>911.75000000000023</v>
      </c>
      <c r="J221" s="238">
        <v>920.75000000000023</v>
      </c>
      <c r="K221" s="237">
        <v>902.75</v>
      </c>
      <c r="L221" s="237">
        <v>888.2</v>
      </c>
      <c r="M221" s="237">
        <v>49.943809999999999</v>
      </c>
      <c r="N221" s="1"/>
      <c r="O221" s="1"/>
    </row>
    <row r="222" spans="1:15" ht="12.75" customHeight="1">
      <c r="A222" s="30">
        <v>212</v>
      </c>
      <c r="B222" s="223" t="s">
        <v>125</v>
      </c>
      <c r="C222" s="237">
        <v>1242.75</v>
      </c>
      <c r="D222" s="238">
        <v>1241.7166666666667</v>
      </c>
      <c r="E222" s="238">
        <v>1229.4333333333334</v>
      </c>
      <c r="F222" s="238">
        <v>1216.1166666666668</v>
      </c>
      <c r="G222" s="238">
        <v>1203.8333333333335</v>
      </c>
      <c r="H222" s="238">
        <v>1255.0333333333333</v>
      </c>
      <c r="I222" s="238">
        <v>1267.3166666666666</v>
      </c>
      <c r="J222" s="238">
        <v>1280.6333333333332</v>
      </c>
      <c r="K222" s="237">
        <v>1254</v>
      </c>
      <c r="L222" s="237">
        <v>1228.4000000000001</v>
      </c>
      <c r="M222" s="237">
        <v>3.3078400000000001</v>
      </c>
      <c r="N222" s="1"/>
      <c r="O222" s="1"/>
    </row>
    <row r="223" spans="1:15" ht="12.75" customHeight="1">
      <c r="A223" s="30">
        <v>213</v>
      </c>
      <c r="B223" s="223" t="s">
        <v>126</v>
      </c>
      <c r="C223" s="237">
        <v>450.4</v>
      </c>
      <c r="D223" s="238">
        <v>449.01666666666665</v>
      </c>
      <c r="E223" s="238">
        <v>447.0333333333333</v>
      </c>
      <c r="F223" s="238">
        <v>443.66666666666663</v>
      </c>
      <c r="G223" s="238">
        <v>441.68333333333328</v>
      </c>
      <c r="H223" s="238">
        <v>452.38333333333333</v>
      </c>
      <c r="I223" s="238">
        <v>454.36666666666667</v>
      </c>
      <c r="J223" s="238">
        <v>457.73333333333335</v>
      </c>
      <c r="K223" s="237">
        <v>451</v>
      </c>
      <c r="L223" s="237">
        <v>445.65</v>
      </c>
      <c r="M223" s="237">
        <v>10.73611</v>
      </c>
      <c r="N223" s="1"/>
      <c r="O223" s="1"/>
    </row>
    <row r="224" spans="1:15" ht="12.75" customHeight="1">
      <c r="A224" s="30">
        <v>214</v>
      </c>
      <c r="B224" s="223" t="s">
        <v>261</v>
      </c>
      <c r="C224" s="237">
        <v>498.65</v>
      </c>
      <c r="D224" s="238">
        <v>499</v>
      </c>
      <c r="E224" s="238">
        <v>495.7</v>
      </c>
      <c r="F224" s="238">
        <v>492.75</v>
      </c>
      <c r="G224" s="238">
        <v>489.45</v>
      </c>
      <c r="H224" s="238">
        <v>501.95</v>
      </c>
      <c r="I224" s="238">
        <v>505.24999999999994</v>
      </c>
      <c r="J224" s="238">
        <v>508.2</v>
      </c>
      <c r="K224" s="237">
        <v>502.3</v>
      </c>
      <c r="L224" s="237">
        <v>496.05</v>
      </c>
      <c r="M224" s="237">
        <v>1.8504700000000001</v>
      </c>
      <c r="N224" s="1"/>
      <c r="O224" s="1"/>
    </row>
    <row r="225" spans="1:15" ht="12.75" customHeight="1">
      <c r="A225" s="30">
        <v>215</v>
      </c>
      <c r="B225" s="223" t="s">
        <v>378</v>
      </c>
      <c r="C225" s="237">
        <v>52.9</v>
      </c>
      <c r="D225" s="238">
        <v>52.766666666666673</v>
      </c>
      <c r="E225" s="238">
        <v>52.033333333333346</v>
      </c>
      <c r="F225" s="238">
        <v>51.166666666666671</v>
      </c>
      <c r="G225" s="238">
        <v>50.433333333333344</v>
      </c>
      <c r="H225" s="238">
        <v>53.633333333333347</v>
      </c>
      <c r="I225" s="238">
        <v>54.366666666666681</v>
      </c>
      <c r="J225" s="238">
        <v>55.233333333333348</v>
      </c>
      <c r="K225" s="237">
        <v>53.5</v>
      </c>
      <c r="L225" s="237">
        <v>51.9</v>
      </c>
      <c r="M225" s="237">
        <v>123.00297999999999</v>
      </c>
      <c r="N225" s="1"/>
      <c r="O225" s="1"/>
    </row>
    <row r="226" spans="1:15" ht="12.75" customHeight="1">
      <c r="A226" s="30">
        <v>216</v>
      </c>
      <c r="B226" s="223" t="s">
        <v>128</v>
      </c>
      <c r="C226" s="237">
        <v>55.95</v>
      </c>
      <c r="D226" s="238">
        <v>55.816666666666663</v>
      </c>
      <c r="E226" s="238">
        <v>55.083333333333329</v>
      </c>
      <c r="F226" s="238">
        <v>54.216666666666669</v>
      </c>
      <c r="G226" s="238">
        <v>53.483333333333334</v>
      </c>
      <c r="H226" s="238">
        <v>56.683333333333323</v>
      </c>
      <c r="I226" s="238">
        <v>57.416666666666657</v>
      </c>
      <c r="J226" s="238">
        <v>58.283333333333317</v>
      </c>
      <c r="K226" s="237">
        <v>56.55</v>
      </c>
      <c r="L226" s="237">
        <v>54.95</v>
      </c>
      <c r="M226" s="237">
        <v>394.45195999999999</v>
      </c>
      <c r="N226" s="1"/>
      <c r="O226" s="1"/>
    </row>
    <row r="227" spans="1:15" ht="12.75" customHeight="1">
      <c r="A227" s="30">
        <v>217</v>
      </c>
      <c r="B227" s="223" t="s">
        <v>379</v>
      </c>
      <c r="C227" s="237">
        <v>78.25</v>
      </c>
      <c r="D227" s="238">
        <v>77.766666666666666</v>
      </c>
      <c r="E227" s="238">
        <v>77.133333333333326</v>
      </c>
      <c r="F227" s="238">
        <v>76.016666666666666</v>
      </c>
      <c r="G227" s="238">
        <v>75.383333333333326</v>
      </c>
      <c r="H227" s="238">
        <v>78.883333333333326</v>
      </c>
      <c r="I227" s="238">
        <v>79.51666666666668</v>
      </c>
      <c r="J227" s="238">
        <v>80.633333333333326</v>
      </c>
      <c r="K227" s="237">
        <v>78.400000000000006</v>
      </c>
      <c r="L227" s="237">
        <v>76.650000000000006</v>
      </c>
      <c r="M227" s="237">
        <v>53.461939999999998</v>
      </c>
      <c r="N227" s="1"/>
      <c r="O227" s="1"/>
    </row>
    <row r="228" spans="1:15" ht="12.75" customHeight="1">
      <c r="A228" s="30">
        <v>218</v>
      </c>
      <c r="B228" s="223" t="s">
        <v>380</v>
      </c>
      <c r="C228" s="237">
        <v>898.7</v>
      </c>
      <c r="D228" s="238">
        <v>905.5333333333333</v>
      </c>
      <c r="E228" s="238">
        <v>888.16666666666663</v>
      </c>
      <c r="F228" s="238">
        <v>877.63333333333333</v>
      </c>
      <c r="G228" s="238">
        <v>860.26666666666665</v>
      </c>
      <c r="H228" s="238">
        <v>916.06666666666661</v>
      </c>
      <c r="I228" s="238">
        <v>933.43333333333339</v>
      </c>
      <c r="J228" s="238">
        <v>943.96666666666658</v>
      </c>
      <c r="K228" s="237">
        <v>922.9</v>
      </c>
      <c r="L228" s="237">
        <v>895</v>
      </c>
      <c r="M228" s="237">
        <v>0.15590999999999999</v>
      </c>
      <c r="N228" s="1"/>
      <c r="O228" s="1"/>
    </row>
    <row r="229" spans="1:15" ht="12.75" customHeight="1">
      <c r="A229" s="30">
        <v>219</v>
      </c>
      <c r="B229" s="223" t="s">
        <v>381</v>
      </c>
      <c r="C229" s="237">
        <v>472.1</v>
      </c>
      <c r="D229" s="238">
        <v>475.18333333333339</v>
      </c>
      <c r="E229" s="238">
        <v>466.26666666666677</v>
      </c>
      <c r="F229" s="238">
        <v>460.43333333333339</v>
      </c>
      <c r="G229" s="238">
        <v>451.51666666666677</v>
      </c>
      <c r="H229" s="238">
        <v>481.01666666666677</v>
      </c>
      <c r="I229" s="238">
        <v>489.93333333333339</v>
      </c>
      <c r="J229" s="238">
        <v>495.76666666666677</v>
      </c>
      <c r="K229" s="237">
        <v>484.1</v>
      </c>
      <c r="L229" s="237">
        <v>469.35</v>
      </c>
      <c r="M229" s="237">
        <v>2.5818500000000002</v>
      </c>
      <c r="N229" s="1"/>
      <c r="O229" s="1"/>
    </row>
    <row r="230" spans="1:15" ht="12.75" customHeight="1">
      <c r="A230" s="30">
        <v>220</v>
      </c>
      <c r="B230" s="223" t="s">
        <v>382</v>
      </c>
      <c r="C230" s="237">
        <v>1763.5</v>
      </c>
      <c r="D230" s="238">
        <v>1767.3999999999999</v>
      </c>
      <c r="E230" s="238">
        <v>1750.8499999999997</v>
      </c>
      <c r="F230" s="238">
        <v>1738.1999999999998</v>
      </c>
      <c r="G230" s="238">
        <v>1721.6499999999996</v>
      </c>
      <c r="H230" s="238">
        <v>1780.0499999999997</v>
      </c>
      <c r="I230" s="238">
        <v>1796.6</v>
      </c>
      <c r="J230" s="238">
        <v>1809.2499999999998</v>
      </c>
      <c r="K230" s="237">
        <v>1783.95</v>
      </c>
      <c r="L230" s="237">
        <v>1754.75</v>
      </c>
      <c r="M230" s="237">
        <v>9.4270000000000007E-2</v>
      </c>
      <c r="N230" s="1"/>
      <c r="O230" s="1"/>
    </row>
    <row r="231" spans="1:15" ht="12.75" customHeight="1">
      <c r="A231" s="30">
        <v>221</v>
      </c>
      <c r="B231" s="223" t="s">
        <v>383</v>
      </c>
      <c r="C231" s="237">
        <v>295.7</v>
      </c>
      <c r="D231" s="238">
        <v>292.76666666666671</v>
      </c>
      <c r="E231" s="238">
        <v>285.03333333333342</v>
      </c>
      <c r="F231" s="238">
        <v>274.36666666666673</v>
      </c>
      <c r="G231" s="238">
        <v>266.63333333333344</v>
      </c>
      <c r="H231" s="238">
        <v>303.43333333333339</v>
      </c>
      <c r="I231" s="238">
        <v>311.16666666666663</v>
      </c>
      <c r="J231" s="238">
        <v>321.83333333333337</v>
      </c>
      <c r="K231" s="237">
        <v>300.5</v>
      </c>
      <c r="L231" s="237">
        <v>282.10000000000002</v>
      </c>
      <c r="M231" s="237">
        <v>84.292940000000002</v>
      </c>
      <c r="N231" s="1"/>
      <c r="O231" s="1"/>
    </row>
    <row r="232" spans="1:15" ht="12.75" customHeight="1">
      <c r="A232" s="30">
        <v>222</v>
      </c>
      <c r="B232" s="223" t="s">
        <v>137</v>
      </c>
      <c r="C232" s="237">
        <v>333.15</v>
      </c>
      <c r="D232" s="238">
        <v>333.23333333333329</v>
      </c>
      <c r="E232" s="238">
        <v>330.06666666666661</v>
      </c>
      <c r="F232" s="238">
        <v>326.98333333333329</v>
      </c>
      <c r="G232" s="238">
        <v>323.81666666666661</v>
      </c>
      <c r="H232" s="238">
        <v>336.31666666666661</v>
      </c>
      <c r="I232" s="238">
        <v>339.48333333333323</v>
      </c>
      <c r="J232" s="238">
        <v>342.56666666666661</v>
      </c>
      <c r="K232" s="237">
        <v>336.4</v>
      </c>
      <c r="L232" s="237">
        <v>330.15</v>
      </c>
      <c r="M232" s="237">
        <v>67.273430000000005</v>
      </c>
      <c r="N232" s="1"/>
      <c r="O232" s="1"/>
    </row>
    <row r="233" spans="1:15" ht="12.75" customHeight="1">
      <c r="A233" s="30">
        <v>223</v>
      </c>
      <c r="B233" s="223" t="s">
        <v>385</v>
      </c>
      <c r="C233" s="237">
        <v>103</v>
      </c>
      <c r="D233" s="238">
        <v>103.38333333333333</v>
      </c>
      <c r="E233" s="238">
        <v>101.86666666666665</v>
      </c>
      <c r="F233" s="238">
        <v>100.73333333333332</v>
      </c>
      <c r="G233" s="238">
        <v>99.21666666666664</v>
      </c>
      <c r="H233" s="238">
        <v>104.51666666666665</v>
      </c>
      <c r="I233" s="238">
        <v>106.03333333333333</v>
      </c>
      <c r="J233" s="238">
        <v>107.16666666666666</v>
      </c>
      <c r="K233" s="237">
        <v>104.9</v>
      </c>
      <c r="L233" s="237">
        <v>102.25</v>
      </c>
      <c r="M233" s="237">
        <v>2.2768899999999999</v>
      </c>
      <c r="N233" s="1"/>
      <c r="O233" s="1"/>
    </row>
    <row r="234" spans="1:15" ht="12.75" customHeight="1">
      <c r="A234" s="30">
        <v>224</v>
      </c>
      <c r="B234" s="223" t="s">
        <v>386</v>
      </c>
      <c r="C234" s="237">
        <v>215.95</v>
      </c>
      <c r="D234" s="238">
        <v>213.83333333333334</v>
      </c>
      <c r="E234" s="238">
        <v>210.36666666666667</v>
      </c>
      <c r="F234" s="238">
        <v>204.78333333333333</v>
      </c>
      <c r="G234" s="238">
        <v>201.31666666666666</v>
      </c>
      <c r="H234" s="238">
        <v>219.41666666666669</v>
      </c>
      <c r="I234" s="238">
        <v>222.88333333333333</v>
      </c>
      <c r="J234" s="238">
        <v>228.4666666666667</v>
      </c>
      <c r="K234" s="237">
        <v>217.3</v>
      </c>
      <c r="L234" s="237">
        <v>208.25</v>
      </c>
      <c r="M234" s="237">
        <v>42.048769999999998</v>
      </c>
      <c r="N234" s="1"/>
      <c r="O234" s="1"/>
    </row>
    <row r="235" spans="1:15" ht="12.75" customHeight="1">
      <c r="A235" s="30">
        <v>225</v>
      </c>
      <c r="B235" s="223" t="s">
        <v>123</v>
      </c>
      <c r="C235" s="237">
        <v>148.85</v>
      </c>
      <c r="D235" s="238">
        <v>146.61666666666665</v>
      </c>
      <c r="E235" s="238">
        <v>143.43333333333328</v>
      </c>
      <c r="F235" s="238">
        <v>138.01666666666662</v>
      </c>
      <c r="G235" s="238">
        <v>134.83333333333326</v>
      </c>
      <c r="H235" s="238">
        <v>152.0333333333333</v>
      </c>
      <c r="I235" s="238">
        <v>155.21666666666664</v>
      </c>
      <c r="J235" s="238">
        <v>160.63333333333333</v>
      </c>
      <c r="K235" s="237">
        <v>149.80000000000001</v>
      </c>
      <c r="L235" s="237">
        <v>141.19999999999999</v>
      </c>
      <c r="M235" s="237">
        <v>286.81659999999999</v>
      </c>
      <c r="N235" s="1"/>
      <c r="O235" s="1"/>
    </row>
    <row r="236" spans="1:15" ht="12.75" customHeight="1">
      <c r="A236" s="30">
        <v>226</v>
      </c>
      <c r="B236" s="223" t="s">
        <v>387</v>
      </c>
      <c r="C236" s="237">
        <v>80.25</v>
      </c>
      <c r="D236" s="238">
        <v>80.233333333333334</v>
      </c>
      <c r="E236" s="238">
        <v>78.566666666666663</v>
      </c>
      <c r="F236" s="238">
        <v>76.883333333333326</v>
      </c>
      <c r="G236" s="238">
        <v>75.216666666666654</v>
      </c>
      <c r="H236" s="238">
        <v>81.916666666666671</v>
      </c>
      <c r="I236" s="238">
        <v>83.583333333333329</v>
      </c>
      <c r="J236" s="238">
        <v>85.26666666666668</v>
      </c>
      <c r="K236" s="237">
        <v>81.900000000000006</v>
      </c>
      <c r="L236" s="237">
        <v>78.55</v>
      </c>
      <c r="M236" s="237">
        <v>68.279730000000001</v>
      </c>
      <c r="N236" s="1"/>
      <c r="O236" s="1"/>
    </row>
    <row r="237" spans="1:15" ht="12.75" customHeight="1">
      <c r="A237" s="30">
        <v>227</v>
      </c>
      <c r="B237" s="223" t="s">
        <v>262</v>
      </c>
      <c r="C237" s="237">
        <v>4258.1499999999996</v>
      </c>
      <c r="D237" s="238">
        <v>4259.2666666666664</v>
      </c>
      <c r="E237" s="238">
        <v>4223.6333333333332</v>
      </c>
      <c r="F237" s="238">
        <v>4189.1166666666668</v>
      </c>
      <c r="G237" s="238">
        <v>4153.4833333333336</v>
      </c>
      <c r="H237" s="238">
        <v>4293.7833333333328</v>
      </c>
      <c r="I237" s="238">
        <v>4329.4166666666661</v>
      </c>
      <c r="J237" s="238">
        <v>4363.9333333333325</v>
      </c>
      <c r="K237" s="237">
        <v>4294.8999999999996</v>
      </c>
      <c r="L237" s="237">
        <v>4224.75</v>
      </c>
      <c r="M237" s="237">
        <v>0.44157000000000002</v>
      </c>
      <c r="N237" s="1"/>
      <c r="O237" s="1"/>
    </row>
    <row r="238" spans="1:15" ht="12.75" customHeight="1">
      <c r="A238" s="30">
        <v>228</v>
      </c>
      <c r="B238" s="223" t="s">
        <v>388</v>
      </c>
      <c r="C238" s="237">
        <v>288.55</v>
      </c>
      <c r="D238" s="238">
        <v>290.13333333333338</v>
      </c>
      <c r="E238" s="238">
        <v>285.41666666666674</v>
      </c>
      <c r="F238" s="238">
        <v>282.28333333333336</v>
      </c>
      <c r="G238" s="238">
        <v>277.56666666666672</v>
      </c>
      <c r="H238" s="238">
        <v>293.26666666666677</v>
      </c>
      <c r="I238" s="238">
        <v>297.98333333333335</v>
      </c>
      <c r="J238" s="238">
        <v>301.11666666666679</v>
      </c>
      <c r="K238" s="237">
        <v>294.85000000000002</v>
      </c>
      <c r="L238" s="237">
        <v>287</v>
      </c>
      <c r="M238" s="237">
        <v>17.0137</v>
      </c>
      <c r="N238" s="1"/>
      <c r="O238" s="1"/>
    </row>
    <row r="239" spans="1:15" ht="12.75" customHeight="1">
      <c r="A239" s="30">
        <v>229</v>
      </c>
      <c r="B239" s="223" t="s">
        <v>389</v>
      </c>
      <c r="C239" s="237">
        <v>138.5</v>
      </c>
      <c r="D239" s="238">
        <v>138.16666666666666</v>
      </c>
      <c r="E239" s="238">
        <v>137.0333333333333</v>
      </c>
      <c r="F239" s="238">
        <v>135.56666666666663</v>
      </c>
      <c r="G239" s="238">
        <v>134.43333333333328</v>
      </c>
      <c r="H239" s="238">
        <v>139.63333333333333</v>
      </c>
      <c r="I239" s="238">
        <v>140.76666666666671</v>
      </c>
      <c r="J239" s="238">
        <v>142.23333333333335</v>
      </c>
      <c r="K239" s="237">
        <v>139.30000000000001</v>
      </c>
      <c r="L239" s="237">
        <v>136.69999999999999</v>
      </c>
      <c r="M239" s="237">
        <v>38.482840000000003</v>
      </c>
      <c r="N239" s="1"/>
      <c r="O239" s="1"/>
    </row>
    <row r="240" spans="1:15" ht="12.75" customHeight="1">
      <c r="A240" s="30">
        <v>230</v>
      </c>
      <c r="B240" s="223" t="s">
        <v>130</v>
      </c>
      <c r="C240" s="237">
        <v>314.45</v>
      </c>
      <c r="D240" s="238">
        <v>314.38333333333333</v>
      </c>
      <c r="E240" s="238">
        <v>310.56666666666666</v>
      </c>
      <c r="F240" s="238">
        <v>306.68333333333334</v>
      </c>
      <c r="G240" s="238">
        <v>302.86666666666667</v>
      </c>
      <c r="H240" s="238">
        <v>318.26666666666665</v>
      </c>
      <c r="I240" s="238">
        <v>322.08333333333326</v>
      </c>
      <c r="J240" s="238">
        <v>325.96666666666664</v>
      </c>
      <c r="K240" s="237">
        <v>318.2</v>
      </c>
      <c r="L240" s="237">
        <v>310.5</v>
      </c>
      <c r="M240" s="237">
        <v>28.561440000000001</v>
      </c>
      <c r="N240" s="1"/>
      <c r="O240" s="1"/>
    </row>
    <row r="241" spans="1:15" ht="12.75" customHeight="1">
      <c r="A241" s="30">
        <v>231</v>
      </c>
      <c r="B241" s="223" t="s">
        <v>135</v>
      </c>
      <c r="C241" s="237">
        <v>75.099999999999994</v>
      </c>
      <c r="D241" s="238">
        <v>74.88333333333334</v>
      </c>
      <c r="E241" s="238">
        <v>74.566666666666677</v>
      </c>
      <c r="F241" s="238">
        <v>74.033333333333331</v>
      </c>
      <c r="G241" s="238">
        <v>73.716666666666669</v>
      </c>
      <c r="H241" s="238">
        <v>75.416666666666686</v>
      </c>
      <c r="I241" s="238">
        <v>75.733333333333348</v>
      </c>
      <c r="J241" s="238">
        <v>76.266666666666694</v>
      </c>
      <c r="K241" s="237">
        <v>75.2</v>
      </c>
      <c r="L241" s="237">
        <v>74.349999999999994</v>
      </c>
      <c r="M241" s="237">
        <v>58.152169999999998</v>
      </c>
      <c r="N241" s="1"/>
      <c r="O241" s="1"/>
    </row>
    <row r="242" spans="1:15" ht="12.75" customHeight="1">
      <c r="A242" s="30">
        <v>232</v>
      </c>
      <c r="B242" s="223" t="s">
        <v>390</v>
      </c>
      <c r="C242" s="237">
        <v>33.299999999999997</v>
      </c>
      <c r="D242" s="238">
        <v>32.949999999999996</v>
      </c>
      <c r="E242" s="238">
        <v>31.699999999999989</v>
      </c>
      <c r="F242" s="238">
        <v>30.099999999999994</v>
      </c>
      <c r="G242" s="238">
        <v>28.849999999999987</v>
      </c>
      <c r="H242" s="238">
        <v>34.54999999999999</v>
      </c>
      <c r="I242" s="238">
        <v>35.800000000000004</v>
      </c>
      <c r="J242" s="238">
        <v>37.399999999999991</v>
      </c>
      <c r="K242" s="237">
        <v>34.200000000000003</v>
      </c>
      <c r="L242" s="237">
        <v>31.35</v>
      </c>
      <c r="M242" s="237">
        <v>2896.5971500000001</v>
      </c>
      <c r="N242" s="1"/>
      <c r="O242" s="1"/>
    </row>
    <row r="243" spans="1:15" ht="12.75" customHeight="1">
      <c r="A243" s="30">
        <v>233</v>
      </c>
      <c r="B243" s="223" t="s">
        <v>136</v>
      </c>
      <c r="C243" s="237">
        <v>633.1</v>
      </c>
      <c r="D243" s="238">
        <v>630.36666666666667</v>
      </c>
      <c r="E243" s="238">
        <v>625.7833333333333</v>
      </c>
      <c r="F243" s="238">
        <v>618.46666666666658</v>
      </c>
      <c r="G243" s="238">
        <v>613.88333333333321</v>
      </c>
      <c r="H243" s="238">
        <v>637.68333333333339</v>
      </c>
      <c r="I243" s="238">
        <v>642.26666666666665</v>
      </c>
      <c r="J243" s="238">
        <v>649.58333333333348</v>
      </c>
      <c r="K243" s="237">
        <v>634.95000000000005</v>
      </c>
      <c r="L243" s="237">
        <v>623.04999999999995</v>
      </c>
      <c r="M243" s="237">
        <v>20.326180000000001</v>
      </c>
      <c r="N243" s="1"/>
      <c r="O243" s="1"/>
    </row>
    <row r="244" spans="1:15" ht="12.75" customHeight="1">
      <c r="A244" s="30">
        <v>234</v>
      </c>
      <c r="B244" s="223" t="s">
        <v>774</v>
      </c>
      <c r="C244" s="237">
        <v>32.1</v>
      </c>
      <c r="D244" s="238">
        <v>31.849999999999998</v>
      </c>
      <c r="E244" s="238">
        <v>31.299999999999997</v>
      </c>
      <c r="F244" s="238">
        <v>30.5</v>
      </c>
      <c r="G244" s="238">
        <v>29.95</v>
      </c>
      <c r="H244" s="238">
        <v>32.649999999999991</v>
      </c>
      <c r="I244" s="238">
        <v>33.200000000000003</v>
      </c>
      <c r="J244" s="238">
        <v>33.999999999999993</v>
      </c>
      <c r="K244" s="237">
        <v>32.4</v>
      </c>
      <c r="L244" s="237">
        <v>31.05</v>
      </c>
      <c r="M244" s="237">
        <v>890.75437999999997</v>
      </c>
      <c r="N244" s="1"/>
      <c r="O244" s="1"/>
    </row>
    <row r="245" spans="1:15" ht="12.75" customHeight="1">
      <c r="A245" s="30">
        <v>235</v>
      </c>
      <c r="B245" s="223" t="s">
        <v>780</v>
      </c>
      <c r="C245" s="237">
        <v>1275.05</v>
      </c>
      <c r="D245" s="238">
        <v>1281.2333333333333</v>
      </c>
      <c r="E245" s="238">
        <v>1264.8666666666668</v>
      </c>
      <c r="F245" s="238">
        <v>1254.6833333333334</v>
      </c>
      <c r="G245" s="238">
        <v>1238.3166666666668</v>
      </c>
      <c r="H245" s="238">
        <v>1291.4166666666667</v>
      </c>
      <c r="I245" s="238">
        <v>1307.7833333333331</v>
      </c>
      <c r="J245" s="238">
        <v>1317.9666666666667</v>
      </c>
      <c r="K245" s="237">
        <v>1297.5999999999999</v>
      </c>
      <c r="L245" s="237">
        <v>1271.05</v>
      </c>
      <c r="M245" s="237">
        <v>0.32096000000000002</v>
      </c>
      <c r="N245" s="1"/>
      <c r="O245" s="1"/>
    </row>
    <row r="246" spans="1:15" ht="12.75" customHeight="1">
      <c r="A246" s="30">
        <v>236</v>
      </c>
      <c r="B246" s="223" t="s">
        <v>391</v>
      </c>
      <c r="C246" s="237">
        <v>395.5</v>
      </c>
      <c r="D246" s="238">
        <v>393.51666666666665</v>
      </c>
      <c r="E246" s="238">
        <v>382.5333333333333</v>
      </c>
      <c r="F246" s="238">
        <v>369.56666666666666</v>
      </c>
      <c r="G246" s="238">
        <v>358.58333333333331</v>
      </c>
      <c r="H246" s="238">
        <v>406.48333333333329</v>
      </c>
      <c r="I246" s="238">
        <v>417.46666666666664</v>
      </c>
      <c r="J246" s="238">
        <v>430.43333333333328</v>
      </c>
      <c r="K246" s="237">
        <v>404.5</v>
      </c>
      <c r="L246" s="237">
        <v>380.55</v>
      </c>
      <c r="M246" s="237">
        <v>1.36378</v>
      </c>
      <c r="N246" s="1"/>
      <c r="O246" s="1"/>
    </row>
    <row r="247" spans="1:15" ht="12.75" customHeight="1">
      <c r="A247" s="30">
        <v>237</v>
      </c>
      <c r="B247" s="223" t="s">
        <v>129</v>
      </c>
      <c r="C247" s="237">
        <v>413.65</v>
      </c>
      <c r="D247" s="238">
        <v>412.63333333333338</v>
      </c>
      <c r="E247" s="238">
        <v>409.01666666666677</v>
      </c>
      <c r="F247" s="238">
        <v>404.38333333333338</v>
      </c>
      <c r="G247" s="238">
        <v>400.76666666666677</v>
      </c>
      <c r="H247" s="238">
        <v>417.26666666666677</v>
      </c>
      <c r="I247" s="238">
        <v>420.88333333333344</v>
      </c>
      <c r="J247" s="238">
        <v>425.51666666666677</v>
      </c>
      <c r="K247" s="237">
        <v>416.25</v>
      </c>
      <c r="L247" s="237">
        <v>408</v>
      </c>
      <c r="M247" s="237">
        <v>8.9186200000000007</v>
      </c>
      <c r="N247" s="1"/>
      <c r="O247" s="1"/>
    </row>
    <row r="248" spans="1:15" ht="12.75" customHeight="1">
      <c r="A248" s="30">
        <v>238</v>
      </c>
      <c r="B248" s="223" t="s">
        <v>133</v>
      </c>
      <c r="C248" s="237">
        <v>194</v>
      </c>
      <c r="D248" s="238">
        <v>193.56666666666669</v>
      </c>
      <c r="E248" s="238">
        <v>192.13333333333338</v>
      </c>
      <c r="F248" s="238">
        <v>190.26666666666668</v>
      </c>
      <c r="G248" s="238">
        <v>188.83333333333337</v>
      </c>
      <c r="H248" s="238">
        <v>195.43333333333339</v>
      </c>
      <c r="I248" s="238">
        <v>196.86666666666673</v>
      </c>
      <c r="J248" s="238">
        <v>198.73333333333341</v>
      </c>
      <c r="K248" s="237">
        <v>195</v>
      </c>
      <c r="L248" s="237">
        <v>191.7</v>
      </c>
      <c r="M248" s="237">
        <v>9.6681600000000003</v>
      </c>
      <c r="N248" s="1"/>
      <c r="O248" s="1"/>
    </row>
    <row r="249" spans="1:15" ht="12.75" customHeight="1">
      <c r="A249" s="30">
        <v>239</v>
      </c>
      <c r="B249" s="223" t="s">
        <v>132</v>
      </c>
      <c r="C249" s="237">
        <v>1202.3499999999999</v>
      </c>
      <c r="D249" s="238">
        <v>1199.1000000000001</v>
      </c>
      <c r="E249" s="238">
        <v>1188.2500000000002</v>
      </c>
      <c r="F249" s="238">
        <v>1174.1500000000001</v>
      </c>
      <c r="G249" s="238">
        <v>1163.3000000000002</v>
      </c>
      <c r="H249" s="238">
        <v>1213.2000000000003</v>
      </c>
      <c r="I249" s="238">
        <v>1224.0500000000002</v>
      </c>
      <c r="J249" s="238">
        <v>1238.1500000000003</v>
      </c>
      <c r="K249" s="237">
        <v>1209.95</v>
      </c>
      <c r="L249" s="237">
        <v>1185</v>
      </c>
      <c r="M249" s="237">
        <v>14.622439999999999</v>
      </c>
      <c r="N249" s="1"/>
      <c r="O249" s="1"/>
    </row>
    <row r="250" spans="1:15" ht="12.75" customHeight="1">
      <c r="A250" s="30">
        <v>240</v>
      </c>
      <c r="B250" s="223" t="s">
        <v>392</v>
      </c>
      <c r="C250" s="237">
        <v>16.350000000000001</v>
      </c>
      <c r="D250" s="238">
        <v>16.5</v>
      </c>
      <c r="E250" s="238">
        <v>16.05</v>
      </c>
      <c r="F250" s="238">
        <v>15.75</v>
      </c>
      <c r="G250" s="238">
        <v>15.3</v>
      </c>
      <c r="H250" s="238">
        <v>16.8</v>
      </c>
      <c r="I250" s="238">
        <v>17.250000000000004</v>
      </c>
      <c r="J250" s="238">
        <v>17.55</v>
      </c>
      <c r="K250" s="237">
        <v>16.95</v>
      </c>
      <c r="L250" s="237">
        <v>16.2</v>
      </c>
      <c r="M250" s="237">
        <v>91.853039999999993</v>
      </c>
      <c r="N250" s="1"/>
      <c r="O250" s="1"/>
    </row>
    <row r="251" spans="1:15" ht="12.75" customHeight="1">
      <c r="A251" s="30">
        <v>241</v>
      </c>
      <c r="B251" s="223" t="s">
        <v>163</v>
      </c>
      <c r="C251" s="237">
        <v>3934.05</v>
      </c>
      <c r="D251" s="238">
        <v>3924.0333333333333</v>
      </c>
      <c r="E251" s="238">
        <v>3883.0666666666666</v>
      </c>
      <c r="F251" s="238">
        <v>3832.0833333333335</v>
      </c>
      <c r="G251" s="238">
        <v>3791.1166666666668</v>
      </c>
      <c r="H251" s="238">
        <v>3975.0166666666664</v>
      </c>
      <c r="I251" s="238">
        <v>4015.9833333333327</v>
      </c>
      <c r="J251" s="238">
        <v>4066.9666666666662</v>
      </c>
      <c r="K251" s="237">
        <v>3965</v>
      </c>
      <c r="L251" s="237">
        <v>3873.05</v>
      </c>
      <c r="M251" s="237">
        <v>3.5922399999999999</v>
      </c>
      <c r="N251" s="1"/>
      <c r="O251" s="1"/>
    </row>
    <row r="252" spans="1:15" ht="12.75" customHeight="1">
      <c r="A252" s="30">
        <v>242</v>
      </c>
      <c r="B252" s="223" t="s">
        <v>134</v>
      </c>
      <c r="C252" s="237">
        <v>1514.85</v>
      </c>
      <c r="D252" s="238">
        <v>1511.2666666666667</v>
      </c>
      <c r="E252" s="238">
        <v>1501.0833333333333</v>
      </c>
      <c r="F252" s="238">
        <v>1487.3166666666666</v>
      </c>
      <c r="G252" s="238">
        <v>1477.1333333333332</v>
      </c>
      <c r="H252" s="238">
        <v>1525.0333333333333</v>
      </c>
      <c r="I252" s="238">
        <v>1535.2166666666667</v>
      </c>
      <c r="J252" s="238">
        <v>1548.9833333333333</v>
      </c>
      <c r="K252" s="237">
        <v>1521.45</v>
      </c>
      <c r="L252" s="237">
        <v>1497.5</v>
      </c>
      <c r="M252" s="237">
        <v>48.600760000000001</v>
      </c>
      <c r="N252" s="1"/>
      <c r="O252" s="1"/>
    </row>
    <row r="253" spans="1:15" ht="12.75" customHeight="1">
      <c r="A253" s="30">
        <v>243</v>
      </c>
      <c r="B253" s="223" t="s">
        <v>393</v>
      </c>
      <c r="C253" s="237">
        <v>495.4</v>
      </c>
      <c r="D253" s="238">
        <v>494.08333333333331</v>
      </c>
      <c r="E253" s="238">
        <v>488.11666666666662</v>
      </c>
      <c r="F253" s="238">
        <v>480.83333333333331</v>
      </c>
      <c r="G253" s="238">
        <v>474.86666666666662</v>
      </c>
      <c r="H253" s="238">
        <v>501.36666666666662</v>
      </c>
      <c r="I253" s="238">
        <v>507.33333333333331</v>
      </c>
      <c r="J253" s="238">
        <v>514.61666666666656</v>
      </c>
      <c r="K253" s="237">
        <v>500.05</v>
      </c>
      <c r="L253" s="237">
        <v>486.8</v>
      </c>
      <c r="M253" s="237">
        <v>4.9627100000000004</v>
      </c>
      <c r="N253" s="1"/>
      <c r="O253" s="1"/>
    </row>
    <row r="254" spans="1:15" ht="12.75" customHeight="1">
      <c r="A254" s="30">
        <v>244</v>
      </c>
      <c r="B254" s="223" t="s">
        <v>394</v>
      </c>
      <c r="C254" s="237">
        <v>443</v>
      </c>
      <c r="D254" s="238">
        <v>441.81666666666666</v>
      </c>
      <c r="E254" s="238">
        <v>437.23333333333335</v>
      </c>
      <c r="F254" s="238">
        <v>431.4666666666667</v>
      </c>
      <c r="G254" s="238">
        <v>426.88333333333338</v>
      </c>
      <c r="H254" s="238">
        <v>447.58333333333331</v>
      </c>
      <c r="I254" s="238">
        <v>452.16666666666669</v>
      </c>
      <c r="J254" s="238">
        <v>457.93333333333328</v>
      </c>
      <c r="K254" s="237">
        <v>446.4</v>
      </c>
      <c r="L254" s="237">
        <v>436.05</v>
      </c>
      <c r="M254" s="237">
        <v>7.8579999999999997</v>
      </c>
      <c r="N254" s="1"/>
      <c r="O254" s="1"/>
    </row>
    <row r="255" spans="1:15" ht="12.75" customHeight="1">
      <c r="A255" s="30">
        <v>245</v>
      </c>
      <c r="B255" s="223" t="s">
        <v>131</v>
      </c>
      <c r="C255" s="237">
        <v>2027.75</v>
      </c>
      <c r="D255" s="238">
        <v>2008.0833333333333</v>
      </c>
      <c r="E255" s="238">
        <v>1981.6666666666665</v>
      </c>
      <c r="F255" s="238">
        <v>1935.5833333333333</v>
      </c>
      <c r="G255" s="238">
        <v>1909.1666666666665</v>
      </c>
      <c r="H255" s="238">
        <v>2054.1666666666665</v>
      </c>
      <c r="I255" s="238">
        <v>2080.583333333333</v>
      </c>
      <c r="J255" s="238">
        <v>2126.6666666666665</v>
      </c>
      <c r="K255" s="237">
        <v>2034.5</v>
      </c>
      <c r="L255" s="237">
        <v>1962</v>
      </c>
      <c r="M255" s="237">
        <v>6.5070300000000003</v>
      </c>
      <c r="N255" s="1"/>
      <c r="O255" s="1"/>
    </row>
    <row r="256" spans="1:15" ht="12.75" customHeight="1">
      <c r="A256" s="30">
        <v>246</v>
      </c>
      <c r="B256" s="223" t="s">
        <v>263</v>
      </c>
      <c r="C256" s="237">
        <v>855.75</v>
      </c>
      <c r="D256" s="238">
        <v>853.56666666666661</v>
      </c>
      <c r="E256" s="238">
        <v>847.43333333333317</v>
      </c>
      <c r="F256" s="238">
        <v>839.11666666666656</v>
      </c>
      <c r="G256" s="238">
        <v>832.98333333333312</v>
      </c>
      <c r="H256" s="238">
        <v>861.88333333333321</v>
      </c>
      <c r="I256" s="238">
        <v>868.01666666666665</v>
      </c>
      <c r="J256" s="238">
        <v>876.33333333333326</v>
      </c>
      <c r="K256" s="237">
        <v>859.7</v>
      </c>
      <c r="L256" s="237">
        <v>845.25</v>
      </c>
      <c r="M256" s="237">
        <v>2.2663899999999999</v>
      </c>
      <c r="N256" s="1"/>
      <c r="O256" s="1"/>
    </row>
    <row r="257" spans="1:15" ht="12.75" customHeight="1">
      <c r="A257" s="30">
        <v>247</v>
      </c>
      <c r="B257" s="223" t="s">
        <v>395</v>
      </c>
      <c r="C257" s="237">
        <v>1933.05</v>
      </c>
      <c r="D257" s="238">
        <v>1942.6166666666668</v>
      </c>
      <c r="E257" s="238">
        <v>1921.9333333333336</v>
      </c>
      <c r="F257" s="238">
        <v>1910.8166666666668</v>
      </c>
      <c r="G257" s="238">
        <v>1890.1333333333337</v>
      </c>
      <c r="H257" s="238">
        <v>1953.7333333333336</v>
      </c>
      <c r="I257" s="238">
        <v>1974.416666666667</v>
      </c>
      <c r="J257" s="238">
        <v>1985.5333333333335</v>
      </c>
      <c r="K257" s="237">
        <v>1963.3</v>
      </c>
      <c r="L257" s="237">
        <v>1931.5</v>
      </c>
      <c r="M257" s="237">
        <v>0.31552000000000002</v>
      </c>
      <c r="N257" s="1"/>
      <c r="O257" s="1"/>
    </row>
    <row r="258" spans="1:15" ht="12.75" customHeight="1">
      <c r="A258" s="30">
        <v>248</v>
      </c>
      <c r="B258" s="223" t="s">
        <v>396</v>
      </c>
      <c r="C258" s="237">
        <v>3022.15</v>
      </c>
      <c r="D258" s="238">
        <v>3026.0333333333333</v>
      </c>
      <c r="E258" s="238">
        <v>2998.1166666666668</v>
      </c>
      <c r="F258" s="238">
        <v>2974.0833333333335</v>
      </c>
      <c r="G258" s="238">
        <v>2946.166666666667</v>
      </c>
      <c r="H258" s="238">
        <v>3050.0666666666666</v>
      </c>
      <c r="I258" s="238">
        <v>3077.9833333333336</v>
      </c>
      <c r="J258" s="238">
        <v>3102.0166666666664</v>
      </c>
      <c r="K258" s="237">
        <v>3053.95</v>
      </c>
      <c r="L258" s="237">
        <v>3002</v>
      </c>
      <c r="M258" s="237">
        <v>0.99377000000000004</v>
      </c>
      <c r="N258" s="1"/>
      <c r="O258" s="1"/>
    </row>
    <row r="259" spans="1:15" ht="12.75" customHeight="1">
      <c r="A259" s="30">
        <v>249</v>
      </c>
      <c r="B259" s="223" t="s">
        <v>863</v>
      </c>
      <c r="C259" s="237">
        <v>517.5</v>
      </c>
      <c r="D259" s="238">
        <v>503.4666666666667</v>
      </c>
      <c r="E259" s="238">
        <v>481.93333333333339</v>
      </c>
      <c r="F259" s="238">
        <v>446.36666666666667</v>
      </c>
      <c r="G259" s="238">
        <v>424.83333333333337</v>
      </c>
      <c r="H259" s="238">
        <v>539.03333333333342</v>
      </c>
      <c r="I259" s="238">
        <v>560.56666666666672</v>
      </c>
      <c r="J259" s="238">
        <v>596.13333333333344</v>
      </c>
      <c r="K259" s="237">
        <v>525</v>
      </c>
      <c r="L259" s="237">
        <v>467.9</v>
      </c>
      <c r="M259" s="237">
        <v>26.41122</v>
      </c>
      <c r="N259" s="1"/>
      <c r="O259" s="1"/>
    </row>
    <row r="260" spans="1:15" ht="12.75" customHeight="1">
      <c r="A260" s="30">
        <v>250</v>
      </c>
      <c r="B260" s="223" t="s">
        <v>397</v>
      </c>
      <c r="C260" s="237">
        <v>802.65</v>
      </c>
      <c r="D260" s="238">
        <v>807.81666666666661</v>
      </c>
      <c r="E260" s="238">
        <v>794.83333333333326</v>
      </c>
      <c r="F260" s="238">
        <v>787.01666666666665</v>
      </c>
      <c r="G260" s="238">
        <v>774.0333333333333</v>
      </c>
      <c r="H260" s="238">
        <v>815.63333333333321</v>
      </c>
      <c r="I260" s="238">
        <v>828.61666666666656</v>
      </c>
      <c r="J260" s="238">
        <v>836.43333333333317</v>
      </c>
      <c r="K260" s="237">
        <v>820.8</v>
      </c>
      <c r="L260" s="237">
        <v>800</v>
      </c>
      <c r="M260" s="237">
        <v>1.62158</v>
      </c>
      <c r="N260" s="1"/>
      <c r="O260" s="1"/>
    </row>
    <row r="261" spans="1:15" ht="12.75" customHeight="1">
      <c r="A261" s="30">
        <v>251</v>
      </c>
      <c r="B261" s="223" t="s">
        <v>398</v>
      </c>
      <c r="C261" s="237">
        <v>403.2</v>
      </c>
      <c r="D261" s="238">
        <v>400.54999999999995</v>
      </c>
      <c r="E261" s="238">
        <v>395.69999999999993</v>
      </c>
      <c r="F261" s="238">
        <v>388.2</v>
      </c>
      <c r="G261" s="238">
        <v>383.34999999999997</v>
      </c>
      <c r="H261" s="238">
        <v>408.0499999999999</v>
      </c>
      <c r="I261" s="238">
        <v>412.89999999999992</v>
      </c>
      <c r="J261" s="238">
        <v>420.39999999999986</v>
      </c>
      <c r="K261" s="237">
        <v>405.4</v>
      </c>
      <c r="L261" s="237">
        <v>393.05</v>
      </c>
      <c r="M261" s="237">
        <v>7.6881399999999998</v>
      </c>
      <c r="N261" s="1"/>
      <c r="O261" s="1"/>
    </row>
    <row r="262" spans="1:15" ht="12.75" customHeight="1">
      <c r="A262" s="30">
        <v>252</v>
      </c>
      <c r="B262" s="223" t="s">
        <v>399</v>
      </c>
      <c r="C262" s="237">
        <v>70.599999999999994</v>
      </c>
      <c r="D262" s="238">
        <v>70.7</v>
      </c>
      <c r="E262" s="238">
        <v>69.650000000000006</v>
      </c>
      <c r="F262" s="238">
        <v>68.7</v>
      </c>
      <c r="G262" s="238">
        <v>67.650000000000006</v>
      </c>
      <c r="H262" s="238">
        <v>71.650000000000006</v>
      </c>
      <c r="I262" s="238">
        <v>72.699999999999989</v>
      </c>
      <c r="J262" s="238">
        <v>73.650000000000006</v>
      </c>
      <c r="K262" s="237">
        <v>71.75</v>
      </c>
      <c r="L262" s="237">
        <v>69.75</v>
      </c>
      <c r="M262" s="237">
        <v>12.833030000000001</v>
      </c>
      <c r="N262" s="1"/>
      <c r="O262" s="1"/>
    </row>
    <row r="263" spans="1:15" ht="12.75" customHeight="1">
      <c r="A263" s="30">
        <v>253</v>
      </c>
      <c r="B263" s="223" t="s">
        <v>264</v>
      </c>
      <c r="C263" s="237">
        <v>269.95</v>
      </c>
      <c r="D263" s="238">
        <v>267.9666666666667</v>
      </c>
      <c r="E263" s="238">
        <v>264.93333333333339</v>
      </c>
      <c r="F263" s="238">
        <v>259.91666666666669</v>
      </c>
      <c r="G263" s="238">
        <v>256.88333333333338</v>
      </c>
      <c r="H263" s="238">
        <v>272.98333333333341</v>
      </c>
      <c r="I263" s="238">
        <v>276.01666666666671</v>
      </c>
      <c r="J263" s="238">
        <v>281.03333333333342</v>
      </c>
      <c r="K263" s="237">
        <v>271</v>
      </c>
      <c r="L263" s="237">
        <v>262.95</v>
      </c>
      <c r="M263" s="237">
        <v>6.9968199999999996</v>
      </c>
      <c r="N263" s="1"/>
      <c r="O263" s="1"/>
    </row>
    <row r="264" spans="1:15" ht="12.75" customHeight="1">
      <c r="A264" s="30">
        <v>254</v>
      </c>
      <c r="B264" s="223" t="s">
        <v>139</v>
      </c>
      <c r="C264" s="237">
        <v>764.95</v>
      </c>
      <c r="D264" s="238">
        <v>756.23333333333323</v>
      </c>
      <c r="E264" s="238">
        <v>743.16666666666652</v>
      </c>
      <c r="F264" s="238">
        <v>721.38333333333333</v>
      </c>
      <c r="G264" s="238">
        <v>708.31666666666661</v>
      </c>
      <c r="H264" s="238">
        <v>778.01666666666642</v>
      </c>
      <c r="I264" s="238">
        <v>791.08333333333326</v>
      </c>
      <c r="J264" s="238">
        <v>812.86666666666633</v>
      </c>
      <c r="K264" s="237">
        <v>769.3</v>
      </c>
      <c r="L264" s="237">
        <v>734.45</v>
      </c>
      <c r="M264" s="237">
        <v>49.926990000000004</v>
      </c>
      <c r="N264" s="1"/>
      <c r="O264" s="1"/>
    </row>
    <row r="265" spans="1:15" ht="12.75" customHeight="1">
      <c r="A265" s="30">
        <v>255</v>
      </c>
      <c r="B265" s="223" t="s">
        <v>400</v>
      </c>
      <c r="C265" s="237">
        <v>106.2</v>
      </c>
      <c r="D265" s="238">
        <v>105.33333333333333</v>
      </c>
      <c r="E265" s="238">
        <v>103.26666666666665</v>
      </c>
      <c r="F265" s="238">
        <v>100.33333333333333</v>
      </c>
      <c r="G265" s="238">
        <v>98.266666666666652</v>
      </c>
      <c r="H265" s="238">
        <v>108.26666666666665</v>
      </c>
      <c r="I265" s="238">
        <v>110.33333333333334</v>
      </c>
      <c r="J265" s="238">
        <v>113.26666666666665</v>
      </c>
      <c r="K265" s="237">
        <v>107.4</v>
      </c>
      <c r="L265" s="237">
        <v>102.4</v>
      </c>
      <c r="M265" s="237">
        <v>7.8195899999999998</v>
      </c>
      <c r="N265" s="1"/>
      <c r="O265" s="1"/>
    </row>
    <row r="266" spans="1:15" ht="12.75" customHeight="1">
      <c r="A266" s="30">
        <v>256</v>
      </c>
      <c r="B266" s="223" t="s">
        <v>401</v>
      </c>
      <c r="C266" s="237">
        <v>219.9</v>
      </c>
      <c r="D266" s="238">
        <v>220.06666666666669</v>
      </c>
      <c r="E266" s="238">
        <v>215.83333333333337</v>
      </c>
      <c r="F266" s="238">
        <v>211.76666666666668</v>
      </c>
      <c r="G266" s="238">
        <v>207.53333333333336</v>
      </c>
      <c r="H266" s="238">
        <v>224.13333333333338</v>
      </c>
      <c r="I266" s="238">
        <v>228.36666666666667</v>
      </c>
      <c r="J266" s="238">
        <v>232.43333333333339</v>
      </c>
      <c r="K266" s="237">
        <v>224.3</v>
      </c>
      <c r="L266" s="237">
        <v>216</v>
      </c>
      <c r="M266" s="237">
        <v>19.107220000000002</v>
      </c>
      <c r="N266" s="1"/>
      <c r="O266" s="1"/>
    </row>
    <row r="267" spans="1:15" ht="12.75" customHeight="1">
      <c r="A267" s="30">
        <v>257</v>
      </c>
      <c r="B267" s="223" t="s">
        <v>138</v>
      </c>
      <c r="C267" s="237">
        <v>575.95000000000005</v>
      </c>
      <c r="D267" s="238">
        <v>562.19999999999993</v>
      </c>
      <c r="E267" s="238">
        <v>545.74999999999989</v>
      </c>
      <c r="F267" s="238">
        <v>515.54999999999995</v>
      </c>
      <c r="G267" s="238">
        <v>499.09999999999991</v>
      </c>
      <c r="H267" s="238">
        <v>592.39999999999986</v>
      </c>
      <c r="I267" s="238">
        <v>608.84999999999991</v>
      </c>
      <c r="J267" s="238">
        <v>639.04999999999984</v>
      </c>
      <c r="K267" s="237">
        <v>578.65</v>
      </c>
      <c r="L267" s="237">
        <v>532</v>
      </c>
      <c r="M267" s="237">
        <v>150.636</v>
      </c>
      <c r="N267" s="1"/>
      <c r="O267" s="1"/>
    </row>
    <row r="268" spans="1:15" ht="12.75" customHeight="1">
      <c r="A268" s="30">
        <v>258</v>
      </c>
      <c r="B268" s="223" t="s">
        <v>140</v>
      </c>
      <c r="C268" s="237">
        <v>519.65</v>
      </c>
      <c r="D268" s="238">
        <v>521.38333333333333</v>
      </c>
      <c r="E268" s="238">
        <v>515.26666666666665</v>
      </c>
      <c r="F268" s="238">
        <v>510.88333333333333</v>
      </c>
      <c r="G268" s="238">
        <v>504.76666666666665</v>
      </c>
      <c r="H268" s="238">
        <v>525.76666666666665</v>
      </c>
      <c r="I268" s="238">
        <v>531.88333333333321</v>
      </c>
      <c r="J268" s="238">
        <v>536.26666666666665</v>
      </c>
      <c r="K268" s="237">
        <v>527.5</v>
      </c>
      <c r="L268" s="237">
        <v>517</v>
      </c>
      <c r="M268" s="237">
        <v>13.817970000000001</v>
      </c>
      <c r="N268" s="1"/>
      <c r="O268" s="1"/>
    </row>
    <row r="269" spans="1:15" ht="12.75" customHeight="1">
      <c r="A269" s="30">
        <v>259</v>
      </c>
      <c r="B269" s="223" t="s">
        <v>781</v>
      </c>
      <c r="C269" s="237">
        <v>527.54999999999995</v>
      </c>
      <c r="D269" s="238">
        <v>525.38333333333333</v>
      </c>
      <c r="E269" s="238">
        <v>520.76666666666665</v>
      </c>
      <c r="F269" s="238">
        <v>513.98333333333335</v>
      </c>
      <c r="G269" s="238">
        <v>509.36666666666667</v>
      </c>
      <c r="H269" s="238">
        <v>532.16666666666663</v>
      </c>
      <c r="I269" s="238">
        <v>536.78333333333319</v>
      </c>
      <c r="J269" s="238">
        <v>543.56666666666661</v>
      </c>
      <c r="K269" s="237">
        <v>530</v>
      </c>
      <c r="L269" s="237">
        <v>518.6</v>
      </c>
      <c r="M269" s="237">
        <v>2.36991</v>
      </c>
      <c r="N269" s="1"/>
      <c r="O269" s="1"/>
    </row>
    <row r="270" spans="1:15" ht="12.75" customHeight="1">
      <c r="A270" s="30">
        <v>260</v>
      </c>
      <c r="B270" s="223" t="s">
        <v>782</v>
      </c>
      <c r="C270" s="237">
        <v>375.4</v>
      </c>
      <c r="D270" s="238">
        <v>377.35000000000008</v>
      </c>
      <c r="E270" s="238">
        <v>366.15000000000015</v>
      </c>
      <c r="F270" s="238">
        <v>356.90000000000009</v>
      </c>
      <c r="G270" s="238">
        <v>345.70000000000016</v>
      </c>
      <c r="H270" s="238">
        <v>386.60000000000014</v>
      </c>
      <c r="I270" s="238">
        <v>397.80000000000007</v>
      </c>
      <c r="J270" s="238">
        <v>407.05000000000013</v>
      </c>
      <c r="K270" s="237">
        <v>388.55</v>
      </c>
      <c r="L270" s="237">
        <v>368.1</v>
      </c>
      <c r="M270" s="237">
        <v>1.5022599999999999</v>
      </c>
      <c r="N270" s="1"/>
      <c r="O270" s="1"/>
    </row>
    <row r="271" spans="1:15" ht="12.75" customHeight="1">
      <c r="A271" s="30">
        <v>261</v>
      </c>
      <c r="B271" s="223" t="s">
        <v>402</v>
      </c>
      <c r="C271" s="237">
        <v>581.75</v>
      </c>
      <c r="D271" s="238">
        <v>583.5</v>
      </c>
      <c r="E271" s="238">
        <v>576</v>
      </c>
      <c r="F271" s="238">
        <v>570.25</v>
      </c>
      <c r="G271" s="238">
        <v>562.75</v>
      </c>
      <c r="H271" s="238">
        <v>589.25</v>
      </c>
      <c r="I271" s="238">
        <v>596.75</v>
      </c>
      <c r="J271" s="238">
        <v>602.5</v>
      </c>
      <c r="K271" s="237">
        <v>591</v>
      </c>
      <c r="L271" s="237">
        <v>577.75</v>
      </c>
      <c r="M271" s="237">
        <v>0.65015000000000001</v>
      </c>
      <c r="N271" s="1"/>
      <c r="O271" s="1"/>
    </row>
    <row r="272" spans="1:15" ht="12.75" customHeight="1">
      <c r="A272" s="30">
        <v>262</v>
      </c>
      <c r="B272" s="223" t="s">
        <v>403</v>
      </c>
      <c r="C272" s="237">
        <v>206.4</v>
      </c>
      <c r="D272" s="238">
        <v>205.81666666666669</v>
      </c>
      <c r="E272" s="238">
        <v>203.68333333333339</v>
      </c>
      <c r="F272" s="238">
        <v>200.9666666666667</v>
      </c>
      <c r="G272" s="238">
        <v>198.8333333333334</v>
      </c>
      <c r="H272" s="238">
        <v>208.53333333333339</v>
      </c>
      <c r="I272" s="238">
        <v>210.66666666666666</v>
      </c>
      <c r="J272" s="238">
        <v>213.38333333333338</v>
      </c>
      <c r="K272" s="237">
        <v>207.95</v>
      </c>
      <c r="L272" s="237">
        <v>203.1</v>
      </c>
      <c r="M272" s="237">
        <v>2.4382700000000002</v>
      </c>
      <c r="N272" s="1"/>
      <c r="O272" s="1"/>
    </row>
    <row r="273" spans="1:15" ht="12.75" customHeight="1">
      <c r="A273" s="30">
        <v>263</v>
      </c>
      <c r="B273" s="223" t="s">
        <v>404</v>
      </c>
      <c r="C273" s="237">
        <v>491.75</v>
      </c>
      <c r="D273" s="238">
        <v>497.45</v>
      </c>
      <c r="E273" s="238">
        <v>484.9</v>
      </c>
      <c r="F273" s="238">
        <v>478.05</v>
      </c>
      <c r="G273" s="238">
        <v>465.5</v>
      </c>
      <c r="H273" s="238">
        <v>504.29999999999995</v>
      </c>
      <c r="I273" s="238">
        <v>516.85</v>
      </c>
      <c r="J273" s="238">
        <v>523.69999999999993</v>
      </c>
      <c r="K273" s="237">
        <v>510</v>
      </c>
      <c r="L273" s="237">
        <v>490.6</v>
      </c>
      <c r="M273" s="237">
        <v>1.8042800000000001</v>
      </c>
      <c r="N273" s="1"/>
      <c r="O273" s="1"/>
    </row>
    <row r="274" spans="1:15" ht="12.75" customHeight="1">
      <c r="A274" s="30">
        <v>264</v>
      </c>
      <c r="B274" s="223" t="s">
        <v>405</v>
      </c>
      <c r="C274" s="237">
        <v>1498.15</v>
      </c>
      <c r="D274" s="238">
        <v>1499.1666666666667</v>
      </c>
      <c r="E274" s="238">
        <v>1473.1833333333334</v>
      </c>
      <c r="F274" s="238">
        <v>1448.2166666666667</v>
      </c>
      <c r="G274" s="238">
        <v>1422.2333333333333</v>
      </c>
      <c r="H274" s="238">
        <v>1524.1333333333334</v>
      </c>
      <c r="I274" s="238">
        <v>1550.1166666666666</v>
      </c>
      <c r="J274" s="238">
        <v>1575.0833333333335</v>
      </c>
      <c r="K274" s="237">
        <v>1525.15</v>
      </c>
      <c r="L274" s="237">
        <v>1474.2</v>
      </c>
      <c r="M274" s="237">
        <v>1.0810200000000001</v>
      </c>
      <c r="N274" s="1"/>
      <c r="O274" s="1"/>
    </row>
    <row r="275" spans="1:15" ht="12.75" customHeight="1">
      <c r="A275" s="30">
        <v>265</v>
      </c>
      <c r="B275" s="223" t="s">
        <v>406</v>
      </c>
      <c r="C275" s="237">
        <v>243.2</v>
      </c>
      <c r="D275" s="238">
        <v>245.93333333333331</v>
      </c>
      <c r="E275" s="238">
        <v>239.26666666666662</v>
      </c>
      <c r="F275" s="238">
        <v>235.33333333333331</v>
      </c>
      <c r="G275" s="238">
        <v>228.66666666666663</v>
      </c>
      <c r="H275" s="238">
        <v>249.86666666666662</v>
      </c>
      <c r="I275" s="238">
        <v>256.5333333333333</v>
      </c>
      <c r="J275" s="238">
        <v>260.46666666666658</v>
      </c>
      <c r="K275" s="237">
        <v>252.6</v>
      </c>
      <c r="L275" s="237">
        <v>242</v>
      </c>
      <c r="M275" s="237">
        <v>1.7349699999999999</v>
      </c>
      <c r="N275" s="1"/>
      <c r="O275" s="1"/>
    </row>
    <row r="276" spans="1:15" ht="12.75" customHeight="1">
      <c r="A276" s="30">
        <v>266</v>
      </c>
      <c r="B276" s="223" t="s">
        <v>407</v>
      </c>
      <c r="C276" s="237">
        <v>696.95</v>
      </c>
      <c r="D276" s="238">
        <v>697.61666666666667</v>
      </c>
      <c r="E276" s="238">
        <v>688.33333333333337</v>
      </c>
      <c r="F276" s="238">
        <v>679.7166666666667</v>
      </c>
      <c r="G276" s="238">
        <v>670.43333333333339</v>
      </c>
      <c r="H276" s="238">
        <v>706.23333333333335</v>
      </c>
      <c r="I276" s="238">
        <v>715.51666666666665</v>
      </c>
      <c r="J276" s="238">
        <v>724.13333333333333</v>
      </c>
      <c r="K276" s="237">
        <v>706.9</v>
      </c>
      <c r="L276" s="237">
        <v>689</v>
      </c>
      <c r="M276" s="237">
        <v>7.4107000000000003</v>
      </c>
      <c r="N276" s="1"/>
      <c r="O276" s="1"/>
    </row>
    <row r="277" spans="1:15" ht="12.75" customHeight="1">
      <c r="A277" s="30">
        <v>267</v>
      </c>
      <c r="B277" s="223" t="s">
        <v>408</v>
      </c>
      <c r="C277" s="237">
        <v>378.6</v>
      </c>
      <c r="D277" s="238">
        <v>380.86666666666673</v>
      </c>
      <c r="E277" s="238">
        <v>371.93333333333345</v>
      </c>
      <c r="F277" s="238">
        <v>365.26666666666671</v>
      </c>
      <c r="G277" s="238">
        <v>356.33333333333343</v>
      </c>
      <c r="H277" s="238">
        <v>387.53333333333347</v>
      </c>
      <c r="I277" s="238">
        <v>396.46666666666675</v>
      </c>
      <c r="J277" s="238">
        <v>403.1333333333335</v>
      </c>
      <c r="K277" s="237">
        <v>389.8</v>
      </c>
      <c r="L277" s="237">
        <v>374.2</v>
      </c>
      <c r="M277" s="237">
        <v>4.3568300000000004</v>
      </c>
      <c r="N277" s="1"/>
      <c r="O277" s="1"/>
    </row>
    <row r="278" spans="1:15" ht="12.75" customHeight="1">
      <c r="A278" s="30">
        <v>268</v>
      </c>
      <c r="B278" s="223" t="s">
        <v>409</v>
      </c>
      <c r="C278" s="237">
        <v>1100.75</v>
      </c>
      <c r="D278" s="238">
        <v>1102.4833333333333</v>
      </c>
      <c r="E278" s="238">
        <v>1091.6666666666667</v>
      </c>
      <c r="F278" s="238">
        <v>1082.5833333333335</v>
      </c>
      <c r="G278" s="238">
        <v>1071.7666666666669</v>
      </c>
      <c r="H278" s="238">
        <v>1111.5666666666666</v>
      </c>
      <c r="I278" s="238">
        <v>1122.3833333333332</v>
      </c>
      <c r="J278" s="238">
        <v>1131.4666666666665</v>
      </c>
      <c r="K278" s="237">
        <v>1113.3</v>
      </c>
      <c r="L278" s="237">
        <v>1093.4000000000001</v>
      </c>
      <c r="M278" s="237">
        <v>0.96445999999999998</v>
      </c>
      <c r="N278" s="1"/>
      <c r="O278" s="1"/>
    </row>
    <row r="279" spans="1:15" ht="12.75" customHeight="1">
      <c r="A279" s="30">
        <v>269</v>
      </c>
      <c r="B279" s="223" t="s">
        <v>410</v>
      </c>
      <c r="C279" s="237">
        <v>536.70000000000005</v>
      </c>
      <c r="D279" s="238">
        <v>534.61666666666667</v>
      </c>
      <c r="E279" s="238">
        <v>525.38333333333333</v>
      </c>
      <c r="F279" s="238">
        <v>514.06666666666661</v>
      </c>
      <c r="G279" s="238">
        <v>504.83333333333326</v>
      </c>
      <c r="H279" s="238">
        <v>545.93333333333339</v>
      </c>
      <c r="I279" s="238">
        <v>555.16666666666674</v>
      </c>
      <c r="J279" s="238">
        <v>566.48333333333346</v>
      </c>
      <c r="K279" s="237">
        <v>543.85</v>
      </c>
      <c r="L279" s="237">
        <v>523.29999999999995</v>
      </c>
      <c r="M279" s="237">
        <v>1.1859299999999999</v>
      </c>
      <c r="N279" s="1"/>
      <c r="O279" s="1"/>
    </row>
    <row r="280" spans="1:15" ht="12.75" customHeight="1">
      <c r="A280" s="30">
        <v>270</v>
      </c>
      <c r="B280" s="223" t="s">
        <v>783</v>
      </c>
      <c r="C280" s="237">
        <v>124</v>
      </c>
      <c r="D280" s="238">
        <v>123.46666666666665</v>
      </c>
      <c r="E280" s="238">
        <v>121.23333333333331</v>
      </c>
      <c r="F280" s="238">
        <v>118.46666666666665</v>
      </c>
      <c r="G280" s="238">
        <v>116.23333333333331</v>
      </c>
      <c r="H280" s="238">
        <v>126.23333333333331</v>
      </c>
      <c r="I280" s="238">
        <v>128.46666666666664</v>
      </c>
      <c r="J280" s="238">
        <v>131.23333333333329</v>
      </c>
      <c r="K280" s="237">
        <v>125.7</v>
      </c>
      <c r="L280" s="237">
        <v>120.7</v>
      </c>
      <c r="M280" s="237">
        <v>67.150850000000005</v>
      </c>
      <c r="N280" s="1"/>
      <c r="O280" s="1"/>
    </row>
    <row r="281" spans="1:15" ht="12.75" customHeight="1">
      <c r="A281" s="30">
        <v>271</v>
      </c>
      <c r="B281" s="223" t="s">
        <v>411</v>
      </c>
      <c r="C281" s="237">
        <v>433.95</v>
      </c>
      <c r="D281" s="238">
        <v>432.59999999999997</v>
      </c>
      <c r="E281" s="238">
        <v>428.84999999999991</v>
      </c>
      <c r="F281" s="238">
        <v>423.74999999999994</v>
      </c>
      <c r="G281" s="238">
        <v>419.99999999999989</v>
      </c>
      <c r="H281" s="238">
        <v>437.69999999999993</v>
      </c>
      <c r="I281" s="238">
        <v>441.45000000000005</v>
      </c>
      <c r="J281" s="238">
        <v>446.54999999999995</v>
      </c>
      <c r="K281" s="237">
        <v>436.35</v>
      </c>
      <c r="L281" s="237">
        <v>427.5</v>
      </c>
      <c r="M281" s="237">
        <v>6.7985199999999999</v>
      </c>
      <c r="N281" s="1"/>
      <c r="O281" s="1"/>
    </row>
    <row r="282" spans="1:15" ht="12.75" customHeight="1">
      <c r="A282" s="30">
        <v>272</v>
      </c>
      <c r="B282" s="223" t="s">
        <v>412</v>
      </c>
      <c r="C282" s="237">
        <v>109.05</v>
      </c>
      <c r="D282" s="238">
        <v>109.31666666666666</v>
      </c>
      <c r="E282" s="238">
        <v>107.33333333333333</v>
      </c>
      <c r="F282" s="238">
        <v>105.61666666666666</v>
      </c>
      <c r="G282" s="238">
        <v>103.63333333333333</v>
      </c>
      <c r="H282" s="238">
        <v>111.03333333333333</v>
      </c>
      <c r="I282" s="238">
        <v>113.01666666666668</v>
      </c>
      <c r="J282" s="238">
        <v>114.73333333333333</v>
      </c>
      <c r="K282" s="237">
        <v>111.3</v>
      </c>
      <c r="L282" s="237">
        <v>107.6</v>
      </c>
      <c r="M282" s="237">
        <v>28.824169999999999</v>
      </c>
      <c r="N282" s="1"/>
      <c r="O282" s="1"/>
    </row>
    <row r="283" spans="1:15" ht="12.75" customHeight="1">
      <c r="A283" s="30">
        <v>273</v>
      </c>
      <c r="B283" s="223" t="s">
        <v>413</v>
      </c>
      <c r="C283" s="237">
        <v>481.4</v>
      </c>
      <c r="D283" s="238">
        <v>478.5</v>
      </c>
      <c r="E283" s="238">
        <v>473.3</v>
      </c>
      <c r="F283" s="238">
        <v>465.2</v>
      </c>
      <c r="G283" s="238">
        <v>460</v>
      </c>
      <c r="H283" s="238">
        <v>486.6</v>
      </c>
      <c r="I283" s="238">
        <v>491.80000000000007</v>
      </c>
      <c r="J283" s="238">
        <v>499.90000000000003</v>
      </c>
      <c r="K283" s="237">
        <v>483.7</v>
      </c>
      <c r="L283" s="237">
        <v>470.4</v>
      </c>
      <c r="M283" s="237">
        <v>3.1505399999999999</v>
      </c>
      <c r="N283" s="1"/>
      <c r="O283" s="1"/>
    </row>
    <row r="284" spans="1:15" ht="12.75" customHeight="1">
      <c r="A284" s="30">
        <v>274</v>
      </c>
      <c r="B284" s="223" t="s">
        <v>141</v>
      </c>
      <c r="C284" s="237">
        <v>1820.9</v>
      </c>
      <c r="D284" s="238">
        <v>1818.6166666666668</v>
      </c>
      <c r="E284" s="238">
        <v>1809.2833333333335</v>
      </c>
      <c r="F284" s="238">
        <v>1797.6666666666667</v>
      </c>
      <c r="G284" s="238">
        <v>1788.3333333333335</v>
      </c>
      <c r="H284" s="238">
        <v>1830.2333333333336</v>
      </c>
      <c r="I284" s="238">
        <v>1839.5666666666666</v>
      </c>
      <c r="J284" s="238">
        <v>1851.1833333333336</v>
      </c>
      <c r="K284" s="237">
        <v>1827.95</v>
      </c>
      <c r="L284" s="237">
        <v>1807</v>
      </c>
      <c r="M284" s="237">
        <v>15.482860000000001</v>
      </c>
      <c r="N284" s="1"/>
      <c r="O284" s="1"/>
    </row>
    <row r="285" spans="1:15" ht="12.75" customHeight="1">
      <c r="A285" s="30">
        <v>275</v>
      </c>
      <c r="B285" s="223" t="s">
        <v>767</v>
      </c>
      <c r="C285" s="237">
        <v>1484.95</v>
      </c>
      <c r="D285" s="238">
        <v>1498.7166666666665</v>
      </c>
      <c r="E285" s="238">
        <v>1457.4333333333329</v>
      </c>
      <c r="F285" s="238">
        <v>1429.9166666666665</v>
      </c>
      <c r="G285" s="238">
        <v>1388.633333333333</v>
      </c>
      <c r="H285" s="238">
        <v>1526.2333333333329</v>
      </c>
      <c r="I285" s="238">
        <v>1567.5166666666662</v>
      </c>
      <c r="J285" s="238">
        <v>1595.0333333333328</v>
      </c>
      <c r="K285" s="237">
        <v>1540</v>
      </c>
      <c r="L285" s="237">
        <v>1471.2</v>
      </c>
      <c r="M285" s="237">
        <v>0.37064999999999998</v>
      </c>
      <c r="N285" s="1"/>
      <c r="O285" s="1"/>
    </row>
    <row r="286" spans="1:15" ht="12.75" customHeight="1">
      <c r="A286" s="30">
        <v>276</v>
      </c>
      <c r="B286" s="223" t="s">
        <v>142</v>
      </c>
      <c r="C286" s="237">
        <v>85.4</v>
      </c>
      <c r="D286" s="238">
        <v>85.033333333333331</v>
      </c>
      <c r="E286" s="238">
        <v>84.216666666666669</v>
      </c>
      <c r="F286" s="238">
        <v>83.033333333333331</v>
      </c>
      <c r="G286" s="238">
        <v>82.216666666666669</v>
      </c>
      <c r="H286" s="238">
        <v>86.216666666666669</v>
      </c>
      <c r="I286" s="238">
        <v>87.033333333333331</v>
      </c>
      <c r="J286" s="238">
        <v>88.216666666666669</v>
      </c>
      <c r="K286" s="237">
        <v>85.85</v>
      </c>
      <c r="L286" s="237">
        <v>83.85</v>
      </c>
      <c r="M286" s="237">
        <v>50.793880000000001</v>
      </c>
      <c r="N286" s="1"/>
      <c r="O286" s="1"/>
    </row>
    <row r="287" spans="1:15" ht="12.75" customHeight="1">
      <c r="A287" s="30">
        <v>277</v>
      </c>
      <c r="B287" s="223" t="s">
        <v>147</v>
      </c>
      <c r="C287" s="237">
        <v>3772.5</v>
      </c>
      <c r="D287" s="238">
        <v>3766.1666666666665</v>
      </c>
      <c r="E287" s="238">
        <v>3724.333333333333</v>
      </c>
      <c r="F287" s="238">
        <v>3676.1666666666665</v>
      </c>
      <c r="G287" s="238">
        <v>3634.333333333333</v>
      </c>
      <c r="H287" s="238">
        <v>3814.333333333333</v>
      </c>
      <c r="I287" s="238">
        <v>3856.1666666666661</v>
      </c>
      <c r="J287" s="238">
        <v>3904.333333333333</v>
      </c>
      <c r="K287" s="237">
        <v>3808</v>
      </c>
      <c r="L287" s="237">
        <v>3718</v>
      </c>
      <c r="M287" s="237">
        <v>2.4629099999999999</v>
      </c>
      <c r="N287" s="1"/>
      <c r="O287" s="1"/>
    </row>
    <row r="288" spans="1:15" ht="12.75" customHeight="1">
      <c r="A288" s="30">
        <v>278</v>
      </c>
      <c r="B288" s="223" t="s">
        <v>144</v>
      </c>
      <c r="C288" s="237">
        <v>413.85</v>
      </c>
      <c r="D288" s="238">
        <v>412.43333333333339</v>
      </c>
      <c r="E288" s="238">
        <v>407.06666666666678</v>
      </c>
      <c r="F288" s="238">
        <v>400.28333333333336</v>
      </c>
      <c r="G288" s="238">
        <v>394.91666666666674</v>
      </c>
      <c r="H288" s="238">
        <v>419.21666666666681</v>
      </c>
      <c r="I288" s="238">
        <v>424.58333333333337</v>
      </c>
      <c r="J288" s="238">
        <v>431.36666666666684</v>
      </c>
      <c r="K288" s="237">
        <v>417.8</v>
      </c>
      <c r="L288" s="237">
        <v>405.65</v>
      </c>
      <c r="M288" s="237">
        <v>14.492749999999999</v>
      </c>
      <c r="N288" s="1"/>
      <c r="O288" s="1"/>
    </row>
    <row r="289" spans="1:15" ht="12.75" customHeight="1">
      <c r="A289" s="30">
        <v>279</v>
      </c>
      <c r="B289" s="223" t="s">
        <v>414</v>
      </c>
      <c r="C289" s="237">
        <v>11812.05</v>
      </c>
      <c r="D289" s="238">
        <v>11889.216666666667</v>
      </c>
      <c r="E289" s="238">
        <v>11678.333333333334</v>
      </c>
      <c r="F289" s="238">
        <v>11544.616666666667</v>
      </c>
      <c r="G289" s="238">
        <v>11333.733333333334</v>
      </c>
      <c r="H289" s="238">
        <v>12022.933333333334</v>
      </c>
      <c r="I289" s="238">
        <v>12233.816666666666</v>
      </c>
      <c r="J289" s="238">
        <v>12367.533333333335</v>
      </c>
      <c r="K289" s="237">
        <v>12100.1</v>
      </c>
      <c r="L289" s="237">
        <v>11755.5</v>
      </c>
      <c r="M289" s="237">
        <v>5.1589999999999997E-2</v>
      </c>
      <c r="N289" s="1"/>
      <c r="O289" s="1"/>
    </row>
    <row r="290" spans="1:15" ht="12.75" customHeight="1">
      <c r="A290" s="30">
        <v>280</v>
      </c>
      <c r="B290" s="223" t="s">
        <v>949</v>
      </c>
      <c r="C290" s="237">
        <v>4390.45</v>
      </c>
      <c r="D290" s="238">
        <v>4387.2</v>
      </c>
      <c r="E290" s="238">
        <v>4358.7999999999993</v>
      </c>
      <c r="F290" s="238">
        <v>4327.1499999999996</v>
      </c>
      <c r="G290" s="238">
        <v>4298.7499999999991</v>
      </c>
      <c r="H290" s="238">
        <v>4418.8499999999995</v>
      </c>
      <c r="I290" s="238">
        <v>4447.2499999999991</v>
      </c>
      <c r="J290" s="238">
        <v>4478.8999999999996</v>
      </c>
      <c r="K290" s="237">
        <v>4415.6000000000004</v>
      </c>
      <c r="L290" s="237">
        <v>4355.55</v>
      </c>
      <c r="M290" s="237">
        <v>2.45105</v>
      </c>
      <c r="N290" s="1"/>
      <c r="O290" s="1"/>
    </row>
    <row r="291" spans="1:15" ht="12.75" customHeight="1">
      <c r="A291" s="30">
        <v>281</v>
      </c>
      <c r="B291" s="223" t="s">
        <v>145</v>
      </c>
      <c r="C291" s="237">
        <v>2124.1</v>
      </c>
      <c r="D291" s="238">
        <v>2112.3666666666668</v>
      </c>
      <c r="E291" s="238">
        <v>2096.7333333333336</v>
      </c>
      <c r="F291" s="238">
        <v>2069.3666666666668</v>
      </c>
      <c r="G291" s="238">
        <v>2053.7333333333336</v>
      </c>
      <c r="H291" s="238">
        <v>2139.7333333333336</v>
      </c>
      <c r="I291" s="238">
        <v>2155.3666666666668</v>
      </c>
      <c r="J291" s="238">
        <v>2182.7333333333336</v>
      </c>
      <c r="K291" s="237">
        <v>2128</v>
      </c>
      <c r="L291" s="237">
        <v>2085</v>
      </c>
      <c r="M291" s="237">
        <v>10.59351</v>
      </c>
      <c r="N291" s="1"/>
      <c r="O291" s="1"/>
    </row>
    <row r="292" spans="1:15" ht="12.75" customHeight="1">
      <c r="A292" s="30">
        <v>282</v>
      </c>
      <c r="B292" s="223" t="s">
        <v>825</v>
      </c>
      <c r="C292" s="237">
        <v>365.85</v>
      </c>
      <c r="D292" s="238">
        <v>366.2166666666667</v>
      </c>
      <c r="E292" s="238">
        <v>359.63333333333338</v>
      </c>
      <c r="F292" s="238">
        <v>353.41666666666669</v>
      </c>
      <c r="G292" s="238">
        <v>346.83333333333337</v>
      </c>
      <c r="H292" s="238">
        <v>372.43333333333339</v>
      </c>
      <c r="I292" s="238">
        <v>379.01666666666665</v>
      </c>
      <c r="J292" s="238">
        <v>385.23333333333341</v>
      </c>
      <c r="K292" s="237">
        <v>372.8</v>
      </c>
      <c r="L292" s="237">
        <v>360</v>
      </c>
      <c r="M292" s="237">
        <v>6.1217499999999996</v>
      </c>
      <c r="N292" s="1"/>
      <c r="O292" s="1"/>
    </row>
    <row r="293" spans="1:15" ht="12.75" customHeight="1">
      <c r="A293" s="30">
        <v>283</v>
      </c>
      <c r="B293" s="223" t="s">
        <v>265</v>
      </c>
      <c r="C293" s="237">
        <v>374.7</v>
      </c>
      <c r="D293" s="238">
        <v>374.84999999999997</v>
      </c>
      <c r="E293" s="238">
        <v>368.49999999999994</v>
      </c>
      <c r="F293" s="238">
        <v>362.29999999999995</v>
      </c>
      <c r="G293" s="238">
        <v>355.94999999999993</v>
      </c>
      <c r="H293" s="238">
        <v>381.04999999999995</v>
      </c>
      <c r="I293" s="238">
        <v>387.4</v>
      </c>
      <c r="J293" s="238">
        <v>393.59999999999997</v>
      </c>
      <c r="K293" s="237">
        <v>381.2</v>
      </c>
      <c r="L293" s="237">
        <v>368.65</v>
      </c>
      <c r="M293" s="237">
        <v>43.592910000000003</v>
      </c>
      <c r="N293" s="1"/>
      <c r="O293" s="1"/>
    </row>
    <row r="294" spans="1:15" ht="12.75" customHeight="1">
      <c r="A294" s="30">
        <v>284</v>
      </c>
      <c r="B294" s="223" t="s">
        <v>785</v>
      </c>
      <c r="C294" s="237">
        <v>296.05</v>
      </c>
      <c r="D294" s="238">
        <v>295.71666666666664</v>
      </c>
      <c r="E294" s="238">
        <v>292.73333333333329</v>
      </c>
      <c r="F294" s="238">
        <v>289.41666666666663</v>
      </c>
      <c r="G294" s="238">
        <v>286.43333333333328</v>
      </c>
      <c r="H294" s="238">
        <v>299.0333333333333</v>
      </c>
      <c r="I294" s="238">
        <v>302.01666666666665</v>
      </c>
      <c r="J294" s="238">
        <v>305.33333333333331</v>
      </c>
      <c r="K294" s="237">
        <v>298.7</v>
      </c>
      <c r="L294" s="237">
        <v>292.39999999999998</v>
      </c>
      <c r="M294" s="237">
        <v>3.17014</v>
      </c>
      <c r="N294" s="1"/>
      <c r="O294" s="1"/>
    </row>
    <row r="295" spans="1:15" ht="12.75" customHeight="1">
      <c r="A295" s="30">
        <v>285</v>
      </c>
      <c r="B295" s="223" t="s">
        <v>855</v>
      </c>
      <c r="C295" s="237">
        <v>692.6</v>
      </c>
      <c r="D295" s="238">
        <v>690.95000000000016</v>
      </c>
      <c r="E295" s="238">
        <v>683.20000000000027</v>
      </c>
      <c r="F295" s="238">
        <v>673.80000000000007</v>
      </c>
      <c r="G295" s="238">
        <v>666.05000000000018</v>
      </c>
      <c r="H295" s="238">
        <v>700.35000000000036</v>
      </c>
      <c r="I295" s="238">
        <v>708.10000000000014</v>
      </c>
      <c r="J295" s="238">
        <v>717.50000000000045</v>
      </c>
      <c r="K295" s="237">
        <v>698.7</v>
      </c>
      <c r="L295" s="237">
        <v>681.55</v>
      </c>
      <c r="M295" s="237">
        <v>18.627300000000002</v>
      </c>
      <c r="N295" s="1"/>
      <c r="O295" s="1"/>
    </row>
    <row r="296" spans="1:15" ht="12.75" customHeight="1">
      <c r="A296" s="30">
        <v>286</v>
      </c>
      <c r="B296" s="223" t="s">
        <v>415</v>
      </c>
      <c r="C296" s="237">
        <v>3425.6</v>
      </c>
      <c r="D296" s="238">
        <v>3420.1666666666665</v>
      </c>
      <c r="E296" s="238">
        <v>3379.333333333333</v>
      </c>
      <c r="F296" s="238">
        <v>3333.0666666666666</v>
      </c>
      <c r="G296" s="238">
        <v>3292.2333333333331</v>
      </c>
      <c r="H296" s="238">
        <v>3466.4333333333329</v>
      </c>
      <c r="I296" s="238">
        <v>3507.266666666666</v>
      </c>
      <c r="J296" s="238">
        <v>3553.5333333333328</v>
      </c>
      <c r="K296" s="237">
        <v>3461</v>
      </c>
      <c r="L296" s="237">
        <v>3373.9</v>
      </c>
      <c r="M296" s="237">
        <v>0.45457999999999998</v>
      </c>
      <c r="N296" s="1"/>
      <c r="O296" s="1"/>
    </row>
    <row r="297" spans="1:15" ht="12.75" customHeight="1">
      <c r="A297" s="30">
        <v>287</v>
      </c>
      <c r="B297" s="223" t="s">
        <v>148</v>
      </c>
      <c r="C297" s="237">
        <v>741.7</v>
      </c>
      <c r="D297" s="238">
        <v>744.55000000000007</v>
      </c>
      <c r="E297" s="238">
        <v>737.15000000000009</v>
      </c>
      <c r="F297" s="238">
        <v>732.6</v>
      </c>
      <c r="G297" s="238">
        <v>725.2</v>
      </c>
      <c r="H297" s="238">
        <v>749.10000000000014</v>
      </c>
      <c r="I297" s="238">
        <v>756.5</v>
      </c>
      <c r="J297" s="238">
        <v>761.05000000000018</v>
      </c>
      <c r="K297" s="237">
        <v>751.95</v>
      </c>
      <c r="L297" s="237">
        <v>740</v>
      </c>
      <c r="M297" s="237">
        <v>7.1258100000000004</v>
      </c>
      <c r="N297" s="1"/>
      <c r="O297" s="1"/>
    </row>
    <row r="298" spans="1:15" ht="12.75" customHeight="1">
      <c r="A298" s="30">
        <v>288</v>
      </c>
      <c r="B298" s="223" t="s">
        <v>416</v>
      </c>
      <c r="C298" s="237">
        <v>1612.45</v>
      </c>
      <c r="D298" s="238">
        <v>1613.5833333333333</v>
      </c>
      <c r="E298" s="238">
        <v>1601.8666666666666</v>
      </c>
      <c r="F298" s="238">
        <v>1591.2833333333333</v>
      </c>
      <c r="G298" s="238">
        <v>1579.5666666666666</v>
      </c>
      <c r="H298" s="238">
        <v>1624.1666666666665</v>
      </c>
      <c r="I298" s="238">
        <v>1635.8833333333332</v>
      </c>
      <c r="J298" s="238">
        <v>1646.4666666666665</v>
      </c>
      <c r="K298" s="237">
        <v>1625.3</v>
      </c>
      <c r="L298" s="237">
        <v>1603</v>
      </c>
      <c r="M298" s="237">
        <v>0.11570999999999999</v>
      </c>
      <c r="N298" s="1"/>
      <c r="O298" s="1"/>
    </row>
    <row r="299" spans="1:15" ht="12.75" customHeight="1">
      <c r="A299" s="30">
        <v>289</v>
      </c>
      <c r="B299" s="223" t="s">
        <v>417</v>
      </c>
      <c r="C299" s="237">
        <v>36.6</v>
      </c>
      <c r="D299" s="238">
        <v>36.283333333333339</v>
      </c>
      <c r="E299" s="238">
        <v>35.616666666666674</v>
      </c>
      <c r="F299" s="238">
        <v>34.633333333333333</v>
      </c>
      <c r="G299" s="238">
        <v>33.966666666666669</v>
      </c>
      <c r="H299" s="238">
        <v>37.26666666666668</v>
      </c>
      <c r="I299" s="238">
        <v>37.933333333333351</v>
      </c>
      <c r="J299" s="238">
        <v>38.916666666666686</v>
      </c>
      <c r="K299" s="237">
        <v>36.950000000000003</v>
      </c>
      <c r="L299" s="237">
        <v>35.299999999999997</v>
      </c>
      <c r="M299" s="237">
        <v>21.79317</v>
      </c>
      <c r="N299" s="1"/>
      <c r="O299" s="1"/>
    </row>
    <row r="300" spans="1:15" ht="12.75" customHeight="1">
      <c r="A300" s="30">
        <v>290</v>
      </c>
      <c r="B300" s="223" t="s">
        <v>418</v>
      </c>
      <c r="C300" s="237">
        <v>159.44999999999999</v>
      </c>
      <c r="D300" s="238">
        <v>158.96666666666667</v>
      </c>
      <c r="E300" s="238">
        <v>156.18333333333334</v>
      </c>
      <c r="F300" s="238">
        <v>152.91666666666666</v>
      </c>
      <c r="G300" s="238">
        <v>150.13333333333333</v>
      </c>
      <c r="H300" s="238">
        <v>162.23333333333335</v>
      </c>
      <c r="I300" s="238">
        <v>165.01666666666671</v>
      </c>
      <c r="J300" s="238">
        <v>168.28333333333336</v>
      </c>
      <c r="K300" s="237">
        <v>161.75</v>
      </c>
      <c r="L300" s="237">
        <v>155.69999999999999</v>
      </c>
      <c r="M300" s="237">
        <v>2.4015</v>
      </c>
      <c r="N300" s="1"/>
      <c r="O300" s="1"/>
    </row>
    <row r="301" spans="1:15" ht="12.75" customHeight="1">
      <c r="A301" s="30">
        <v>291</v>
      </c>
      <c r="B301" s="223" t="s">
        <v>159</v>
      </c>
      <c r="C301" s="237">
        <v>88090.15</v>
      </c>
      <c r="D301" s="238">
        <v>88026.716666666674</v>
      </c>
      <c r="E301" s="238">
        <v>87563.433333333349</v>
      </c>
      <c r="F301" s="238">
        <v>87036.716666666674</v>
      </c>
      <c r="G301" s="238">
        <v>86573.433333333349</v>
      </c>
      <c r="H301" s="238">
        <v>88553.433333333349</v>
      </c>
      <c r="I301" s="238">
        <v>89016.716666666674</v>
      </c>
      <c r="J301" s="238">
        <v>89543.433333333349</v>
      </c>
      <c r="K301" s="237">
        <v>88490</v>
      </c>
      <c r="L301" s="237">
        <v>87500</v>
      </c>
      <c r="M301" s="237">
        <v>5.5329999999999997E-2</v>
      </c>
      <c r="N301" s="1"/>
      <c r="O301" s="1"/>
    </row>
    <row r="302" spans="1:15" ht="12.75" customHeight="1">
      <c r="A302" s="30">
        <v>292</v>
      </c>
      <c r="B302" s="223" t="s">
        <v>826</v>
      </c>
      <c r="C302" s="237">
        <v>1590.3</v>
      </c>
      <c r="D302" s="238">
        <v>1591.5</v>
      </c>
      <c r="E302" s="238">
        <v>1574.1</v>
      </c>
      <c r="F302" s="238">
        <v>1557.8999999999999</v>
      </c>
      <c r="G302" s="238">
        <v>1540.4999999999998</v>
      </c>
      <c r="H302" s="238">
        <v>1607.7</v>
      </c>
      <c r="I302" s="238">
        <v>1625.1000000000001</v>
      </c>
      <c r="J302" s="238">
        <v>1641.3000000000002</v>
      </c>
      <c r="K302" s="237">
        <v>1608.9</v>
      </c>
      <c r="L302" s="237">
        <v>1575.3</v>
      </c>
      <c r="M302" s="237">
        <v>0.43553999999999998</v>
      </c>
      <c r="N302" s="1"/>
      <c r="O302" s="1"/>
    </row>
    <row r="303" spans="1:15" ht="12.75" customHeight="1">
      <c r="A303" s="30">
        <v>293</v>
      </c>
      <c r="B303" s="223" t="s">
        <v>784</v>
      </c>
      <c r="C303" s="237">
        <v>1029.75</v>
      </c>
      <c r="D303" s="238">
        <v>1028.2</v>
      </c>
      <c r="E303" s="238">
        <v>1006.6500000000001</v>
      </c>
      <c r="F303" s="238">
        <v>983.55000000000007</v>
      </c>
      <c r="G303" s="238">
        <v>962.00000000000011</v>
      </c>
      <c r="H303" s="238">
        <v>1051.3000000000002</v>
      </c>
      <c r="I303" s="238">
        <v>1072.8499999999999</v>
      </c>
      <c r="J303" s="238">
        <v>1095.95</v>
      </c>
      <c r="K303" s="237">
        <v>1049.75</v>
      </c>
      <c r="L303" s="237">
        <v>1005.1</v>
      </c>
      <c r="M303" s="237">
        <v>2.4621400000000002</v>
      </c>
      <c r="N303" s="1"/>
      <c r="O303" s="1"/>
    </row>
    <row r="304" spans="1:15" ht="12.75" customHeight="1">
      <c r="A304" s="30">
        <v>294</v>
      </c>
      <c r="B304" s="223" t="s">
        <v>157</v>
      </c>
      <c r="C304" s="237">
        <v>847.15</v>
      </c>
      <c r="D304" s="238">
        <v>848.71666666666658</v>
      </c>
      <c r="E304" s="238">
        <v>839.63333333333321</v>
      </c>
      <c r="F304" s="238">
        <v>832.11666666666667</v>
      </c>
      <c r="G304" s="238">
        <v>823.0333333333333</v>
      </c>
      <c r="H304" s="238">
        <v>856.23333333333312</v>
      </c>
      <c r="I304" s="238">
        <v>865.31666666666638</v>
      </c>
      <c r="J304" s="238">
        <v>872.83333333333303</v>
      </c>
      <c r="K304" s="237">
        <v>857.8</v>
      </c>
      <c r="L304" s="237">
        <v>841.2</v>
      </c>
      <c r="M304" s="237">
        <v>2.00068</v>
      </c>
      <c r="N304" s="1"/>
      <c r="O304" s="1"/>
    </row>
    <row r="305" spans="1:15" ht="12.75" customHeight="1">
      <c r="A305" s="30">
        <v>295</v>
      </c>
      <c r="B305" s="223" t="s">
        <v>150</v>
      </c>
      <c r="C305" s="237">
        <v>229.1</v>
      </c>
      <c r="D305" s="238">
        <v>229.06666666666669</v>
      </c>
      <c r="E305" s="238">
        <v>226.13333333333338</v>
      </c>
      <c r="F305" s="238">
        <v>223.16666666666669</v>
      </c>
      <c r="G305" s="238">
        <v>220.23333333333338</v>
      </c>
      <c r="H305" s="238">
        <v>232.03333333333339</v>
      </c>
      <c r="I305" s="238">
        <v>234.96666666666673</v>
      </c>
      <c r="J305" s="238">
        <v>237.93333333333339</v>
      </c>
      <c r="K305" s="237">
        <v>232</v>
      </c>
      <c r="L305" s="237">
        <v>226.1</v>
      </c>
      <c r="M305" s="237">
        <v>32.073639999999997</v>
      </c>
      <c r="N305" s="1"/>
      <c r="O305" s="1"/>
    </row>
    <row r="306" spans="1:15" ht="12.75" customHeight="1">
      <c r="A306" s="30">
        <v>296</v>
      </c>
      <c r="B306" s="223" t="s">
        <v>149</v>
      </c>
      <c r="C306" s="237">
        <v>1234.25</v>
      </c>
      <c r="D306" s="238">
        <v>1235.5666666666666</v>
      </c>
      <c r="E306" s="238">
        <v>1222.6333333333332</v>
      </c>
      <c r="F306" s="238">
        <v>1211.0166666666667</v>
      </c>
      <c r="G306" s="238">
        <v>1198.0833333333333</v>
      </c>
      <c r="H306" s="238">
        <v>1247.1833333333332</v>
      </c>
      <c r="I306" s="238">
        <v>1260.1166666666666</v>
      </c>
      <c r="J306" s="238">
        <v>1271.7333333333331</v>
      </c>
      <c r="K306" s="237">
        <v>1248.5</v>
      </c>
      <c r="L306" s="237">
        <v>1223.95</v>
      </c>
      <c r="M306" s="237">
        <v>13.0494</v>
      </c>
      <c r="N306" s="1"/>
      <c r="O306" s="1"/>
    </row>
    <row r="307" spans="1:15" ht="12.75" customHeight="1">
      <c r="A307" s="30">
        <v>297</v>
      </c>
      <c r="B307" s="223" t="s">
        <v>419</v>
      </c>
      <c r="C307" s="237">
        <v>325.55</v>
      </c>
      <c r="D307" s="238">
        <v>323.95</v>
      </c>
      <c r="E307" s="238">
        <v>319.09999999999997</v>
      </c>
      <c r="F307" s="238">
        <v>312.64999999999998</v>
      </c>
      <c r="G307" s="238">
        <v>307.79999999999995</v>
      </c>
      <c r="H307" s="238">
        <v>330.4</v>
      </c>
      <c r="I307" s="238">
        <v>335.25</v>
      </c>
      <c r="J307" s="238">
        <v>341.7</v>
      </c>
      <c r="K307" s="237">
        <v>328.8</v>
      </c>
      <c r="L307" s="237">
        <v>317.5</v>
      </c>
      <c r="M307" s="237">
        <v>7.51241</v>
      </c>
      <c r="N307" s="1"/>
      <c r="O307" s="1"/>
    </row>
    <row r="308" spans="1:15" ht="12.75" customHeight="1">
      <c r="A308" s="30">
        <v>298</v>
      </c>
      <c r="B308" s="223" t="s">
        <v>420</v>
      </c>
      <c r="C308" s="237">
        <v>256.75</v>
      </c>
      <c r="D308" s="238">
        <v>255.06666666666669</v>
      </c>
      <c r="E308" s="238">
        <v>252.18333333333339</v>
      </c>
      <c r="F308" s="238">
        <v>247.6166666666667</v>
      </c>
      <c r="G308" s="238">
        <v>244.73333333333341</v>
      </c>
      <c r="H308" s="238">
        <v>259.63333333333338</v>
      </c>
      <c r="I308" s="238">
        <v>262.51666666666665</v>
      </c>
      <c r="J308" s="238">
        <v>267.08333333333337</v>
      </c>
      <c r="K308" s="237">
        <v>257.95</v>
      </c>
      <c r="L308" s="237">
        <v>250.5</v>
      </c>
      <c r="M308" s="237">
        <v>2.5812300000000001</v>
      </c>
      <c r="N308" s="1"/>
      <c r="O308" s="1"/>
    </row>
    <row r="309" spans="1:15" ht="12.75" customHeight="1">
      <c r="A309" s="30">
        <v>299</v>
      </c>
      <c r="B309" s="223" t="s">
        <v>864</v>
      </c>
      <c r="C309" s="237">
        <v>365.6</v>
      </c>
      <c r="D309" s="238">
        <v>366.05</v>
      </c>
      <c r="E309" s="238">
        <v>362.5</v>
      </c>
      <c r="F309" s="238">
        <v>359.4</v>
      </c>
      <c r="G309" s="238">
        <v>355.84999999999997</v>
      </c>
      <c r="H309" s="238">
        <v>369.15000000000003</v>
      </c>
      <c r="I309" s="238">
        <v>372.7000000000001</v>
      </c>
      <c r="J309" s="238">
        <v>375.80000000000007</v>
      </c>
      <c r="K309" s="237">
        <v>369.6</v>
      </c>
      <c r="L309" s="237">
        <v>362.95</v>
      </c>
      <c r="M309" s="237">
        <v>0.33557999999999999</v>
      </c>
      <c r="N309" s="1"/>
      <c r="O309" s="1"/>
    </row>
    <row r="310" spans="1:15" ht="12.75" customHeight="1">
      <c r="A310" s="30">
        <v>300</v>
      </c>
      <c r="B310" s="223" t="s">
        <v>421</v>
      </c>
      <c r="C310" s="237">
        <v>484.9</v>
      </c>
      <c r="D310" s="238">
        <v>482.13333333333338</v>
      </c>
      <c r="E310" s="238">
        <v>475.46666666666675</v>
      </c>
      <c r="F310" s="238">
        <v>466.03333333333336</v>
      </c>
      <c r="G310" s="238">
        <v>459.36666666666673</v>
      </c>
      <c r="H310" s="238">
        <v>491.56666666666678</v>
      </c>
      <c r="I310" s="238">
        <v>498.23333333333341</v>
      </c>
      <c r="J310" s="238">
        <v>507.6666666666668</v>
      </c>
      <c r="K310" s="237">
        <v>488.8</v>
      </c>
      <c r="L310" s="237">
        <v>472.7</v>
      </c>
      <c r="M310" s="237">
        <v>0.54700000000000004</v>
      </c>
      <c r="N310" s="1"/>
      <c r="O310" s="1"/>
    </row>
    <row r="311" spans="1:15" ht="12.75" customHeight="1">
      <c r="A311" s="30">
        <v>301</v>
      </c>
      <c r="B311" s="223" t="s">
        <v>151</v>
      </c>
      <c r="C311" s="237">
        <v>111.4</v>
      </c>
      <c r="D311" s="238">
        <v>111.16666666666667</v>
      </c>
      <c r="E311" s="238">
        <v>110.23333333333335</v>
      </c>
      <c r="F311" s="238">
        <v>109.06666666666668</v>
      </c>
      <c r="G311" s="238">
        <v>108.13333333333335</v>
      </c>
      <c r="H311" s="238">
        <v>112.33333333333334</v>
      </c>
      <c r="I311" s="238">
        <v>113.26666666666665</v>
      </c>
      <c r="J311" s="238">
        <v>114.43333333333334</v>
      </c>
      <c r="K311" s="237">
        <v>112.1</v>
      </c>
      <c r="L311" s="237">
        <v>110</v>
      </c>
      <c r="M311" s="237">
        <v>39.252699999999997</v>
      </c>
      <c r="N311" s="1"/>
      <c r="O311" s="1"/>
    </row>
    <row r="312" spans="1:15" ht="12.75" customHeight="1">
      <c r="A312" s="30">
        <v>302</v>
      </c>
      <c r="B312" s="223" t="s">
        <v>422</v>
      </c>
      <c r="C312" s="237">
        <v>54.9</v>
      </c>
      <c r="D312" s="238">
        <v>55</v>
      </c>
      <c r="E312" s="238">
        <v>54.1</v>
      </c>
      <c r="F312" s="238">
        <v>53.300000000000004</v>
      </c>
      <c r="G312" s="238">
        <v>52.400000000000006</v>
      </c>
      <c r="H312" s="238">
        <v>55.8</v>
      </c>
      <c r="I312" s="238">
        <v>56.7</v>
      </c>
      <c r="J312" s="238">
        <v>57.499999999999993</v>
      </c>
      <c r="K312" s="237">
        <v>55.9</v>
      </c>
      <c r="L312" s="237">
        <v>54.2</v>
      </c>
      <c r="M312" s="237">
        <v>23.794879999999999</v>
      </c>
      <c r="N312" s="1"/>
      <c r="O312" s="1"/>
    </row>
    <row r="313" spans="1:15" ht="12.75" customHeight="1">
      <c r="A313" s="30">
        <v>303</v>
      </c>
      <c r="B313" s="223" t="s">
        <v>152</v>
      </c>
      <c r="C313" s="237">
        <v>518.9</v>
      </c>
      <c r="D313" s="238">
        <v>520.18333333333328</v>
      </c>
      <c r="E313" s="238">
        <v>516.71666666666658</v>
      </c>
      <c r="F313" s="238">
        <v>514.5333333333333</v>
      </c>
      <c r="G313" s="238">
        <v>511.06666666666661</v>
      </c>
      <c r="H313" s="238">
        <v>522.36666666666656</v>
      </c>
      <c r="I313" s="238">
        <v>525.83333333333326</v>
      </c>
      <c r="J313" s="238">
        <v>528.01666666666654</v>
      </c>
      <c r="K313" s="237">
        <v>523.65</v>
      </c>
      <c r="L313" s="237">
        <v>518</v>
      </c>
      <c r="M313" s="237">
        <v>4.6495100000000003</v>
      </c>
      <c r="N313" s="1"/>
      <c r="O313" s="1"/>
    </row>
    <row r="314" spans="1:15" ht="12.75" customHeight="1">
      <c r="A314" s="30">
        <v>304</v>
      </c>
      <c r="B314" s="223" t="s">
        <v>153</v>
      </c>
      <c r="C314" s="237">
        <v>8305.4500000000007</v>
      </c>
      <c r="D314" s="238">
        <v>8283.75</v>
      </c>
      <c r="E314" s="238">
        <v>8252.5</v>
      </c>
      <c r="F314" s="238">
        <v>8199.5499999999993</v>
      </c>
      <c r="G314" s="238">
        <v>8168.2999999999993</v>
      </c>
      <c r="H314" s="238">
        <v>8336.7000000000007</v>
      </c>
      <c r="I314" s="238">
        <v>8367.9500000000007</v>
      </c>
      <c r="J314" s="238">
        <v>8420.9000000000015</v>
      </c>
      <c r="K314" s="237">
        <v>8315</v>
      </c>
      <c r="L314" s="237">
        <v>8230.7999999999993</v>
      </c>
      <c r="M314" s="237">
        <v>4.2330800000000002</v>
      </c>
      <c r="N314" s="1"/>
      <c r="O314" s="1"/>
    </row>
    <row r="315" spans="1:15" ht="12.75" customHeight="1">
      <c r="A315" s="30">
        <v>305</v>
      </c>
      <c r="B315" s="223" t="s">
        <v>786</v>
      </c>
      <c r="C315" s="237">
        <v>1684.05</v>
      </c>
      <c r="D315" s="238">
        <v>1665.2333333333336</v>
      </c>
      <c r="E315" s="238">
        <v>1639.4666666666672</v>
      </c>
      <c r="F315" s="238">
        <v>1594.8833333333337</v>
      </c>
      <c r="G315" s="238">
        <v>1569.1166666666672</v>
      </c>
      <c r="H315" s="238">
        <v>1709.8166666666671</v>
      </c>
      <c r="I315" s="238">
        <v>1735.5833333333335</v>
      </c>
      <c r="J315" s="238">
        <v>1780.166666666667</v>
      </c>
      <c r="K315" s="237">
        <v>1691</v>
      </c>
      <c r="L315" s="237">
        <v>1620.65</v>
      </c>
      <c r="M315" s="237">
        <v>0.35622999999999999</v>
      </c>
      <c r="N315" s="1"/>
      <c r="O315" s="1"/>
    </row>
    <row r="316" spans="1:15" ht="12.75" customHeight="1">
      <c r="A316" s="30">
        <v>306</v>
      </c>
      <c r="B316" s="223" t="s">
        <v>156</v>
      </c>
      <c r="C316" s="237">
        <v>680.85</v>
      </c>
      <c r="D316" s="238">
        <v>683.06666666666661</v>
      </c>
      <c r="E316" s="238">
        <v>675.83333333333326</v>
      </c>
      <c r="F316" s="238">
        <v>670.81666666666661</v>
      </c>
      <c r="G316" s="238">
        <v>663.58333333333326</v>
      </c>
      <c r="H316" s="238">
        <v>688.08333333333326</v>
      </c>
      <c r="I316" s="238">
        <v>695.31666666666661</v>
      </c>
      <c r="J316" s="238">
        <v>700.33333333333326</v>
      </c>
      <c r="K316" s="237">
        <v>690.3</v>
      </c>
      <c r="L316" s="237">
        <v>678.05</v>
      </c>
      <c r="M316" s="237">
        <v>7.8161399999999999</v>
      </c>
      <c r="N316" s="1"/>
      <c r="O316" s="1"/>
    </row>
    <row r="317" spans="1:15" ht="12.75" customHeight="1">
      <c r="A317" s="30">
        <v>307</v>
      </c>
      <c r="B317" s="223" t="s">
        <v>423</v>
      </c>
      <c r="C317" s="237">
        <v>437.7</v>
      </c>
      <c r="D317" s="238">
        <v>440.84999999999997</v>
      </c>
      <c r="E317" s="238">
        <v>432.04999999999995</v>
      </c>
      <c r="F317" s="238">
        <v>426.4</v>
      </c>
      <c r="G317" s="238">
        <v>417.59999999999997</v>
      </c>
      <c r="H317" s="238">
        <v>446.49999999999994</v>
      </c>
      <c r="I317" s="238">
        <v>455.3</v>
      </c>
      <c r="J317" s="238">
        <v>460.94999999999993</v>
      </c>
      <c r="K317" s="237">
        <v>449.65</v>
      </c>
      <c r="L317" s="237">
        <v>435.2</v>
      </c>
      <c r="M317" s="237">
        <v>6.5231500000000002</v>
      </c>
      <c r="N317" s="1"/>
      <c r="O317" s="1"/>
    </row>
    <row r="318" spans="1:15" ht="12.75" customHeight="1">
      <c r="A318" s="30">
        <v>308</v>
      </c>
      <c r="B318" s="223" t="s">
        <v>424</v>
      </c>
      <c r="C318" s="237">
        <v>821.75</v>
      </c>
      <c r="D318" s="238">
        <v>822.56666666666661</v>
      </c>
      <c r="E318" s="238">
        <v>804.18333333333317</v>
      </c>
      <c r="F318" s="238">
        <v>786.61666666666656</v>
      </c>
      <c r="G318" s="238">
        <v>768.23333333333312</v>
      </c>
      <c r="H318" s="238">
        <v>840.13333333333321</v>
      </c>
      <c r="I318" s="238">
        <v>858.51666666666665</v>
      </c>
      <c r="J318" s="238">
        <v>876.08333333333326</v>
      </c>
      <c r="K318" s="237">
        <v>840.95</v>
      </c>
      <c r="L318" s="237">
        <v>805</v>
      </c>
      <c r="M318" s="237">
        <v>76.817980000000006</v>
      </c>
      <c r="N318" s="1"/>
      <c r="O318" s="1"/>
    </row>
    <row r="319" spans="1:15" ht="12.75" customHeight="1">
      <c r="A319" s="30">
        <v>309</v>
      </c>
      <c r="B319" s="223" t="s">
        <v>827</v>
      </c>
      <c r="C319" s="237">
        <v>636.20000000000005</v>
      </c>
      <c r="D319" s="238">
        <v>640.94999999999993</v>
      </c>
      <c r="E319" s="238">
        <v>626.89999999999986</v>
      </c>
      <c r="F319" s="238">
        <v>617.59999999999991</v>
      </c>
      <c r="G319" s="238">
        <v>603.54999999999984</v>
      </c>
      <c r="H319" s="238">
        <v>650.24999999999989</v>
      </c>
      <c r="I319" s="238">
        <v>664.29999999999984</v>
      </c>
      <c r="J319" s="238">
        <v>673.59999999999991</v>
      </c>
      <c r="K319" s="237">
        <v>655</v>
      </c>
      <c r="L319" s="237">
        <v>631.65</v>
      </c>
      <c r="M319" s="237">
        <v>0.38081999999999999</v>
      </c>
      <c r="N319" s="1"/>
      <c r="O319" s="1"/>
    </row>
    <row r="320" spans="1:15" ht="12.75" customHeight="1">
      <c r="A320" s="30">
        <v>310</v>
      </c>
      <c r="B320" s="223" t="s">
        <v>828</v>
      </c>
      <c r="C320" s="237">
        <v>842.3</v>
      </c>
      <c r="D320" s="238">
        <v>844.06666666666661</v>
      </c>
      <c r="E320" s="238">
        <v>830.73333333333323</v>
      </c>
      <c r="F320" s="238">
        <v>819.16666666666663</v>
      </c>
      <c r="G320" s="238">
        <v>805.83333333333326</v>
      </c>
      <c r="H320" s="238">
        <v>855.63333333333321</v>
      </c>
      <c r="I320" s="238">
        <v>868.9666666666667</v>
      </c>
      <c r="J320" s="238">
        <v>880.53333333333319</v>
      </c>
      <c r="K320" s="237">
        <v>857.4</v>
      </c>
      <c r="L320" s="237">
        <v>832.5</v>
      </c>
      <c r="M320" s="237">
        <v>0.61656</v>
      </c>
      <c r="N320" s="1"/>
      <c r="O320" s="1"/>
    </row>
    <row r="321" spans="1:15" ht="12.75" customHeight="1">
      <c r="A321" s="30">
        <v>311</v>
      </c>
      <c r="B321" s="223" t="s">
        <v>155</v>
      </c>
      <c r="C321" s="237">
        <v>1324.15</v>
      </c>
      <c r="D321" s="238">
        <v>1318.0333333333335</v>
      </c>
      <c r="E321" s="238">
        <v>1306.116666666667</v>
      </c>
      <c r="F321" s="238">
        <v>1288.0833333333335</v>
      </c>
      <c r="G321" s="238">
        <v>1276.166666666667</v>
      </c>
      <c r="H321" s="238">
        <v>1336.0666666666671</v>
      </c>
      <c r="I321" s="238">
        <v>1347.9833333333336</v>
      </c>
      <c r="J321" s="238">
        <v>1366.0166666666671</v>
      </c>
      <c r="K321" s="237">
        <v>1329.95</v>
      </c>
      <c r="L321" s="237">
        <v>1300</v>
      </c>
      <c r="M321" s="237">
        <v>2.4391699999999998</v>
      </c>
      <c r="N321" s="1"/>
      <c r="O321" s="1"/>
    </row>
    <row r="322" spans="1:15" ht="12.75" customHeight="1">
      <c r="A322" s="30">
        <v>312</v>
      </c>
      <c r="B322" s="223" t="s">
        <v>856</v>
      </c>
      <c r="C322" s="237">
        <v>59.05</v>
      </c>
      <c r="D322" s="238">
        <v>58.683333333333337</v>
      </c>
      <c r="E322" s="238">
        <v>57.666666666666671</v>
      </c>
      <c r="F322" s="238">
        <v>56.283333333333331</v>
      </c>
      <c r="G322" s="238">
        <v>55.266666666666666</v>
      </c>
      <c r="H322" s="238">
        <v>60.066666666666677</v>
      </c>
      <c r="I322" s="238">
        <v>61.083333333333343</v>
      </c>
      <c r="J322" s="238">
        <v>62.466666666666683</v>
      </c>
      <c r="K322" s="237">
        <v>59.7</v>
      </c>
      <c r="L322" s="237">
        <v>57.3</v>
      </c>
      <c r="M322" s="237">
        <v>20.939630000000001</v>
      </c>
      <c r="N322" s="1"/>
      <c r="O322" s="1"/>
    </row>
    <row r="323" spans="1:15" ht="12.75" customHeight="1">
      <c r="A323" s="30">
        <v>313</v>
      </c>
      <c r="B323" s="223" t="s">
        <v>426</v>
      </c>
      <c r="C323" s="237">
        <v>696.5</v>
      </c>
      <c r="D323" s="238">
        <v>693.25</v>
      </c>
      <c r="E323" s="238">
        <v>686.55</v>
      </c>
      <c r="F323" s="238">
        <v>676.59999999999991</v>
      </c>
      <c r="G323" s="238">
        <v>669.89999999999986</v>
      </c>
      <c r="H323" s="238">
        <v>703.2</v>
      </c>
      <c r="I323" s="238">
        <v>709.90000000000009</v>
      </c>
      <c r="J323" s="238">
        <v>719.85000000000014</v>
      </c>
      <c r="K323" s="237">
        <v>699.95</v>
      </c>
      <c r="L323" s="237">
        <v>683.3</v>
      </c>
      <c r="M323" s="237">
        <v>0.38872000000000001</v>
      </c>
      <c r="N323" s="1"/>
      <c r="O323" s="1"/>
    </row>
    <row r="324" spans="1:15" ht="12.75" customHeight="1">
      <c r="A324" s="30">
        <v>314</v>
      </c>
      <c r="B324" s="223" t="s">
        <v>158</v>
      </c>
      <c r="C324" s="237">
        <v>1942</v>
      </c>
      <c r="D324" s="238">
        <v>1935.4166666666667</v>
      </c>
      <c r="E324" s="238">
        <v>1920.8333333333335</v>
      </c>
      <c r="F324" s="238">
        <v>1899.6666666666667</v>
      </c>
      <c r="G324" s="238">
        <v>1885.0833333333335</v>
      </c>
      <c r="H324" s="238">
        <v>1956.5833333333335</v>
      </c>
      <c r="I324" s="238">
        <v>1971.166666666667</v>
      </c>
      <c r="J324" s="238">
        <v>1992.3333333333335</v>
      </c>
      <c r="K324" s="237">
        <v>1950</v>
      </c>
      <c r="L324" s="237">
        <v>1914.25</v>
      </c>
      <c r="M324" s="237">
        <v>2.40021</v>
      </c>
      <c r="N324" s="1"/>
      <c r="O324" s="1"/>
    </row>
    <row r="325" spans="1:15" ht="12.75" customHeight="1">
      <c r="A325" s="30">
        <v>315</v>
      </c>
      <c r="B325" s="223" t="s">
        <v>427</v>
      </c>
      <c r="C325" s="237">
        <v>1556.8</v>
      </c>
      <c r="D325" s="238">
        <v>1563.7333333333333</v>
      </c>
      <c r="E325" s="238">
        <v>1539.6166666666668</v>
      </c>
      <c r="F325" s="238">
        <v>1522.4333333333334</v>
      </c>
      <c r="G325" s="238">
        <v>1498.3166666666668</v>
      </c>
      <c r="H325" s="238">
        <v>1580.9166666666667</v>
      </c>
      <c r="I325" s="238">
        <v>1605.0333333333331</v>
      </c>
      <c r="J325" s="238">
        <v>1622.2166666666667</v>
      </c>
      <c r="K325" s="237">
        <v>1587.85</v>
      </c>
      <c r="L325" s="237">
        <v>1546.55</v>
      </c>
      <c r="M325" s="237">
        <v>1.18608</v>
      </c>
      <c r="N325" s="1"/>
      <c r="O325" s="1"/>
    </row>
    <row r="326" spans="1:15" ht="12.75" customHeight="1">
      <c r="A326" s="30">
        <v>316</v>
      </c>
      <c r="B326" s="223" t="s">
        <v>160</v>
      </c>
      <c r="C326" s="237">
        <v>1065.9000000000001</v>
      </c>
      <c r="D326" s="238">
        <v>1066.4333333333334</v>
      </c>
      <c r="E326" s="238">
        <v>1056.6666666666667</v>
      </c>
      <c r="F326" s="238">
        <v>1047.4333333333334</v>
      </c>
      <c r="G326" s="238">
        <v>1037.6666666666667</v>
      </c>
      <c r="H326" s="238">
        <v>1075.6666666666667</v>
      </c>
      <c r="I326" s="238">
        <v>1085.4333333333332</v>
      </c>
      <c r="J326" s="238">
        <v>1094.6666666666667</v>
      </c>
      <c r="K326" s="237">
        <v>1076.2</v>
      </c>
      <c r="L326" s="237">
        <v>1057.2</v>
      </c>
      <c r="M326" s="237">
        <v>4.1647800000000004</v>
      </c>
      <c r="N326" s="1"/>
      <c r="O326" s="1"/>
    </row>
    <row r="327" spans="1:15" ht="12.75" customHeight="1">
      <c r="A327" s="30">
        <v>317</v>
      </c>
      <c r="B327" s="223" t="s">
        <v>266</v>
      </c>
      <c r="C327" s="237">
        <v>559.29999999999995</v>
      </c>
      <c r="D327" s="238">
        <v>556.81666666666661</v>
      </c>
      <c r="E327" s="238">
        <v>552.88333333333321</v>
      </c>
      <c r="F327" s="238">
        <v>546.46666666666658</v>
      </c>
      <c r="G327" s="238">
        <v>542.53333333333319</v>
      </c>
      <c r="H327" s="238">
        <v>563.23333333333323</v>
      </c>
      <c r="I327" s="238">
        <v>567.16666666666663</v>
      </c>
      <c r="J327" s="238">
        <v>573.58333333333326</v>
      </c>
      <c r="K327" s="237">
        <v>560.75</v>
      </c>
      <c r="L327" s="237">
        <v>550.4</v>
      </c>
      <c r="M327" s="237">
        <v>1.0406500000000001</v>
      </c>
      <c r="N327" s="1"/>
      <c r="O327" s="1"/>
    </row>
    <row r="328" spans="1:15" ht="12.75" customHeight="1">
      <c r="A328" s="30">
        <v>318</v>
      </c>
      <c r="B328" s="223" t="s">
        <v>428</v>
      </c>
      <c r="C328" s="237">
        <v>37.35</v>
      </c>
      <c r="D328" s="238">
        <v>37.216666666666669</v>
      </c>
      <c r="E328" s="238">
        <v>36.533333333333339</v>
      </c>
      <c r="F328" s="238">
        <v>35.716666666666669</v>
      </c>
      <c r="G328" s="238">
        <v>35.033333333333339</v>
      </c>
      <c r="H328" s="238">
        <v>38.033333333333339</v>
      </c>
      <c r="I328" s="238">
        <v>38.716666666666676</v>
      </c>
      <c r="J328" s="238">
        <v>39.533333333333339</v>
      </c>
      <c r="K328" s="237">
        <v>37.9</v>
      </c>
      <c r="L328" s="237">
        <v>36.4</v>
      </c>
      <c r="M328" s="237">
        <v>68.900229999999993</v>
      </c>
      <c r="N328" s="1"/>
      <c r="O328" s="1"/>
    </row>
    <row r="329" spans="1:15" ht="12.75" customHeight="1">
      <c r="A329" s="30">
        <v>319</v>
      </c>
      <c r="B329" s="223" t="s">
        <v>429</v>
      </c>
      <c r="C329" s="237">
        <v>82.1</v>
      </c>
      <c r="D329" s="238">
        <v>81.733333333333334</v>
      </c>
      <c r="E329" s="238">
        <v>80.666666666666671</v>
      </c>
      <c r="F329" s="238">
        <v>79.233333333333334</v>
      </c>
      <c r="G329" s="238">
        <v>78.166666666666671</v>
      </c>
      <c r="H329" s="238">
        <v>83.166666666666671</v>
      </c>
      <c r="I329" s="238">
        <v>84.233333333333334</v>
      </c>
      <c r="J329" s="238">
        <v>85.666666666666671</v>
      </c>
      <c r="K329" s="237">
        <v>82.8</v>
      </c>
      <c r="L329" s="237">
        <v>80.3</v>
      </c>
      <c r="M329" s="237">
        <v>34.707099999999997</v>
      </c>
      <c r="N329" s="1"/>
      <c r="O329" s="1"/>
    </row>
    <row r="330" spans="1:15" ht="12.75" customHeight="1">
      <c r="A330" s="30">
        <v>320</v>
      </c>
      <c r="B330" s="223" t="s">
        <v>430</v>
      </c>
      <c r="C330" s="237">
        <v>39.15</v>
      </c>
      <c r="D330" s="238">
        <v>39.4</v>
      </c>
      <c r="E330" s="238">
        <v>38.599999999999994</v>
      </c>
      <c r="F330" s="238">
        <v>38.049999999999997</v>
      </c>
      <c r="G330" s="238">
        <v>37.249999999999993</v>
      </c>
      <c r="H330" s="238">
        <v>39.949999999999996</v>
      </c>
      <c r="I330" s="238">
        <v>40.749999999999993</v>
      </c>
      <c r="J330" s="238">
        <v>41.3</v>
      </c>
      <c r="K330" s="237">
        <v>40.200000000000003</v>
      </c>
      <c r="L330" s="237">
        <v>38.85</v>
      </c>
      <c r="M330" s="237">
        <v>64.958029999999994</v>
      </c>
      <c r="N330" s="1"/>
      <c r="O330" s="1"/>
    </row>
    <row r="331" spans="1:15" ht="12.75" customHeight="1">
      <c r="A331" s="30">
        <v>321</v>
      </c>
      <c r="B331" s="223" t="s">
        <v>865</v>
      </c>
      <c r="C331" s="237">
        <v>315.14999999999998</v>
      </c>
      <c r="D331" s="238">
        <v>312.18333333333334</v>
      </c>
      <c r="E331" s="238">
        <v>306.61666666666667</v>
      </c>
      <c r="F331" s="238">
        <v>298.08333333333331</v>
      </c>
      <c r="G331" s="238">
        <v>292.51666666666665</v>
      </c>
      <c r="H331" s="238">
        <v>320.7166666666667</v>
      </c>
      <c r="I331" s="238">
        <v>326.28333333333342</v>
      </c>
      <c r="J331" s="238">
        <v>334.81666666666672</v>
      </c>
      <c r="K331" s="237">
        <v>317.75</v>
      </c>
      <c r="L331" s="237">
        <v>303.64999999999998</v>
      </c>
      <c r="M331" s="237">
        <v>4.9364499999999998</v>
      </c>
      <c r="N331" s="1"/>
      <c r="O331" s="1"/>
    </row>
    <row r="332" spans="1:15" ht="12.75" customHeight="1">
      <c r="A332" s="30">
        <v>322</v>
      </c>
      <c r="B332" s="223" t="s">
        <v>431</v>
      </c>
      <c r="C332" s="237">
        <v>82.8</v>
      </c>
      <c r="D332" s="238">
        <v>82.3</v>
      </c>
      <c r="E332" s="238">
        <v>80.699999999999989</v>
      </c>
      <c r="F332" s="238">
        <v>78.599999999999994</v>
      </c>
      <c r="G332" s="238">
        <v>76.999999999999986</v>
      </c>
      <c r="H332" s="238">
        <v>84.399999999999991</v>
      </c>
      <c r="I332" s="238">
        <v>85.999999999999986</v>
      </c>
      <c r="J332" s="238">
        <v>88.1</v>
      </c>
      <c r="K332" s="237">
        <v>83.9</v>
      </c>
      <c r="L332" s="237">
        <v>80.2</v>
      </c>
      <c r="M332" s="237">
        <v>38.134189999999997</v>
      </c>
      <c r="N332" s="1"/>
      <c r="O332" s="1"/>
    </row>
    <row r="333" spans="1:15" ht="12.75" customHeight="1">
      <c r="A333" s="30">
        <v>323</v>
      </c>
      <c r="B333" s="223" t="s">
        <v>432</v>
      </c>
      <c r="C333" s="237">
        <v>234.05</v>
      </c>
      <c r="D333" s="238">
        <v>233.15</v>
      </c>
      <c r="E333" s="238">
        <v>230.65</v>
      </c>
      <c r="F333" s="238">
        <v>227.25</v>
      </c>
      <c r="G333" s="238">
        <v>224.75</v>
      </c>
      <c r="H333" s="238">
        <v>236.55</v>
      </c>
      <c r="I333" s="238">
        <v>239.05</v>
      </c>
      <c r="J333" s="238">
        <v>242.45000000000002</v>
      </c>
      <c r="K333" s="237">
        <v>235.65</v>
      </c>
      <c r="L333" s="237">
        <v>229.75</v>
      </c>
      <c r="M333" s="237">
        <v>2.50169</v>
      </c>
      <c r="N333" s="1"/>
      <c r="O333" s="1"/>
    </row>
    <row r="334" spans="1:15" ht="12.75" customHeight="1">
      <c r="A334" s="30">
        <v>324</v>
      </c>
      <c r="B334" s="223" t="s">
        <v>168</v>
      </c>
      <c r="C334" s="237">
        <v>165.2</v>
      </c>
      <c r="D334" s="238">
        <v>165.98333333333332</v>
      </c>
      <c r="E334" s="238">
        <v>163.76666666666665</v>
      </c>
      <c r="F334" s="238">
        <v>162.33333333333334</v>
      </c>
      <c r="G334" s="238">
        <v>160.11666666666667</v>
      </c>
      <c r="H334" s="238">
        <v>167.41666666666663</v>
      </c>
      <c r="I334" s="238">
        <v>169.63333333333327</v>
      </c>
      <c r="J334" s="238">
        <v>171.06666666666661</v>
      </c>
      <c r="K334" s="237">
        <v>168.2</v>
      </c>
      <c r="L334" s="237">
        <v>164.55</v>
      </c>
      <c r="M334" s="237">
        <v>92.443870000000004</v>
      </c>
      <c r="N334" s="1"/>
      <c r="O334" s="1"/>
    </row>
    <row r="335" spans="1:15" ht="12.75" customHeight="1">
      <c r="A335" s="30">
        <v>325</v>
      </c>
      <c r="B335" s="223" t="s">
        <v>433</v>
      </c>
      <c r="C335" s="237">
        <v>759.95</v>
      </c>
      <c r="D335" s="238">
        <v>762.65</v>
      </c>
      <c r="E335" s="238">
        <v>747.4</v>
      </c>
      <c r="F335" s="238">
        <v>734.85</v>
      </c>
      <c r="G335" s="238">
        <v>719.6</v>
      </c>
      <c r="H335" s="238">
        <v>775.19999999999993</v>
      </c>
      <c r="I335" s="238">
        <v>790.44999999999993</v>
      </c>
      <c r="J335" s="238">
        <v>802.99999999999989</v>
      </c>
      <c r="K335" s="237">
        <v>777.9</v>
      </c>
      <c r="L335" s="237">
        <v>750.1</v>
      </c>
      <c r="M335" s="237">
        <v>5.1295200000000003</v>
      </c>
      <c r="N335" s="1"/>
      <c r="O335" s="1"/>
    </row>
    <row r="336" spans="1:15" ht="12.75" customHeight="1">
      <c r="A336" s="30">
        <v>326</v>
      </c>
      <c r="B336" s="223" t="s">
        <v>162</v>
      </c>
      <c r="C336" s="237">
        <v>78.849999999999994</v>
      </c>
      <c r="D336" s="238">
        <v>77.7</v>
      </c>
      <c r="E336" s="238">
        <v>76</v>
      </c>
      <c r="F336" s="238">
        <v>73.149999999999991</v>
      </c>
      <c r="G336" s="238">
        <v>71.449999999999989</v>
      </c>
      <c r="H336" s="238">
        <v>80.550000000000011</v>
      </c>
      <c r="I336" s="238">
        <v>82.250000000000028</v>
      </c>
      <c r="J336" s="238">
        <v>85.100000000000023</v>
      </c>
      <c r="K336" s="237">
        <v>79.400000000000006</v>
      </c>
      <c r="L336" s="237">
        <v>74.849999999999994</v>
      </c>
      <c r="M336" s="237">
        <v>241.36229</v>
      </c>
      <c r="N336" s="1"/>
      <c r="O336" s="1"/>
    </row>
    <row r="337" spans="1:15" ht="12.75" customHeight="1">
      <c r="A337" s="30">
        <v>327</v>
      </c>
      <c r="B337" s="223" t="s">
        <v>164</v>
      </c>
      <c r="C337" s="237">
        <v>4100.05</v>
      </c>
      <c r="D337" s="238">
        <v>4124.7833333333338</v>
      </c>
      <c r="E337" s="238">
        <v>4061.4166666666679</v>
      </c>
      <c r="F337" s="238">
        <v>4022.7833333333342</v>
      </c>
      <c r="G337" s="238">
        <v>3959.4166666666683</v>
      </c>
      <c r="H337" s="238">
        <v>4163.4166666666679</v>
      </c>
      <c r="I337" s="238">
        <v>4226.7833333333347</v>
      </c>
      <c r="J337" s="238">
        <v>4265.416666666667</v>
      </c>
      <c r="K337" s="237">
        <v>4188.1499999999996</v>
      </c>
      <c r="L337" s="237">
        <v>4086.15</v>
      </c>
      <c r="M337" s="237">
        <v>0.67130999999999996</v>
      </c>
      <c r="N337" s="1"/>
      <c r="O337" s="1"/>
    </row>
    <row r="338" spans="1:15" ht="12.75" customHeight="1">
      <c r="A338" s="30">
        <v>328</v>
      </c>
      <c r="B338" s="223" t="s">
        <v>787</v>
      </c>
      <c r="C338" s="237">
        <v>566.75</v>
      </c>
      <c r="D338" s="238">
        <v>563.54999999999995</v>
      </c>
      <c r="E338" s="238">
        <v>557.24999999999989</v>
      </c>
      <c r="F338" s="238">
        <v>547.74999999999989</v>
      </c>
      <c r="G338" s="238">
        <v>541.44999999999982</v>
      </c>
      <c r="H338" s="238">
        <v>573.04999999999995</v>
      </c>
      <c r="I338" s="238">
        <v>579.35000000000014</v>
      </c>
      <c r="J338" s="238">
        <v>588.85</v>
      </c>
      <c r="K338" s="237">
        <v>569.85</v>
      </c>
      <c r="L338" s="237">
        <v>554.04999999999995</v>
      </c>
      <c r="M338" s="237">
        <v>1.1219399999999999</v>
      </c>
      <c r="N338" s="1"/>
      <c r="O338" s="1"/>
    </row>
    <row r="339" spans="1:15" ht="12.75" customHeight="1">
      <c r="A339" s="30">
        <v>329</v>
      </c>
      <c r="B339" s="223" t="s">
        <v>165</v>
      </c>
      <c r="C339" s="237">
        <v>19776</v>
      </c>
      <c r="D339" s="238">
        <v>19846.233333333334</v>
      </c>
      <c r="E339" s="238">
        <v>19674.766666666666</v>
      </c>
      <c r="F339" s="238">
        <v>19573.533333333333</v>
      </c>
      <c r="G339" s="238">
        <v>19402.066666666666</v>
      </c>
      <c r="H339" s="238">
        <v>19947.466666666667</v>
      </c>
      <c r="I339" s="238">
        <v>20118.933333333334</v>
      </c>
      <c r="J339" s="238">
        <v>20220.166666666668</v>
      </c>
      <c r="K339" s="237">
        <v>20017.7</v>
      </c>
      <c r="L339" s="237">
        <v>19745</v>
      </c>
      <c r="M339" s="237">
        <v>0.40290999999999999</v>
      </c>
      <c r="N339" s="1"/>
      <c r="O339" s="1"/>
    </row>
    <row r="340" spans="1:15" ht="12.75" customHeight="1">
      <c r="A340" s="30">
        <v>330</v>
      </c>
      <c r="B340" s="223" t="s">
        <v>434</v>
      </c>
      <c r="C340" s="237">
        <v>65.8</v>
      </c>
      <c r="D340" s="238">
        <v>65.38333333333334</v>
      </c>
      <c r="E340" s="238">
        <v>63.76666666666668</v>
      </c>
      <c r="F340" s="238">
        <v>61.733333333333341</v>
      </c>
      <c r="G340" s="238">
        <v>60.116666666666681</v>
      </c>
      <c r="H340" s="238">
        <v>67.416666666666686</v>
      </c>
      <c r="I340" s="238">
        <v>69.033333333333331</v>
      </c>
      <c r="J340" s="238">
        <v>71.066666666666677</v>
      </c>
      <c r="K340" s="237">
        <v>67</v>
      </c>
      <c r="L340" s="237">
        <v>63.35</v>
      </c>
      <c r="M340" s="237">
        <v>19.05744</v>
      </c>
      <c r="N340" s="1"/>
      <c r="O340" s="1"/>
    </row>
    <row r="341" spans="1:15" ht="12.75" customHeight="1">
      <c r="A341" s="30">
        <v>331</v>
      </c>
      <c r="B341" s="223" t="s">
        <v>161</v>
      </c>
      <c r="C341" s="237">
        <v>255.25</v>
      </c>
      <c r="D341" s="238">
        <v>254.68333333333331</v>
      </c>
      <c r="E341" s="238">
        <v>252.61666666666662</v>
      </c>
      <c r="F341" s="238">
        <v>249.98333333333332</v>
      </c>
      <c r="G341" s="238">
        <v>247.91666666666663</v>
      </c>
      <c r="H341" s="238">
        <v>257.31666666666661</v>
      </c>
      <c r="I341" s="238">
        <v>259.38333333333327</v>
      </c>
      <c r="J341" s="238">
        <v>262.01666666666659</v>
      </c>
      <c r="K341" s="237">
        <v>256.75</v>
      </c>
      <c r="L341" s="237">
        <v>252.05</v>
      </c>
      <c r="M341" s="237">
        <v>11.78547</v>
      </c>
      <c r="N341" s="1"/>
      <c r="O341" s="1"/>
    </row>
    <row r="342" spans="1:15" ht="12.75" customHeight="1">
      <c r="A342" s="30">
        <v>332</v>
      </c>
      <c r="B342" s="223" t="s">
        <v>829</v>
      </c>
      <c r="C342" s="237">
        <v>358.15</v>
      </c>
      <c r="D342" s="238">
        <v>360.9666666666667</v>
      </c>
      <c r="E342" s="238">
        <v>351.28333333333342</v>
      </c>
      <c r="F342" s="238">
        <v>344.41666666666674</v>
      </c>
      <c r="G342" s="238">
        <v>334.73333333333346</v>
      </c>
      <c r="H342" s="238">
        <v>367.83333333333337</v>
      </c>
      <c r="I342" s="238">
        <v>377.51666666666665</v>
      </c>
      <c r="J342" s="238">
        <v>384.38333333333333</v>
      </c>
      <c r="K342" s="237">
        <v>370.65</v>
      </c>
      <c r="L342" s="237">
        <v>354.1</v>
      </c>
      <c r="M342" s="237">
        <v>1.17733</v>
      </c>
      <c r="N342" s="1"/>
      <c r="O342" s="1"/>
    </row>
    <row r="343" spans="1:15" ht="12.75" customHeight="1">
      <c r="A343" s="30">
        <v>333</v>
      </c>
      <c r="B343" s="223" t="s">
        <v>267</v>
      </c>
      <c r="C343" s="237">
        <v>845.85</v>
      </c>
      <c r="D343" s="238">
        <v>841.48333333333346</v>
      </c>
      <c r="E343" s="238">
        <v>832.76666666666688</v>
      </c>
      <c r="F343" s="238">
        <v>819.68333333333339</v>
      </c>
      <c r="G343" s="238">
        <v>810.96666666666681</v>
      </c>
      <c r="H343" s="238">
        <v>854.56666666666695</v>
      </c>
      <c r="I343" s="238">
        <v>863.28333333333342</v>
      </c>
      <c r="J343" s="238">
        <v>876.36666666666702</v>
      </c>
      <c r="K343" s="237">
        <v>850.2</v>
      </c>
      <c r="L343" s="237">
        <v>828.4</v>
      </c>
      <c r="M343" s="237">
        <v>3.0814499999999998</v>
      </c>
      <c r="N343" s="1"/>
      <c r="O343" s="1"/>
    </row>
    <row r="344" spans="1:15" ht="12.75" customHeight="1">
      <c r="A344" s="30">
        <v>334</v>
      </c>
      <c r="B344" s="223" t="s">
        <v>169</v>
      </c>
      <c r="C344" s="237">
        <v>144.80000000000001</v>
      </c>
      <c r="D344" s="238">
        <v>144.10000000000002</v>
      </c>
      <c r="E344" s="238">
        <v>142.80000000000004</v>
      </c>
      <c r="F344" s="238">
        <v>140.80000000000001</v>
      </c>
      <c r="G344" s="238">
        <v>139.50000000000003</v>
      </c>
      <c r="H344" s="238">
        <v>146.10000000000005</v>
      </c>
      <c r="I344" s="238">
        <v>147.4</v>
      </c>
      <c r="J344" s="238">
        <v>149.40000000000006</v>
      </c>
      <c r="K344" s="237">
        <v>145.4</v>
      </c>
      <c r="L344" s="237">
        <v>142.1</v>
      </c>
      <c r="M344" s="237">
        <v>87.653570000000002</v>
      </c>
      <c r="N344" s="1"/>
      <c r="O344" s="1"/>
    </row>
    <row r="345" spans="1:15" ht="12.75" customHeight="1">
      <c r="A345" s="30">
        <v>335</v>
      </c>
      <c r="B345" s="223" t="s">
        <v>268</v>
      </c>
      <c r="C345" s="237">
        <v>209.9</v>
      </c>
      <c r="D345" s="238">
        <v>207.96666666666667</v>
      </c>
      <c r="E345" s="238">
        <v>205.03333333333333</v>
      </c>
      <c r="F345" s="238">
        <v>200.16666666666666</v>
      </c>
      <c r="G345" s="238">
        <v>197.23333333333332</v>
      </c>
      <c r="H345" s="238">
        <v>212.83333333333334</v>
      </c>
      <c r="I345" s="238">
        <v>215.76666666666668</v>
      </c>
      <c r="J345" s="238">
        <v>220.63333333333335</v>
      </c>
      <c r="K345" s="237">
        <v>210.9</v>
      </c>
      <c r="L345" s="237">
        <v>203.1</v>
      </c>
      <c r="M345" s="237">
        <v>8.3689499999999999</v>
      </c>
      <c r="N345" s="1"/>
      <c r="O345" s="1"/>
    </row>
    <row r="346" spans="1:15" ht="12.75" customHeight="1">
      <c r="A346" s="30">
        <v>336</v>
      </c>
      <c r="B346" s="223" t="s">
        <v>866</v>
      </c>
      <c r="C346" s="237">
        <v>513.9</v>
      </c>
      <c r="D346" s="238">
        <v>510.31666666666666</v>
      </c>
      <c r="E346" s="238">
        <v>500.63333333333333</v>
      </c>
      <c r="F346" s="238">
        <v>487.36666666666667</v>
      </c>
      <c r="G346" s="238">
        <v>477.68333333333334</v>
      </c>
      <c r="H346" s="238">
        <v>523.58333333333326</v>
      </c>
      <c r="I346" s="238">
        <v>533.26666666666665</v>
      </c>
      <c r="J346" s="238">
        <v>546.5333333333333</v>
      </c>
      <c r="K346" s="237">
        <v>520</v>
      </c>
      <c r="L346" s="237">
        <v>497.05</v>
      </c>
      <c r="M346" s="237">
        <v>1.9463699999999999</v>
      </c>
      <c r="N346" s="1"/>
      <c r="O346" s="1"/>
    </row>
    <row r="347" spans="1:15" ht="12.75" customHeight="1">
      <c r="A347" s="30">
        <v>337</v>
      </c>
      <c r="B347" s="223" t="s">
        <v>811</v>
      </c>
      <c r="C347" s="237">
        <v>512.85</v>
      </c>
      <c r="D347" s="238">
        <v>513.2166666666667</v>
      </c>
      <c r="E347" s="238">
        <v>508.63333333333344</v>
      </c>
      <c r="F347" s="238">
        <v>504.41666666666674</v>
      </c>
      <c r="G347" s="238">
        <v>499.83333333333348</v>
      </c>
      <c r="H347" s="238">
        <v>517.43333333333339</v>
      </c>
      <c r="I347" s="238">
        <v>522.01666666666665</v>
      </c>
      <c r="J347" s="238">
        <v>526.23333333333335</v>
      </c>
      <c r="K347" s="237">
        <v>517.79999999999995</v>
      </c>
      <c r="L347" s="237">
        <v>509</v>
      </c>
      <c r="M347" s="237">
        <v>18.37698</v>
      </c>
      <c r="N347" s="1"/>
      <c r="O347" s="1"/>
    </row>
    <row r="348" spans="1:15" ht="12.75" customHeight="1">
      <c r="A348" s="30">
        <v>338</v>
      </c>
      <c r="B348" s="223" t="s">
        <v>435</v>
      </c>
      <c r="C348" s="237">
        <v>3016.45</v>
      </c>
      <c r="D348" s="238">
        <v>3011.5</v>
      </c>
      <c r="E348" s="238">
        <v>2998</v>
      </c>
      <c r="F348" s="238">
        <v>2979.55</v>
      </c>
      <c r="G348" s="238">
        <v>2966.05</v>
      </c>
      <c r="H348" s="238">
        <v>3029.95</v>
      </c>
      <c r="I348" s="238">
        <v>3043.45</v>
      </c>
      <c r="J348" s="238">
        <v>3061.8999999999996</v>
      </c>
      <c r="K348" s="237">
        <v>3025</v>
      </c>
      <c r="L348" s="237">
        <v>2993.05</v>
      </c>
      <c r="M348" s="237">
        <v>0.33572999999999997</v>
      </c>
      <c r="N348" s="1"/>
      <c r="O348" s="1"/>
    </row>
    <row r="349" spans="1:15" ht="12.75" customHeight="1">
      <c r="A349" s="30">
        <v>339</v>
      </c>
      <c r="B349" s="223" t="s">
        <v>436</v>
      </c>
      <c r="C349" s="237">
        <v>257.85000000000002</v>
      </c>
      <c r="D349" s="238">
        <v>259.56666666666666</v>
      </c>
      <c r="E349" s="238">
        <v>255.43333333333334</v>
      </c>
      <c r="F349" s="238">
        <v>253.01666666666665</v>
      </c>
      <c r="G349" s="238">
        <v>248.88333333333333</v>
      </c>
      <c r="H349" s="238">
        <v>261.98333333333335</v>
      </c>
      <c r="I349" s="238">
        <v>266.11666666666667</v>
      </c>
      <c r="J349" s="238">
        <v>268.53333333333336</v>
      </c>
      <c r="K349" s="237">
        <v>263.7</v>
      </c>
      <c r="L349" s="237">
        <v>257.14999999999998</v>
      </c>
      <c r="M349" s="237">
        <v>0.69599999999999995</v>
      </c>
      <c r="N349" s="1"/>
      <c r="O349" s="1"/>
    </row>
    <row r="350" spans="1:15" ht="12.75" customHeight="1">
      <c r="A350" s="30">
        <v>340</v>
      </c>
      <c r="B350" s="223" t="s">
        <v>812</v>
      </c>
      <c r="C350" s="237">
        <v>465.05</v>
      </c>
      <c r="D350" s="238">
        <v>467</v>
      </c>
      <c r="E350" s="238">
        <v>456.05</v>
      </c>
      <c r="F350" s="238">
        <v>447.05</v>
      </c>
      <c r="G350" s="238">
        <v>436.1</v>
      </c>
      <c r="H350" s="238">
        <v>476</v>
      </c>
      <c r="I350" s="238">
        <v>486.95000000000005</v>
      </c>
      <c r="J350" s="238">
        <v>495.95</v>
      </c>
      <c r="K350" s="237">
        <v>477.95</v>
      </c>
      <c r="L350" s="237">
        <v>458</v>
      </c>
      <c r="M350" s="237">
        <v>18.136869999999998</v>
      </c>
      <c r="N350" s="1"/>
      <c r="O350" s="1"/>
    </row>
    <row r="351" spans="1:15" ht="12.75" customHeight="1">
      <c r="A351" s="30">
        <v>341</v>
      </c>
      <c r="B351" s="223" t="s">
        <v>801</v>
      </c>
      <c r="C351" s="237">
        <v>129.65</v>
      </c>
      <c r="D351" s="238">
        <v>129.23333333333335</v>
      </c>
      <c r="E351" s="238">
        <v>127.76666666666671</v>
      </c>
      <c r="F351" s="238">
        <v>125.88333333333335</v>
      </c>
      <c r="G351" s="238">
        <v>124.41666666666671</v>
      </c>
      <c r="H351" s="238">
        <v>131.1166666666667</v>
      </c>
      <c r="I351" s="238">
        <v>132.58333333333334</v>
      </c>
      <c r="J351" s="238">
        <v>134.4666666666667</v>
      </c>
      <c r="K351" s="237">
        <v>130.69999999999999</v>
      </c>
      <c r="L351" s="237">
        <v>127.35</v>
      </c>
      <c r="M351" s="237">
        <v>9.6758699999999997</v>
      </c>
      <c r="N351" s="1"/>
      <c r="O351" s="1"/>
    </row>
    <row r="352" spans="1:15" ht="12.75" customHeight="1">
      <c r="A352" s="30">
        <v>342</v>
      </c>
      <c r="B352" s="223" t="s">
        <v>176</v>
      </c>
      <c r="C352" s="237">
        <v>3481.35</v>
      </c>
      <c r="D352" s="238">
        <v>3499.1666666666665</v>
      </c>
      <c r="E352" s="238">
        <v>3458.333333333333</v>
      </c>
      <c r="F352" s="238">
        <v>3435.3166666666666</v>
      </c>
      <c r="G352" s="238">
        <v>3394.4833333333331</v>
      </c>
      <c r="H352" s="238">
        <v>3522.1833333333329</v>
      </c>
      <c r="I352" s="238">
        <v>3563.016666666666</v>
      </c>
      <c r="J352" s="238">
        <v>3586.0333333333328</v>
      </c>
      <c r="K352" s="237">
        <v>3540</v>
      </c>
      <c r="L352" s="237">
        <v>3476.15</v>
      </c>
      <c r="M352" s="237">
        <v>1.6597200000000001</v>
      </c>
      <c r="N352" s="1"/>
      <c r="O352" s="1"/>
    </row>
    <row r="353" spans="1:15" ht="12.75" customHeight="1">
      <c r="A353" s="30">
        <v>343</v>
      </c>
      <c r="B353" s="223" t="s">
        <v>438</v>
      </c>
      <c r="C353" s="237">
        <v>509.55</v>
      </c>
      <c r="D353" s="238">
        <v>502.36666666666673</v>
      </c>
      <c r="E353" s="238">
        <v>491.63333333333344</v>
      </c>
      <c r="F353" s="238">
        <v>473.7166666666667</v>
      </c>
      <c r="G353" s="238">
        <v>462.98333333333341</v>
      </c>
      <c r="H353" s="238">
        <v>520.28333333333353</v>
      </c>
      <c r="I353" s="238">
        <v>531.01666666666665</v>
      </c>
      <c r="J353" s="238">
        <v>548.93333333333351</v>
      </c>
      <c r="K353" s="237">
        <v>513.1</v>
      </c>
      <c r="L353" s="237">
        <v>484.45</v>
      </c>
      <c r="M353" s="237">
        <v>16.849609999999998</v>
      </c>
      <c r="N353" s="1"/>
      <c r="O353" s="1"/>
    </row>
    <row r="354" spans="1:15" ht="12.75" customHeight="1">
      <c r="A354" s="30">
        <v>344</v>
      </c>
      <c r="B354" s="223" t="s">
        <v>439</v>
      </c>
      <c r="C354" s="237">
        <v>285.55</v>
      </c>
      <c r="D354" s="238">
        <v>286.05</v>
      </c>
      <c r="E354" s="238">
        <v>281.3</v>
      </c>
      <c r="F354" s="238">
        <v>277.05</v>
      </c>
      <c r="G354" s="238">
        <v>272.3</v>
      </c>
      <c r="H354" s="238">
        <v>290.3</v>
      </c>
      <c r="I354" s="238">
        <v>295.05</v>
      </c>
      <c r="J354" s="238">
        <v>299.3</v>
      </c>
      <c r="K354" s="237">
        <v>290.8</v>
      </c>
      <c r="L354" s="237">
        <v>281.8</v>
      </c>
      <c r="M354" s="237">
        <v>8.3783399999999997</v>
      </c>
      <c r="N354" s="1"/>
      <c r="O354" s="1"/>
    </row>
    <row r="355" spans="1:15" ht="12.75" customHeight="1">
      <c r="A355" s="30">
        <v>345</v>
      </c>
      <c r="B355" s="223" t="s">
        <v>180</v>
      </c>
      <c r="C355" s="237">
        <v>1727.85</v>
      </c>
      <c r="D355" s="238">
        <v>1712.4833333333333</v>
      </c>
      <c r="E355" s="238">
        <v>1691.7166666666667</v>
      </c>
      <c r="F355" s="238">
        <v>1655.5833333333333</v>
      </c>
      <c r="G355" s="238">
        <v>1634.8166666666666</v>
      </c>
      <c r="H355" s="238">
        <v>1748.6166666666668</v>
      </c>
      <c r="I355" s="238">
        <v>1769.3833333333337</v>
      </c>
      <c r="J355" s="238">
        <v>1805.5166666666669</v>
      </c>
      <c r="K355" s="237">
        <v>1733.25</v>
      </c>
      <c r="L355" s="237">
        <v>1676.35</v>
      </c>
      <c r="M355" s="237">
        <v>6.5173199999999998</v>
      </c>
      <c r="N355" s="1"/>
      <c r="O355" s="1"/>
    </row>
    <row r="356" spans="1:15" ht="12.75" customHeight="1">
      <c r="A356" s="30">
        <v>346</v>
      </c>
      <c r="B356" s="223" t="s">
        <v>170</v>
      </c>
      <c r="C356" s="237">
        <v>43611.45</v>
      </c>
      <c r="D356" s="238">
        <v>43623.9</v>
      </c>
      <c r="E356" s="238">
        <v>43302.8</v>
      </c>
      <c r="F356" s="238">
        <v>42994.15</v>
      </c>
      <c r="G356" s="238">
        <v>42673.05</v>
      </c>
      <c r="H356" s="238">
        <v>43932.55</v>
      </c>
      <c r="I356" s="238">
        <v>44253.649999999994</v>
      </c>
      <c r="J356" s="238">
        <v>44562.3</v>
      </c>
      <c r="K356" s="237">
        <v>43945</v>
      </c>
      <c r="L356" s="237">
        <v>43315.25</v>
      </c>
      <c r="M356" s="237">
        <v>8.5559999999999997E-2</v>
      </c>
      <c r="N356" s="1"/>
      <c r="O356" s="1"/>
    </row>
    <row r="357" spans="1:15" ht="12.75" customHeight="1">
      <c r="A357" s="30">
        <v>347</v>
      </c>
      <c r="B357" s="223" t="s">
        <v>857</v>
      </c>
      <c r="C357" s="237">
        <v>1151.25</v>
      </c>
      <c r="D357" s="238">
        <v>1149.75</v>
      </c>
      <c r="E357" s="238">
        <v>1136.5</v>
      </c>
      <c r="F357" s="238">
        <v>1121.75</v>
      </c>
      <c r="G357" s="238">
        <v>1108.5</v>
      </c>
      <c r="H357" s="238">
        <v>1164.5</v>
      </c>
      <c r="I357" s="238">
        <v>1177.75</v>
      </c>
      <c r="J357" s="238">
        <v>1192.5</v>
      </c>
      <c r="K357" s="237">
        <v>1163</v>
      </c>
      <c r="L357" s="237">
        <v>1135</v>
      </c>
      <c r="M357" s="237">
        <v>1.69574</v>
      </c>
      <c r="N357" s="1"/>
      <c r="O357" s="1"/>
    </row>
    <row r="358" spans="1:15" ht="12.75" customHeight="1">
      <c r="A358" s="30">
        <v>348</v>
      </c>
      <c r="B358" s="223" t="s">
        <v>440</v>
      </c>
      <c r="C358" s="237">
        <v>3915.95</v>
      </c>
      <c r="D358" s="238">
        <v>3888.6333333333332</v>
      </c>
      <c r="E358" s="238">
        <v>3849.3166666666666</v>
      </c>
      <c r="F358" s="238">
        <v>3782.6833333333334</v>
      </c>
      <c r="G358" s="238">
        <v>3743.3666666666668</v>
      </c>
      <c r="H358" s="238">
        <v>3955.2666666666664</v>
      </c>
      <c r="I358" s="238">
        <v>3994.583333333333</v>
      </c>
      <c r="J358" s="238">
        <v>4061.2166666666662</v>
      </c>
      <c r="K358" s="237">
        <v>3927.95</v>
      </c>
      <c r="L358" s="237">
        <v>3822</v>
      </c>
      <c r="M358" s="237">
        <v>1.6622300000000001</v>
      </c>
      <c r="N358" s="1"/>
      <c r="O358" s="1"/>
    </row>
    <row r="359" spans="1:15" ht="12.75" customHeight="1">
      <c r="A359" s="30">
        <v>349</v>
      </c>
      <c r="B359" s="223" t="s">
        <v>172</v>
      </c>
      <c r="C359" s="237">
        <v>211.9</v>
      </c>
      <c r="D359" s="238">
        <v>211.13333333333335</v>
      </c>
      <c r="E359" s="238">
        <v>210.2166666666667</v>
      </c>
      <c r="F359" s="238">
        <v>208.53333333333333</v>
      </c>
      <c r="G359" s="238">
        <v>207.61666666666667</v>
      </c>
      <c r="H359" s="238">
        <v>212.81666666666672</v>
      </c>
      <c r="I359" s="238">
        <v>213.73333333333341</v>
      </c>
      <c r="J359" s="238">
        <v>215.41666666666674</v>
      </c>
      <c r="K359" s="237">
        <v>212.05</v>
      </c>
      <c r="L359" s="237">
        <v>209.45</v>
      </c>
      <c r="M359" s="237">
        <v>8.2436900000000009</v>
      </c>
      <c r="N359" s="1"/>
      <c r="O359" s="1"/>
    </row>
    <row r="360" spans="1:15" ht="12.75" customHeight="1">
      <c r="A360" s="30">
        <v>350</v>
      </c>
      <c r="B360" s="223" t="s">
        <v>174</v>
      </c>
      <c r="C360" s="237">
        <v>4317.45</v>
      </c>
      <c r="D360" s="238">
        <v>4328.1166666666659</v>
      </c>
      <c r="E360" s="238">
        <v>4291.7833333333319</v>
      </c>
      <c r="F360" s="238">
        <v>4266.1166666666659</v>
      </c>
      <c r="G360" s="238">
        <v>4229.7833333333319</v>
      </c>
      <c r="H360" s="238">
        <v>4353.7833333333319</v>
      </c>
      <c r="I360" s="238">
        <v>4390.1166666666659</v>
      </c>
      <c r="J360" s="238">
        <v>4415.7833333333319</v>
      </c>
      <c r="K360" s="237">
        <v>4364.45</v>
      </c>
      <c r="L360" s="237">
        <v>4302.45</v>
      </c>
      <c r="M360" s="237">
        <v>7.0569999999999994E-2</v>
      </c>
      <c r="N360" s="1"/>
      <c r="O360" s="1"/>
    </row>
    <row r="361" spans="1:15" ht="12.75" customHeight="1">
      <c r="A361" s="30">
        <v>351</v>
      </c>
      <c r="B361" s="223" t="s">
        <v>442</v>
      </c>
      <c r="C361" s="237">
        <v>1380.85</v>
      </c>
      <c r="D361" s="238">
        <v>1364.4833333333333</v>
      </c>
      <c r="E361" s="238">
        <v>1338.9666666666667</v>
      </c>
      <c r="F361" s="238">
        <v>1297.0833333333333</v>
      </c>
      <c r="G361" s="238">
        <v>1271.5666666666666</v>
      </c>
      <c r="H361" s="238">
        <v>1406.3666666666668</v>
      </c>
      <c r="I361" s="238">
        <v>1431.8833333333337</v>
      </c>
      <c r="J361" s="238">
        <v>1473.7666666666669</v>
      </c>
      <c r="K361" s="237">
        <v>1390</v>
      </c>
      <c r="L361" s="237">
        <v>1322.6</v>
      </c>
      <c r="M361" s="237">
        <v>1.3822399999999999</v>
      </c>
      <c r="N361" s="1"/>
      <c r="O361" s="1"/>
    </row>
    <row r="362" spans="1:15" ht="12.75" customHeight="1">
      <c r="A362" s="30">
        <v>352</v>
      </c>
      <c r="B362" s="223" t="s">
        <v>175</v>
      </c>
      <c r="C362" s="237">
        <v>2537.15</v>
      </c>
      <c r="D362" s="238">
        <v>2530.3666666666668</v>
      </c>
      <c r="E362" s="238">
        <v>2515.7833333333338</v>
      </c>
      <c r="F362" s="238">
        <v>2494.416666666667</v>
      </c>
      <c r="G362" s="238">
        <v>2479.8333333333339</v>
      </c>
      <c r="H362" s="238">
        <v>2551.7333333333336</v>
      </c>
      <c r="I362" s="238">
        <v>2566.3166666666666</v>
      </c>
      <c r="J362" s="238">
        <v>2587.6833333333334</v>
      </c>
      <c r="K362" s="237">
        <v>2544.9499999999998</v>
      </c>
      <c r="L362" s="237">
        <v>2509</v>
      </c>
      <c r="M362" s="237">
        <v>1.4679899999999999</v>
      </c>
      <c r="N362" s="1"/>
      <c r="O362" s="1"/>
    </row>
    <row r="363" spans="1:15" ht="12.75" customHeight="1">
      <c r="A363" s="30">
        <v>353</v>
      </c>
      <c r="B363" s="223" t="s">
        <v>443</v>
      </c>
      <c r="C363" s="237">
        <v>883.7</v>
      </c>
      <c r="D363" s="238">
        <v>886.33333333333337</v>
      </c>
      <c r="E363" s="238">
        <v>877.66666666666674</v>
      </c>
      <c r="F363" s="238">
        <v>871.63333333333333</v>
      </c>
      <c r="G363" s="238">
        <v>862.9666666666667</v>
      </c>
      <c r="H363" s="238">
        <v>892.36666666666679</v>
      </c>
      <c r="I363" s="238">
        <v>901.03333333333353</v>
      </c>
      <c r="J363" s="238">
        <v>907.06666666666683</v>
      </c>
      <c r="K363" s="237">
        <v>895</v>
      </c>
      <c r="L363" s="237">
        <v>880.3</v>
      </c>
      <c r="M363" s="237">
        <v>0.16886000000000001</v>
      </c>
      <c r="N363" s="1"/>
      <c r="O363" s="1"/>
    </row>
    <row r="364" spans="1:15" ht="12.75" customHeight="1">
      <c r="A364" s="30">
        <v>354</v>
      </c>
      <c r="B364" s="223" t="s">
        <v>269</v>
      </c>
      <c r="C364" s="237">
        <v>2601.5</v>
      </c>
      <c r="D364" s="238">
        <v>2593.8333333333335</v>
      </c>
      <c r="E364" s="238">
        <v>2572.666666666667</v>
      </c>
      <c r="F364" s="238">
        <v>2543.8333333333335</v>
      </c>
      <c r="G364" s="238">
        <v>2522.666666666667</v>
      </c>
      <c r="H364" s="238">
        <v>2622.666666666667</v>
      </c>
      <c r="I364" s="238">
        <v>2643.8333333333339</v>
      </c>
      <c r="J364" s="238">
        <v>2672.666666666667</v>
      </c>
      <c r="K364" s="237">
        <v>2615</v>
      </c>
      <c r="L364" s="237">
        <v>2565</v>
      </c>
      <c r="M364" s="237">
        <v>2.0708500000000001</v>
      </c>
      <c r="N364" s="1"/>
      <c r="O364" s="1"/>
    </row>
    <row r="365" spans="1:15" ht="12.75" customHeight="1">
      <c r="A365" s="30">
        <v>355</v>
      </c>
      <c r="B365" s="223" t="s">
        <v>444</v>
      </c>
      <c r="C365" s="237">
        <v>1600.3</v>
      </c>
      <c r="D365" s="238">
        <v>1583</v>
      </c>
      <c r="E365" s="238">
        <v>1552.45</v>
      </c>
      <c r="F365" s="238">
        <v>1504.6000000000001</v>
      </c>
      <c r="G365" s="238">
        <v>1474.0500000000002</v>
      </c>
      <c r="H365" s="238">
        <v>1630.85</v>
      </c>
      <c r="I365" s="238">
        <v>1661.4</v>
      </c>
      <c r="J365" s="238">
        <v>1709.2499999999998</v>
      </c>
      <c r="K365" s="237">
        <v>1613.55</v>
      </c>
      <c r="L365" s="237">
        <v>1535.15</v>
      </c>
      <c r="M365" s="237">
        <v>1.1149500000000001</v>
      </c>
      <c r="N365" s="1"/>
      <c r="O365" s="1"/>
    </row>
    <row r="366" spans="1:15" ht="12.75" customHeight="1">
      <c r="A366" s="30">
        <v>356</v>
      </c>
      <c r="B366" s="223" t="s">
        <v>788</v>
      </c>
      <c r="C366" s="237">
        <v>292.2</v>
      </c>
      <c r="D366" s="238">
        <v>288.01666666666665</v>
      </c>
      <c r="E366" s="238">
        <v>282.38333333333333</v>
      </c>
      <c r="F366" s="238">
        <v>272.56666666666666</v>
      </c>
      <c r="G366" s="238">
        <v>266.93333333333334</v>
      </c>
      <c r="H366" s="238">
        <v>297.83333333333331</v>
      </c>
      <c r="I366" s="238">
        <v>303.46666666666664</v>
      </c>
      <c r="J366" s="238">
        <v>313.2833333333333</v>
      </c>
      <c r="K366" s="237">
        <v>293.64999999999998</v>
      </c>
      <c r="L366" s="237">
        <v>278.2</v>
      </c>
      <c r="M366" s="237">
        <v>54.651229999999998</v>
      </c>
      <c r="N366" s="1"/>
      <c r="O366" s="1"/>
    </row>
    <row r="367" spans="1:15" ht="12.75" customHeight="1">
      <c r="A367" s="30">
        <v>357</v>
      </c>
      <c r="B367" s="223" t="s">
        <v>173</v>
      </c>
      <c r="C367" s="237">
        <v>136.5</v>
      </c>
      <c r="D367" s="238">
        <v>136.45000000000002</v>
      </c>
      <c r="E367" s="238">
        <v>135.10000000000002</v>
      </c>
      <c r="F367" s="238">
        <v>133.70000000000002</v>
      </c>
      <c r="G367" s="238">
        <v>132.35000000000002</v>
      </c>
      <c r="H367" s="238">
        <v>137.85000000000002</v>
      </c>
      <c r="I367" s="238">
        <v>139.19999999999999</v>
      </c>
      <c r="J367" s="238">
        <v>140.60000000000002</v>
      </c>
      <c r="K367" s="237">
        <v>137.80000000000001</v>
      </c>
      <c r="L367" s="237">
        <v>135.05000000000001</v>
      </c>
      <c r="M367" s="237">
        <v>28.725570000000001</v>
      </c>
      <c r="N367" s="1"/>
      <c r="O367" s="1"/>
    </row>
    <row r="368" spans="1:15" ht="12.75" customHeight="1">
      <c r="A368" s="30">
        <v>358</v>
      </c>
      <c r="B368" s="223" t="s">
        <v>178</v>
      </c>
      <c r="C368" s="237">
        <v>212.65</v>
      </c>
      <c r="D368" s="238">
        <v>213.2166666666667</v>
      </c>
      <c r="E368" s="238">
        <v>211.23333333333341</v>
      </c>
      <c r="F368" s="238">
        <v>209.81666666666672</v>
      </c>
      <c r="G368" s="238">
        <v>207.83333333333343</v>
      </c>
      <c r="H368" s="238">
        <v>214.63333333333338</v>
      </c>
      <c r="I368" s="238">
        <v>216.61666666666667</v>
      </c>
      <c r="J368" s="238">
        <v>218.03333333333336</v>
      </c>
      <c r="K368" s="237">
        <v>215.2</v>
      </c>
      <c r="L368" s="237">
        <v>211.8</v>
      </c>
      <c r="M368" s="237">
        <v>98.368889999999993</v>
      </c>
      <c r="N368" s="1"/>
      <c r="O368" s="1"/>
    </row>
    <row r="369" spans="1:15" ht="12.75" customHeight="1">
      <c r="A369" s="30">
        <v>359</v>
      </c>
      <c r="B369" s="223" t="s">
        <v>789</v>
      </c>
      <c r="C369" s="237">
        <v>364.2</v>
      </c>
      <c r="D369" s="238">
        <v>359.13333333333338</v>
      </c>
      <c r="E369" s="238">
        <v>351.66666666666674</v>
      </c>
      <c r="F369" s="238">
        <v>339.13333333333338</v>
      </c>
      <c r="G369" s="238">
        <v>331.66666666666674</v>
      </c>
      <c r="H369" s="238">
        <v>371.66666666666674</v>
      </c>
      <c r="I369" s="238">
        <v>379.13333333333333</v>
      </c>
      <c r="J369" s="238">
        <v>391.66666666666674</v>
      </c>
      <c r="K369" s="237">
        <v>366.6</v>
      </c>
      <c r="L369" s="237">
        <v>346.6</v>
      </c>
      <c r="M369" s="237">
        <v>15.216609999999999</v>
      </c>
      <c r="N369" s="1"/>
      <c r="O369" s="1"/>
    </row>
    <row r="370" spans="1:15" ht="12.75" customHeight="1">
      <c r="A370" s="30">
        <v>360</v>
      </c>
      <c r="B370" s="223" t="s">
        <v>270</v>
      </c>
      <c r="C370" s="237">
        <v>453.55</v>
      </c>
      <c r="D370" s="238">
        <v>456.48333333333329</v>
      </c>
      <c r="E370" s="238">
        <v>447.96666666666658</v>
      </c>
      <c r="F370" s="238">
        <v>442.38333333333327</v>
      </c>
      <c r="G370" s="238">
        <v>433.86666666666656</v>
      </c>
      <c r="H370" s="238">
        <v>462.06666666666661</v>
      </c>
      <c r="I370" s="238">
        <v>470.58333333333337</v>
      </c>
      <c r="J370" s="238">
        <v>476.16666666666663</v>
      </c>
      <c r="K370" s="237">
        <v>465</v>
      </c>
      <c r="L370" s="237">
        <v>450.9</v>
      </c>
      <c r="M370" s="237">
        <v>1.34581</v>
      </c>
      <c r="N370" s="1"/>
      <c r="O370" s="1"/>
    </row>
    <row r="371" spans="1:15" ht="12.75" customHeight="1">
      <c r="A371" s="30">
        <v>361</v>
      </c>
      <c r="B371" s="223" t="s">
        <v>445</v>
      </c>
      <c r="C371" s="237">
        <v>569.25</v>
      </c>
      <c r="D371" s="238">
        <v>573.31666666666672</v>
      </c>
      <c r="E371" s="238">
        <v>559.93333333333339</v>
      </c>
      <c r="F371" s="238">
        <v>550.61666666666667</v>
      </c>
      <c r="G371" s="238">
        <v>537.23333333333335</v>
      </c>
      <c r="H371" s="238">
        <v>582.63333333333344</v>
      </c>
      <c r="I371" s="238">
        <v>596.01666666666688</v>
      </c>
      <c r="J371" s="238">
        <v>605.33333333333348</v>
      </c>
      <c r="K371" s="237">
        <v>586.70000000000005</v>
      </c>
      <c r="L371" s="237">
        <v>564</v>
      </c>
      <c r="M371" s="237">
        <v>2.54644</v>
      </c>
      <c r="N371" s="1"/>
      <c r="O371" s="1"/>
    </row>
    <row r="372" spans="1:15" ht="12.75" customHeight="1">
      <c r="A372" s="30">
        <v>362</v>
      </c>
      <c r="B372" s="223" t="s">
        <v>446</v>
      </c>
      <c r="C372" s="237">
        <v>103.05</v>
      </c>
      <c r="D372" s="238">
        <v>104.33333333333333</v>
      </c>
      <c r="E372" s="238">
        <v>100.66666666666666</v>
      </c>
      <c r="F372" s="238">
        <v>98.283333333333331</v>
      </c>
      <c r="G372" s="238">
        <v>94.61666666666666</v>
      </c>
      <c r="H372" s="238">
        <v>106.71666666666665</v>
      </c>
      <c r="I372" s="238">
        <v>110.38333333333331</v>
      </c>
      <c r="J372" s="238">
        <v>112.76666666666665</v>
      </c>
      <c r="K372" s="237">
        <v>108</v>
      </c>
      <c r="L372" s="237">
        <v>101.95</v>
      </c>
      <c r="M372" s="237">
        <v>5.0182500000000001</v>
      </c>
      <c r="N372" s="1"/>
      <c r="O372" s="1"/>
    </row>
    <row r="373" spans="1:15" ht="12.75" customHeight="1">
      <c r="A373" s="30">
        <v>363</v>
      </c>
      <c r="B373" s="223" t="s">
        <v>830</v>
      </c>
      <c r="C373" s="237">
        <v>1171.9000000000001</v>
      </c>
      <c r="D373" s="238">
        <v>1162.3166666666666</v>
      </c>
      <c r="E373" s="238">
        <v>1101.6333333333332</v>
      </c>
      <c r="F373" s="238">
        <v>1031.3666666666666</v>
      </c>
      <c r="G373" s="238">
        <v>970.68333333333317</v>
      </c>
      <c r="H373" s="238">
        <v>1232.5833333333333</v>
      </c>
      <c r="I373" s="238">
        <v>1293.2666666666667</v>
      </c>
      <c r="J373" s="238">
        <v>1363.5333333333333</v>
      </c>
      <c r="K373" s="237">
        <v>1223</v>
      </c>
      <c r="L373" s="237">
        <v>1092.05</v>
      </c>
      <c r="M373" s="237">
        <v>1.2336800000000001</v>
      </c>
      <c r="N373" s="1"/>
      <c r="O373" s="1"/>
    </row>
    <row r="374" spans="1:15" ht="12.75" customHeight="1">
      <c r="A374" s="30">
        <v>364</v>
      </c>
      <c r="B374" s="223" t="s">
        <v>447</v>
      </c>
      <c r="C374" s="237">
        <v>4113.6499999999996</v>
      </c>
      <c r="D374" s="238">
        <v>4102.5</v>
      </c>
      <c r="E374" s="238">
        <v>4066</v>
      </c>
      <c r="F374" s="238">
        <v>4018.35</v>
      </c>
      <c r="G374" s="238">
        <v>3981.85</v>
      </c>
      <c r="H374" s="238">
        <v>4150.1499999999996</v>
      </c>
      <c r="I374" s="238">
        <v>4186.6499999999996</v>
      </c>
      <c r="J374" s="238">
        <v>4234.3</v>
      </c>
      <c r="K374" s="237">
        <v>4139</v>
      </c>
      <c r="L374" s="237">
        <v>4054.85</v>
      </c>
      <c r="M374" s="237">
        <v>6.4060000000000006E-2</v>
      </c>
      <c r="N374" s="1"/>
      <c r="O374" s="1"/>
    </row>
    <row r="375" spans="1:15" ht="12.75" customHeight="1">
      <c r="A375" s="30">
        <v>365</v>
      </c>
      <c r="B375" s="223" t="s">
        <v>271</v>
      </c>
      <c r="C375" s="237">
        <v>14100.4</v>
      </c>
      <c r="D375" s="238">
        <v>14039.050000000001</v>
      </c>
      <c r="E375" s="238">
        <v>13913.000000000002</v>
      </c>
      <c r="F375" s="238">
        <v>13725.6</v>
      </c>
      <c r="G375" s="238">
        <v>13599.550000000001</v>
      </c>
      <c r="H375" s="238">
        <v>14226.450000000003</v>
      </c>
      <c r="I375" s="238">
        <v>14352.500000000002</v>
      </c>
      <c r="J375" s="238">
        <v>14539.900000000003</v>
      </c>
      <c r="K375" s="237">
        <v>14165.1</v>
      </c>
      <c r="L375" s="237">
        <v>13851.65</v>
      </c>
      <c r="M375" s="237">
        <v>5.4080000000000003E-2</v>
      </c>
      <c r="N375" s="1"/>
      <c r="O375" s="1"/>
    </row>
    <row r="376" spans="1:15" ht="12.75" customHeight="1">
      <c r="A376" s="30">
        <v>366</v>
      </c>
      <c r="B376" s="223" t="s">
        <v>177</v>
      </c>
      <c r="C376" s="237">
        <v>54.2</v>
      </c>
      <c r="D376" s="238">
        <v>54.35</v>
      </c>
      <c r="E376" s="238">
        <v>53.150000000000006</v>
      </c>
      <c r="F376" s="238">
        <v>52.1</v>
      </c>
      <c r="G376" s="238">
        <v>50.900000000000006</v>
      </c>
      <c r="H376" s="238">
        <v>55.400000000000006</v>
      </c>
      <c r="I376" s="238">
        <v>56.600000000000009</v>
      </c>
      <c r="J376" s="238">
        <v>57.650000000000006</v>
      </c>
      <c r="K376" s="237">
        <v>55.55</v>
      </c>
      <c r="L376" s="237">
        <v>53.3</v>
      </c>
      <c r="M376" s="237">
        <v>1243.52547</v>
      </c>
      <c r="N376" s="1"/>
      <c r="O376" s="1"/>
    </row>
    <row r="377" spans="1:15" ht="12.75" customHeight="1">
      <c r="A377" s="30">
        <v>367</v>
      </c>
      <c r="B377" s="223" t="s">
        <v>448</v>
      </c>
      <c r="C377" s="237">
        <v>413</v>
      </c>
      <c r="D377" s="238">
        <v>412.84999999999997</v>
      </c>
      <c r="E377" s="238">
        <v>408.69999999999993</v>
      </c>
      <c r="F377" s="238">
        <v>404.4</v>
      </c>
      <c r="G377" s="238">
        <v>400.24999999999994</v>
      </c>
      <c r="H377" s="238">
        <v>417.14999999999992</v>
      </c>
      <c r="I377" s="238">
        <v>421.2999999999999</v>
      </c>
      <c r="J377" s="238">
        <v>425.59999999999991</v>
      </c>
      <c r="K377" s="237">
        <v>417</v>
      </c>
      <c r="L377" s="237">
        <v>408.55</v>
      </c>
      <c r="M377" s="237">
        <v>0.96926000000000001</v>
      </c>
      <c r="N377" s="1"/>
      <c r="O377" s="1"/>
    </row>
    <row r="378" spans="1:15" ht="12.75" customHeight="1">
      <c r="A378" s="30">
        <v>368</v>
      </c>
      <c r="B378" s="223" t="s">
        <v>182</v>
      </c>
      <c r="C378" s="237">
        <v>166.4</v>
      </c>
      <c r="D378" s="238">
        <v>164.50000000000003</v>
      </c>
      <c r="E378" s="238">
        <v>161.20000000000005</v>
      </c>
      <c r="F378" s="238">
        <v>156.00000000000003</v>
      </c>
      <c r="G378" s="238">
        <v>152.70000000000005</v>
      </c>
      <c r="H378" s="238">
        <v>169.70000000000005</v>
      </c>
      <c r="I378" s="238">
        <v>173.00000000000006</v>
      </c>
      <c r="J378" s="238">
        <v>178.20000000000005</v>
      </c>
      <c r="K378" s="237">
        <v>167.8</v>
      </c>
      <c r="L378" s="237">
        <v>159.30000000000001</v>
      </c>
      <c r="M378" s="237">
        <v>153.52649</v>
      </c>
      <c r="N378" s="1"/>
      <c r="O378" s="1"/>
    </row>
    <row r="379" spans="1:15" ht="12.75" customHeight="1">
      <c r="A379" s="30">
        <v>369</v>
      </c>
      <c r="B379" s="223" t="s">
        <v>183</v>
      </c>
      <c r="C379" s="237">
        <v>113.45</v>
      </c>
      <c r="D379" s="238">
        <v>113.73333333333333</v>
      </c>
      <c r="E379" s="238">
        <v>112.01666666666667</v>
      </c>
      <c r="F379" s="238">
        <v>110.58333333333333</v>
      </c>
      <c r="G379" s="238">
        <v>108.86666666666666</v>
      </c>
      <c r="H379" s="238">
        <v>115.16666666666667</v>
      </c>
      <c r="I379" s="238">
        <v>116.88333333333334</v>
      </c>
      <c r="J379" s="238">
        <v>118.31666666666668</v>
      </c>
      <c r="K379" s="237">
        <v>115.45</v>
      </c>
      <c r="L379" s="237">
        <v>112.3</v>
      </c>
      <c r="M379" s="237">
        <v>75.949640000000002</v>
      </c>
      <c r="N379" s="1"/>
      <c r="O379" s="1"/>
    </row>
    <row r="380" spans="1:15" ht="12.75" customHeight="1">
      <c r="A380" s="30">
        <v>370</v>
      </c>
      <c r="B380" s="223" t="s">
        <v>790</v>
      </c>
      <c r="C380" s="237">
        <v>811.6</v>
      </c>
      <c r="D380" s="238">
        <v>808.71666666666658</v>
      </c>
      <c r="E380" s="238">
        <v>797.93333333333317</v>
      </c>
      <c r="F380" s="238">
        <v>784.26666666666654</v>
      </c>
      <c r="G380" s="238">
        <v>773.48333333333312</v>
      </c>
      <c r="H380" s="238">
        <v>822.38333333333321</v>
      </c>
      <c r="I380" s="238">
        <v>833.16666666666674</v>
      </c>
      <c r="J380" s="238">
        <v>846.83333333333326</v>
      </c>
      <c r="K380" s="237">
        <v>819.5</v>
      </c>
      <c r="L380" s="237">
        <v>795.05</v>
      </c>
      <c r="M380" s="237">
        <v>4.0515600000000003</v>
      </c>
      <c r="N380" s="1"/>
      <c r="O380" s="1"/>
    </row>
    <row r="381" spans="1:15" ht="12.75" customHeight="1">
      <c r="A381" s="30">
        <v>371</v>
      </c>
      <c r="B381" s="223" t="s">
        <v>449</v>
      </c>
      <c r="C381" s="237">
        <v>314</v>
      </c>
      <c r="D381" s="238">
        <v>313.31666666666666</v>
      </c>
      <c r="E381" s="238">
        <v>307.83333333333331</v>
      </c>
      <c r="F381" s="238">
        <v>301.66666666666663</v>
      </c>
      <c r="G381" s="238">
        <v>296.18333333333328</v>
      </c>
      <c r="H381" s="238">
        <v>319.48333333333335</v>
      </c>
      <c r="I381" s="238">
        <v>324.9666666666667</v>
      </c>
      <c r="J381" s="238">
        <v>331.13333333333338</v>
      </c>
      <c r="K381" s="237">
        <v>318.8</v>
      </c>
      <c r="L381" s="237">
        <v>307.14999999999998</v>
      </c>
      <c r="M381" s="237">
        <v>9.5349699999999995</v>
      </c>
      <c r="N381" s="1"/>
      <c r="O381" s="1"/>
    </row>
    <row r="382" spans="1:15" ht="12.75" customHeight="1">
      <c r="A382" s="30">
        <v>372</v>
      </c>
      <c r="B382" s="223" t="s">
        <v>450</v>
      </c>
      <c r="C382" s="237">
        <v>998.55</v>
      </c>
      <c r="D382" s="238">
        <v>1003.15</v>
      </c>
      <c r="E382" s="238">
        <v>986.4</v>
      </c>
      <c r="F382" s="238">
        <v>974.25</v>
      </c>
      <c r="G382" s="238">
        <v>957.5</v>
      </c>
      <c r="H382" s="238">
        <v>1015.3</v>
      </c>
      <c r="I382" s="238">
        <v>1032.05</v>
      </c>
      <c r="J382" s="238">
        <v>1044.1999999999998</v>
      </c>
      <c r="K382" s="237">
        <v>1019.9</v>
      </c>
      <c r="L382" s="237">
        <v>991</v>
      </c>
      <c r="M382" s="237">
        <v>1.3914500000000001</v>
      </c>
      <c r="N382" s="1"/>
      <c r="O382" s="1"/>
    </row>
    <row r="383" spans="1:15" ht="12.75" customHeight="1">
      <c r="A383" s="30">
        <v>373</v>
      </c>
      <c r="B383" s="223" t="s">
        <v>451</v>
      </c>
      <c r="C383" s="237">
        <v>63.55</v>
      </c>
      <c r="D383" s="238">
        <v>64.099999999999994</v>
      </c>
      <c r="E383" s="238">
        <v>62.299999999999983</v>
      </c>
      <c r="F383" s="238">
        <v>61.04999999999999</v>
      </c>
      <c r="G383" s="238">
        <v>59.249999999999979</v>
      </c>
      <c r="H383" s="238">
        <v>65.349999999999994</v>
      </c>
      <c r="I383" s="238">
        <v>67.150000000000006</v>
      </c>
      <c r="J383" s="238">
        <v>68.399999999999991</v>
      </c>
      <c r="K383" s="237">
        <v>65.900000000000006</v>
      </c>
      <c r="L383" s="237">
        <v>62.85</v>
      </c>
      <c r="M383" s="237">
        <v>88.660629999999998</v>
      </c>
      <c r="N383" s="1"/>
      <c r="O383" s="1"/>
    </row>
    <row r="384" spans="1:15" ht="12.75" customHeight="1">
      <c r="A384" s="30">
        <v>374</v>
      </c>
      <c r="B384" s="223" t="s">
        <v>452</v>
      </c>
      <c r="C384" s="237">
        <v>167.1</v>
      </c>
      <c r="D384" s="238">
        <v>165.91666666666666</v>
      </c>
      <c r="E384" s="238">
        <v>163.88333333333333</v>
      </c>
      <c r="F384" s="238">
        <v>160.66666666666666</v>
      </c>
      <c r="G384" s="238">
        <v>158.63333333333333</v>
      </c>
      <c r="H384" s="238">
        <v>169.13333333333333</v>
      </c>
      <c r="I384" s="238">
        <v>171.16666666666669</v>
      </c>
      <c r="J384" s="238">
        <v>174.38333333333333</v>
      </c>
      <c r="K384" s="237">
        <v>167.95</v>
      </c>
      <c r="L384" s="237">
        <v>162.69999999999999</v>
      </c>
      <c r="M384" s="237">
        <v>17.755220000000001</v>
      </c>
      <c r="N384" s="1"/>
      <c r="O384" s="1"/>
    </row>
    <row r="385" spans="1:15" ht="12.75" customHeight="1">
      <c r="A385" s="30">
        <v>375</v>
      </c>
      <c r="B385" s="223" t="s">
        <v>453</v>
      </c>
      <c r="C385" s="237">
        <v>687.4</v>
      </c>
      <c r="D385" s="238">
        <v>685.5</v>
      </c>
      <c r="E385" s="238">
        <v>672</v>
      </c>
      <c r="F385" s="238">
        <v>656.6</v>
      </c>
      <c r="G385" s="238">
        <v>643.1</v>
      </c>
      <c r="H385" s="238">
        <v>700.9</v>
      </c>
      <c r="I385" s="238">
        <v>714.4</v>
      </c>
      <c r="J385" s="238">
        <v>729.8</v>
      </c>
      <c r="K385" s="237">
        <v>699</v>
      </c>
      <c r="L385" s="237">
        <v>670.1</v>
      </c>
      <c r="M385" s="237">
        <v>1.6828700000000001</v>
      </c>
      <c r="N385" s="1"/>
      <c r="O385" s="1"/>
    </row>
    <row r="386" spans="1:15" ht="12.75" customHeight="1">
      <c r="A386" s="30">
        <v>376</v>
      </c>
      <c r="B386" s="223" t="s">
        <v>454</v>
      </c>
      <c r="C386" s="237">
        <v>234.05</v>
      </c>
      <c r="D386" s="238">
        <v>233.46666666666667</v>
      </c>
      <c r="E386" s="238">
        <v>231.18333333333334</v>
      </c>
      <c r="F386" s="238">
        <v>228.31666666666666</v>
      </c>
      <c r="G386" s="238">
        <v>226.03333333333333</v>
      </c>
      <c r="H386" s="238">
        <v>236.33333333333334</v>
      </c>
      <c r="I386" s="238">
        <v>238.6166666666667</v>
      </c>
      <c r="J386" s="238">
        <v>241.48333333333335</v>
      </c>
      <c r="K386" s="237">
        <v>235.75</v>
      </c>
      <c r="L386" s="237">
        <v>230.6</v>
      </c>
      <c r="M386" s="237">
        <v>2.0366499999999998</v>
      </c>
      <c r="N386" s="1"/>
      <c r="O386" s="1"/>
    </row>
    <row r="387" spans="1:15" ht="12.75" customHeight="1">
      <c r="A387" s="30">
        <v>377</v>
      </c>
      <c r="B387" s="223" t="s">
        <v>455</v>
      </c>
      <c r="C387" s="237">
        <v>116.5</v>
      </c>
      <c r="D387" s="238">
        <v>115.88333333333333</v>
      </c>
      <c r="E387" s="238">
        <v>113.26666666666665</v>
      </c>
      <c r="F387" s="238">
        <v>110.03333333333333</v>
      </c>
      <c r="G387" s="238">
        <v>107.41666666666666</v>
      </c>
      <c r="H387" s="238">
        <v>119.11666666666665</v>
      </c>
      <c r="I387" s="238">
        <v>121.73333333333332</v>
      </c>
      <c r="J387" s="238">
        <v>124.96666666666664</v>
      </c>
      <c r="K387" s="237">
        <v>118.5</v>
      </c>
      <c r="L387" s="237">
        <v>112.65</v>
      </c>
      <c r="M387" s="237">
        <v>96.300939999999997</v>
      </c>
      <c r="N387" s="1"/>
      <c r="O387" s="1"/>
    </row>
    <row r="388" spans="1:15" ht="12.75" customHeight="1">
      <c r="A388" s="30">
        <v>378</v>
      </c>
      <c r="B388" s="223" t="s">
        <v>456</v>
      </c>
      <c r="C388" s="237">
        <v>1907.3</v>
      </c>
      <c r="D388" s="238">
        <v>1915.8500000000001</v>
      </c>
      <c r="E388" s="238">
        <v>1894.4500000000003</v>
      </c>
      <c r="F388" s="238">
        <v>1881.6000000000001</v>
      </c>
      <c r="G388" s="238">
        <v>1860.2000000000003</v>
      </c>
      <c r="H388" s="238">
        <v>1928.7000000000003</v>
      </c>
      <c r="I388" s="238">
        <v>1950.1000000000004</v>
      </c>
      <c r="J388" s="238">
        <v>1962.9500000000003</v>
      </c>
      <c r="K388" s="237">
        <v>1937.25</v>
      </c>
      <c r="L388" s="237">
        <v>1903</v>
      </c>
      <c r="M388" s="237">
        <v>9.5860000000000001E-2</v>
      </c>
      <c r="N388" s="1"/>
      <c r="O388" s="1"/>
    </row>
    <row r="389" spans="1:15" ht="12.75" customHeight="1">
      <c r="A389" s="30">
        <v>379</v>
      </c>
      <c r="B389" s="223" t="s">
        <v>831</v>
      </c>
      <c r="C389" s="237">
        <v>41.1</v>
      </c>
      <c r="D389" s="238">
        <v>41.6</v>
      </c>
      <c r="E389" s="238">
        <v>40</v>
      </c>
      <c r="F389" s="238">
        <v>38.9</v>
      </c>
      <c r="G389" s="238">
        <v>37.299999999999997</v>
      </c>
      <c r="H389" s="238">
        <v>42.7</v>
      </c>
      <c r="I389" s="238">
        <v>44.300000000000011</v>
      </c>
      <c r="J389" s="238">
        <v>45.400000000000006</v>
      </c>
      <c r="K389" s="237">
        <v>43.2</v>
      </c>
      <c r="L389" s="237">
        <v>40.5</v>
      </c>
      <c r="M389" s="237">
        <v>26.21932</v>
      </c>
      <c r="N389" s="1"/>
      <c r="O389" s="1"/>
    </row>
    <row r="390" spans="1:15" ht="12.75" customHeight="1">
      <c r="A390" s="30">
        <v>380</v>
      </c>
      <c r="B390" s="223" t="s">
        <v>867</v>
      </c>
      <c r="C390" s="237">
        <v>1420.2</v>
      </c>
      <c r="D390" s="238">
        <v>1434.5166666666667</v>
      </c>
      <c r="E390" s="238">
        <v>1395.6833333333334</v>
      </c>
      <c r="F390" s="238">
        <v>1371.1666666666667</v>
      </c>
      <c r="G390" s="238">
        <v>1332.3333333333335</v>
      </c>
      <c r="H390" s="238">
        <v>1459.0333333333333</v>
      </c>
      <c r="I390" s="238">
        <v>1497.8666666666668</v>
      </c>
      <c r="J390" s="238">
        <v>1522.3833333333332</v>
      </c>
      <c r="K390" s="237">
        <v>1473.35</v>
      </c>
      <c r="L390" s="237">
        <v>1410</v>
      </c>
      <c r="M390" s="237">
        <v>5.7140599999999999</v>
      </c>
      <c r="N390" s="1"/>
      <c r="O390" s="1"/>
    </row>
    <row r="391" spans="1:15" ht="12.75" customHeight="1">
      <c r="A391" s="30">
        <v>381</v>
      </c>
      <c r="B391" s="223" t="s">
        <v>457</v>
      </c>
      <c r="C391" s="237">
        <v>180.7</v>
      </c>
      <c r="D391" s="238">
        <v>181.73333333333335</v>
      </c>
      <c r="E391" s="238">
        <v>177.91666666666669</v>
      </c>
      <c r="F391" s="238">
        <v>175.13333333333333</v>
      </c>
      <c r="G391" s="238">
        <v>171.31666666666666</v>
      </c>
      <c r="H391" s="238">
        <v>184.51666666666671</v>
      </c>
      <c r="I391" s="238">
        <v>188.33333333333337</v>
      </c>
      <c r="J391" s="238">
        <v>191.11666666666673</v>
      </c>
      <c r="K391" s="237">
        <v>185.55</v>
      </c>
      <c r="L391" s="237">
        <v>178.95</v>
      </c>
      <c r="M391" s="237">
        <v>19.52355</v>
      </c>
      <c r="N391" s="1"/>
      <c r="O391" s="1"/>
    </row>
    <row r="392" spans="1:15" ht="12.75" customHeight="1">
      <c r="A392" s="30">
        <v>382</v>
      </c>
      <c r="B392" s="223" t="s">
        <v>458</v>
      </c>
      <c r="C392" s="237">
        <v>901.1</v>
      </c>
      <c r="D392" s="238">
        <v>896.88333333333321</v>
      </c>
      <c r="E392" s="238">
        <v>884.76666666666642</v>
      </c>
      <c r="F392" s="238">
        <v>868.43333333333317</v>
      </c>
      <c r="G392" s="238">
        <v>856.31666666666638</v>
      </c>
      <c r="H392" s="238">
        <v>913.21666666666647</v>
      </c>
      <c r="I392" s="238">
        <v>925.33333333333326</v>
      </c>
      <c r="J392" s="238">
        <v>941.66666666666652</v>
      </c>
      <c r="K392" s="237">
        <v>909</v>
      </c>
      <c r="L392" s="237">
        <v>880.55</v>
      </c>
      <c r="M392" s="237">
        <v>3.6089199999999999</v>
      </c>
      <c r="N392" s="1"/>
      <c r="O392" s="1"/>
    </row>
    <row r="393" spans="1:15" ht="12.75" customHeight="1">
      <c r="A393" s="30">
        <v>383</v>
      </c>
      <c r="B393" s="223" t="s">
        <v>184</v>
      </c>
      <c r="C393" s="237">
        <v>2544.6999999999998</v>
      </c>
      <c r="D393" s="238">
        <v>2536.25</v>
      </c>
      <c r="E393" s="238">
        <v>2523.6999999999998</v>
      </c>
      <c r="F393" s="238">
        <v>2502.6999999999998</v>
      </c>
      <c r="G393" s="238">
        <v>2490.1499999999996</v>
      </c>
      <c r="H393" s="238">
        <v>2557.25</v>
      </c>
      <c r="I393" s="238">
        <v>2569.8000000000002</v>
      </c>
      <c r="J393" s="238">
        <v>2590.8000000000002</v>
      </c>
      <c r="K393" s="237">
        <v>2548.8000000000002</v>
      </c>
      <c r="L393" s="237">
        <v>2515.25</v>
      </c>
      <c r="M393" s="237">
        <v>26.597490000000001</v>
      </c>
      <c r="N393" s="1"/>
      <c r="O393" s="1"/>
    </row>
    <row r="394" spans="1:15" ht="12.75" customHeight="1">
      <c r="A394" s="30">
        <v>384</v>
      </c>
      <c r="B394" s="223" t="s">
        <v>802</v>
      </c>
      <c r="C394" s="237">
        <v>109.75</v>
      </c>
      <c r="D394" s="238">
        <v>110.43333333333334</v>
      </c>
      <c r="E394" s="238">
        <v>108.31666666666668</v>
      </c>
      <c r="F394" s="238">
        <v>106.88333333333334</v>
      </c>
      <c r="G394" s="238">
        <v>104.76666666666668</v>
      </c>
      <c r="H394" s="238">
        <v>111.86666666666667</v>
      </c>
      <c r="I394" s="238">
        <v>113.98333333333335</v>
      </c>
      <c r="J394" s="238">
        <v>115.41666666666667</v>
      </c>
      <c r="K394" s="237">
        <v>112.55</v>
      </c>
      <c r="L394" s="237">
        <v>109</v>
      </c>
      <c r="M394" s="237">
        <v>2.32891</v>
      </c>
      <c r="N394" s="1"/>
      <c r="O394" s="1"/>
    </row>
    <row r="395" spans="1:15" ht="12.75" customHeight="1">
      <c r="A395" s="30">
        <v>385</v>
      </c>
      <c r="B395" s="223" t="s">
        <v>459</v>
      </c>
      <c r="C395" s="237">
        <v>712</v>
      </c>
      <c r="D395" s="238">
        <v>709.98333333333323</v>
      </c>
      <c r="E395" s="238">
        <v>699.01666666666642</v>
      </c>
      <c r="F395" s="238">
        <v>686.03333333333319</v>
      </c>
      <c r="G395" s="238">
        <v>675.06666666666638</v>
      </c>
      <c r="H395" s="238">
        <v>722.96666666666647</v>
      </c>
      <c r="I395" s="238">
        <v>733.93333333333339</v>
      </c>
      <c r="J395" s="238">
        <v>746.91666666666652</v>
      </c>
      <c r="K395" s="237">
        <v>720.95</v>
      </c>
      <c r="L395" s="237">
        <v>697</v>
      </c>
      <c r="M395" s="237">
        <v>0.38296999999999998</v>
      </c>
      <c r="N395" s="1"/>
      <c r="O395" s="1"/>
    </row>
    <row r="396" spans="1:15" ht="12.75" customHeight="1">
      <c r="A396" s="30">
        <v>386</v>
      </c>
      <c r="B396" s="223" t="s">
        <v>460</v>
      </c>
      <c r="C396" s="237">
        <v>1209.8</v>
      </c>
      <c r="D396" s="238">
        <v>1213.0333333333335</v>
      </c>
      <c r="E396" s="238">
        <v>1192.0666666666671</v>
      </c>
      <c r="F396" s="238">
        <v>1174.3333333333335</v>
      </c>
      <c r="G396" s="238">
        <v>1153.366666666667</v>
      </c>
      <c r="H396" s="238">
        <v>1230.7666666666671</v>
      </c>
      <c r="I396" s="238">
        <v>1251.7333333333338</v>
      </c>
      <c r="J396" s="238">
        <v>1269.4666666666672</v>
      </c>
      <c r="K396" s="237">
        <v>1234</v>
      </c>
      <c r="L396" s="237">
        <v>1195.3</v>
      </c>
      <c r="M396" s="237">
        <v>0.79252999999999996</v>
      </c>
      <c r="N396" s="1"/>
      <c r="O396" s="1"/>
    </row>
    <row r="397" spans="1:15" ht="12.75" customHeight="1">
      <c r="A397" s="30">
        <v>387</v>
      </c>
      <c r="B397" s="223" t="s">
        <v>272</v>
      </c>
      <c r="C397" s="237">
        <v>799.25</v>
      </c>
      <c r="D397" s="238">
        <v>798.33333333333337</v>
      </c>
      <c r="E397" s="238">
        <v>793.7166666666667</v>
      </c>
      <c r="F397" s="238">
        <v>788.18333333333328</v>
      </c>
      <c r="G397" s="238">
        <v>783.56666666666661</v>
      </c>
      <c r="H397" s="238">
        <v>803.86666666666679</v>
      </c>
      <c r="I397" s="238">
        <v>808.48333333333335</v>
      </c>
      <c r="J397" s="238">
        <v>814.01666666666688</v>
      </c>
      <c r="K397" s="237">
        <v>802.95</v>
      </c>
      <c r="L397" s="237">
        <v>792.8</v>
      </c>
      <c r="M397" s="237">
        <v>8.1897500000000001</v>
      </c>
      <c r="N397" s="1"/>
      <c r="O397" s="1"/>
    </row>
    <row r="398" spans="1:15" ht="12.75" customHeight="1">
      <c r="A398" s="30">
        <v>388</v>
      </c>
      <c r="B398" s="223" t="s">
        <v>186</v>
      </c>
      <c r="C398" s="237">
        <v>1241.05</v>
      </c>
      <c r="D398" s="238">
        <v>1243.6333333333334</v>
      </c>
      <c r="E398" s="238">
        <v>1232.5166666666669</v>
      </c>
      <c r="F398" s="238">
        <v>1223.9833333333333</v>
      </c>
      <c r="G398" s="238">
        <v>1212.8666666666668</v>
      </c>
      <c r="H398" s="238">
        <v>1252.166666666667</v>
      </c>
      <c r="I398" s="238">
        <v>1263.2833333333333</v>
      </c>
      <c r="J398" s="238">
        <v>1271.8166666666671</v>
      </c>
      <c r="K398" s="237">
        <v>1254.75</v>
      </c>
      <c r="L398" s="237">
        <v>1235.0999999999999</v>
      </c>
      <c r="M398" s="237">
        <v>4.7188999999999997</v>
      </c>
      <c r="N398" s="1"/>
      <c r="O398" s="1"/>
    </row>
    <row r="399" spans="1:15" ht="12.75" customHeight="1">
      <c r="A399" s="30">
        <v>389</v>
      </c>
      <c r="B399" s="223" t="s">
        <v>461</v>
      </c>
      <c r="C399" s="237">
        <v>378.35</v>
      </c>
      <c r="D399" s="238">
        <v>378.06666666666666</v>
      </c>
      <c r="E399" s="238">
        <v>376.0333333333333</v>
      </c>
      <c r="F399" s="238">
        <v>373.71666666666664</v>
      </c>
      <c r="G399" s="238">
        <v>371.68333333333328</v>
      </c>
      <c r="H399" s="238">
        <v>380.38333333333333</v>
      </c>
      <c r="I399" s="238">
        <v>382.41666666666674</v>
      </c>
      <c r="J399" s="238">
        <v>384.73333333333335</v>
      </c>
      <c r="K399" s="237">
        <v>380.1</v>
      </c>
      <c r="L399" s="237">
        <v>375.75</v>
      </c>
      <c r="M399" s="237">
        <v>0.36853000000000002</v>
      </c>
      <c r="N399" s="1"/>
      <c r="O399" s="1"/>
    </row>
    <row r="400" spans="1:15" ht="12.75" customHeight="1">
      <c r="A400" s="30">
        <v>390</v>
      </c>
      <c r="B400" s="223" t="s">
        <v>462</v>
      </c>
      <c r="C400" s="237">
        <v>34.65</v>
      </c>
      <c r="D400" s="238">
        <v>34.366666666666667</v>
      </c>
      <c r="E400" s="238">
        <v>33.883333333333333</v>
      </c>
      <c r="F400" s="238">
        <v>33.116666666666667</v>
      </c>
      <c r="G400" s="238">
        <v>32.633333333333333</v>
      </c>
      <c r="H400" s="238">
        <v>35.133333333333333</v>
      </c>
      <c r="I400" s="238">
        <v>35.616666666666667</v>
      </c>
      <c r="J400" s="238">
        <v>36.383333333333333</v>
      </c>
      <c r="K400" s="237">
        <v>34.85</v>
      </c>
      <c r="L400" s="237">
        <v>33.6</v>
      </c>
      <c r="M400" s="237">
        <v>61.108910000000002</v>
      </c>
      <c r="N400" s="1"/>
      <c r="O400" s="1"/>
    </row>
    <row r="401" spans="1:15" ht="12.75" customHeight="1">
      <c r="A401" s="30">
        <v>391</v>
      </c>
      <c r="B401" s="223" t="s">
        <v>463</v>
      </c>
      <c r="C401" s="237">
        <v>4581.3</v>
      </c>
      <c r="D401" s="238">
        <v>4560.6333333333332</v>
      </c>
      <c r="E401" s="238">
        <v>4521.2666666666664</v>
      </c>
      <c r="F401" s="238">
        <v>4461.2333333333336</v>
      </c>
      <c r="G401" s="238">
        <v>4421.8666666666668</v>
      </c>
      <c r="H401" s="238">
        <v>4620.6666666666661</v>
      </c>
      <c r="I401" s="238">
        <v>4660.0333333333328</v>
      </c>
      <c r="J401" s="238">
        <v>4720.0666666666657</v>
      </c>
      <c r="K401" s="237">
        <v>4600</v>
      </c>
      <c r="L401" s="237">
        <v>4500.6000000000004</v>
      </c>
      <c r="M401" s="237">
        <v>0.53151000000000004</v>
      </c>
      <c r="N401" s="1"/>
      <c r="O401" s="1"/>
    </row>
    <row r="402" spans="1:15" ht="12.75" customHeight="1">
      <c r="A402" s="30">
        <v>392</v>
      </c>
      <c r="B402" s="223" t="s">
        <v>190</v>
      </c>
      <c r="C402" s="237">
        <v>2325</v>
      </c>
      <c r="D402" s="238">
        <v>2325.2000000000003</v>
      </c>
      <c r="E402" s="238">
        <v>2302.4000000000005</v>
      </c>
      <c r="F402" s="238">
        <v>2279.8000000000002</v>
      </c>
      <c r="G402" s="238">
        <v>2257.0000000000005</v>
      </c>
      <c r="H402" s="238">
        <v>2347.8000000000006</v>
      </c>
      <c r="I402" s="238">
        <v>2370.6000000000008</v>
      </c>
      <c r="J402" s="238">
        <v>2393.2000000000007</v>
      </c>
      <c r="K402" s="237">
        <v>2348</v>
      </c>
      <c r="L402" s="237">
        <v>2302.6</v>
      </c>
      <c r="M402" s="237">
        <v>5.8350900000000001</v>
      </c>
      <c r="N402" s="1"/>
      <c r="O402" s="1"/>
    </row>
    <row r="403" spans="1:15" ht="12.75" customHeight="1">
      <c r="A403" s="30">
        <v>393</v>
      </c>
      <c r="B403" s="223" t="s">
        <v>808</v>
      </c>
      <c r="C403" s="237">
        <v>73.45</v>
      </c>
      <c r="D403" s="238">
        <v>72.916666666666671</v>
      </c>
      <c r="E403" s="238">
        <v>72.233333333333348</v>
      </c>
      <c r="F403" s="238">
        <v>71.01666666666668</v>
      </c>
      <c r="G403" s="238">
        <v>70.333333333333357</v>
      </c>
      <c r="H403" s="238">
        <v>74.13333333333334</v>
      </c>
      <c r="I403" s="238">
        <v>74.816666666666649</v>
      </c>
      <c r="J403" s="238">
        <v>76.033333333333331</v>
      </c>
      <c r="K403" s="237">
        <v>73.599999999999994</v>
      </c>
      <c r="L403" s="237">
        <v>71.7</v>
      </c>
      <c r="M403" s="237">
        <v>191.55264</v>
      </c>
      <c r="N403" s="1"/>
      <c r="O403" s="1"/>
    </row>
    <row r="404" spans="1:15" ht="12.75" customHeight="1">
      <c r="A404" s="30">
        <v>394</v>
      </c>
      <c r="B404" s="223" t="s">
        <v>273</v>
      </c>
      <c r="C404" s="237">
        <v>5848.55</v>
      </c>
      <c r="D404" s="238">
        <v>5833.1500000000005</v>
      </c>
      <c r="E404" s="238">
        <v>5801.4000000000015</v>
      </c>
      <c r="F404" s="238">
        <v>5754.2500000000009</v>
      </c>
      <c r="G404" s="238">
        <v>5722.5000000000018</v>
      </c>
      <c r="H404" s="238">
        <v>5880.3000000000011</v>
      </c>
      <c r="I404" s="238">
        <v>5912.0499999999993</v>
      </c>
      <c r="J404" s="238">
        <v>5959.2000000000007</v>
      </c>
      <c r="K404" s="237">
        <v>5864.9</v>
      </c>
      <c r="L404" s="237">
        <v>5786</v>
      </c>
      <c r="M404" s="237">
        <v>4.9790000000000001E-2</v>
      </c>
      <c r="N404" s="1"/>
      <c r="O404" s="1"/>
    </row>
    <row r="405" spans="1:15" ht="12.75" customHeight="1">
      <c r="A405" s="30">
        <v>395</v>
      </c>
      <c r="B405" s="223" t="s">
        <v>832</v>
      </c>
      <c r="C405" s="237">
        <v>1381.5</v>
      </c>
      <c r="D405" s="238">
        <v>1368.45</v>
      </c>
      <c r="E405" s="238">
        <v>1341.9</v>
      </c>
      <c r="F405" s="238">
        <v>1302.3</v>
      </c>
      <c r="G405" s="238">
        <v>1275.75</v>
      </c>
      <c r="H405" s="238">
        <v>1408.0500000000002</v>
      </c>
      <c r="I405" s="238">
        <v>1434.6</v>
      </c>
      <c r="J405" s="238">
        <v>1474.2000000000003</v>
      </c>
      <c r="K405" s="237">
        <v>1395</v>
      </c>
      <c r="L405" s="237">
        <v>1328.85</v>
      </c>
      <c r="M405" s="237">
        <v>2.34341</v>
      </c>
      <c r="N405" s="1"/>
      <c r="O405" s="1"/>
    </row>
    <row r="406" spans="1:15" ht="12.75" customHeight="1">
      <c r="A406" s="30">
        <v>396</v>
      </c>
      <c r="B406" s="223" t="s">
        <v>833</v>
      </c>
      <c r="C406" s="237">
        <v>367.4</v>
      </c>
      <c r="D406" s="238">
        <v>367.84999999999997</v>
      </c>
      <c r="E406" s="238">
        <v>363.94999999999993</v>
      </c>
      <c r="F406" s="238">
        <v>360.49999999999994</v>
      </c>
      <c r="G406" s="238">
        <v>356.59999999999991</v>
      </c>
      <c r="H406" s="238">
        <v>371.29999999999995</v>
      </c>
      <c r="I406" s="238">
        <v>375.19999999999993</v>
      </c>
      <c r="J406" s="238">
        <v>378.65</v>
      </c>
      <c r="K406" s="237">
        <v>371.75</v>
      </c>
      <c r="L406" s="237">
        <v>364.4</v>
      </c>
      <c r="M406" s="237">
        <v>0.31380000000000002</v>
      </c>
      <c r="N406" s="1"/>
      <c r="O406" s="1"/>
    </row>
    <row r="407" spans="1:15" ht="12.75" customHeight="1">
      <c r="A407" s="30">
        <v>397</v>
      </c>
      <c r="B407" s="223" t="s">
        <v>464</v>
      </c>
      <c r="C407" s="237">
        <v>2787.25</v>
      </c>
      <c r="D407" s="238">
        <v>2774.5833333333335</v>
      </c>
      <c r="E407" s="238">
        <v>2754.166666666667</v>
      </c>
      <c r="F407" s="238">
        <v>2721.0833333333335</v>
      </c>
      <c r="G407" s="238">
        <v>2700.666666666667</v>
      </c>
      <c r="H407" s="238">
        <v>2807.666666666667</v>
      </c>
      <c r="I407" s="238">
        <v>2828.0833333333339</v>
      </c>
      <c r="J407" s="238">
        <v>2861.166666666667</v>
      </c>
      <c r="K407" s="237">
        <v>2795</v>
      </c>
      <c r="L407" s="237">
        <v>2741.5</v>
      </c>
      <c r="M407" s="237">
        <v>0.82638</v>
      </c>
      <c r="N407" s="1"/>
      <c r="O407" s="1"/>
    </row>
    <row r="408" spans="1:15" ht="12.75" customHeight="1">
      <c r="A408" s="30">
        <v>398</v>
      </c>
      <c r="B408" s="223" t="s">
        <v>868</v>
      </c>
      <c r="C408" s="237">
        <v>457.7</v>
      </c>
      <c r="D408" s="238">
        <v>457.73333333333335</v>
      </c>
      <c r="E408" s="238">
        <v>451.4666666666667</v>
      </c>
      <c r="F408" s="238">
        <v>445.23333333333335</v>
      </c>
      <c r="G408" s="238">
        <v>438.9666666666667</v>
      </c>
      <c r="H408" s="238">
        <v>463.9666666666667</v>
      </c>
      <c r="I408" s="238">
        <v>470.23333333333335</v>
      </c>
      <c r="J408" s="238">
        <v>476.4666666666667</v>
      </c>
      <c r="K408" s="237">
        <v>464</v>
      </c>
      <c r="L408" s="237">
        <v>451.5</v>
      </c>
      <c r="M408" s="237">
        <v>0.89300999999999997</v>
      </c>
      <c r="N408" s="1"/>
      <c r="O408" s="1"/>
    </row>
    <row r="409" spans="1:15" ht="12.75" customHeight="1">
      <c r="A409" s="30">
        <v>399</v>
      </c>
      <c r="B409" s="223" t="s">
        <v>465</v>
      </c>
      <c r="C409" s="237">
        <v>1274.8</v>
      </c>
      <c r="D409" s="238">
        <v>1284.4666666666665</v>
      </c>
      <c r="E409" s="238">
        <v>1259.333333333333</v>
      </c>
      <c r="F409" s="238">
        <v>1243.8666666666666</v>
      </c>
      <c r="G409" s="238">
        <v>1218.7333333333331</v>
      </c>
      <c r="H409" s="238">
        <v>1299.9333333333329</v>
      </c>
      <c r="I409" s="238">
        <v>1325.0666666666666</v>
      </c>
      <c r="J409" s="238">
        <v>1340.5333333333328</v>
      </c>
      <c r="K409" s="237">
        <v>1309.5999999999999</v>
      </c>
      <c r="L409" s="237">
        <v>1269</v>
      </c>
      <c r="M409" s="237">
        <v>0.20979999999999999</v>
      </c>
      <c r="N409" s="1"/>
      <c r="O409" s="1"/>
    </row>
    <row r="410" spans="1:15" ht="12.75" customHeight="1">
      <c r="A410" s="30">
        <v>400</v>
      </c>
      <c r="B410" s="223" t="s">
        <v>466</v>
      </c>
      <c r="C410" s="237">
        <v>277.10000000000002</v>
      </c>
      <c r="D410" s="238">
        <v>277.39999999999998</v>
      </c>
      <c r="E410" s="238">
        <v>270.09999999999997</v>
      </c>
      <c r="F410" s="238">
        <v>263.09999999999997</v>
      </c>
      <c r="G410" s="238">
        <v>255.79999999999995</v>
      </c>
      <c r="H410" s="238">
        <v>284.39999999999998</v>
      </c>
      <c r="I410" s="238">
        <v>291.69999999999993</v>
      </c>
      <c r="J410" s="238">
        <v>298.7</v>
      </c>
      <c r="K410" s="237">
        <v>284.7</v>
      </c>
      <c r="L410" s="237">
        <v>270.39999999999998</v>
      </c>
      <c r="M410" s="237">
        <v>3.5552600000000001</v>
      </c>
      <c r="N410" s="1"/>
      <c r="O410" s="1"/>
    </row>
    <row r="411" spans="1:15" ht="12.75" customHeight="1">
      <c r="A411" s="30">
        <v>401</v>
      </c>
      <c r="B411" s="223" t="s">
        <v>467</v>
      </c>
      <c r="C411" s="237">
        <v>133</v>
      </c>
      <c r="D411" s="238">
        <v>134.43333333333334</v>
      </c>
      <c r="E411" s="238">
        <v>131.06666666666666</v>
      </c>
      <c r="F411" s="238">
        <v>129.13333333333333</v>
      </c>
      <c r="G411" s="238">
        <v>125.76666666666665</v>
      </c>
      <c r="H411" s="238">
        <v>136.36666666666667</v>
      </c>
      <c r="I411" s="238">
        <v>139.73333333333335</v>
      </c>
      <c r="J411" s="238">
        <v>141.66666666666669</v>
      </c>
      <c r="K411" s="237">
        <v>137.80000000000001</v>
      </c>
      <c r="L411" s="237">
        <v>132.5</v>
      </c>
      <c r="M411" s="237">
        <v>16.224959999999999</v>
      </c>
      <c r="N411" s="1"/>
      <c r="O411" s="1"/>
    </row>
    <row r="412" spans="1:15" ht="12.75" customHeight="1">
      <c r="A412" s="30">
        <v>402</v>
      </c>
      <c r="B412" s="223" t="s">
        <v>869</v>
      </c>
      <c r="C412" s="237">
        <v>695.55</v>
      </c>
      <c r="D412" s="238">
        <v>691.61666666666667</v>
      </c>
      <c r="E412" s="238">
        <v>679.23333333333335</v>
      </c>
      <c r="F412" s="238">
        <v>662.91666666666663</v>
      </c>
      <c r="G412" s="238">
        <v>650.5333333333333</v>
      </c>
      <c r="H412" s="238">
        <v>707.93333333333339</v>
      </c>
      <c r="I412" s="238">
        <v>720.31666666666683</v>
      </c>
      <c r="J412" s="238">
        <v>736.63333333333344</v>
      </c>
      <c r="K412" s="237">
        <v>704</v>
      </c>
      <c r="L412" s="237">
        <v>675.3</v>
      </c>
      <c r="M412" s="237">
        <v>0.79962999999999995</v>
      </c>
      <c r="N412" s="1"/>
      <c r="O412" s="1"/>
    </row>
    <row r="413" spans="1:15" ht="12.75" customHeight="1">
      <c r="A413" s="30">
        <v>403</v>
      </c>
      <c r="B413" s="223" t="s">
        <v>188</v>
      </c>
      <c r="C413" s="237">
        <v>24133.05</v>
      </c>
      <c r="D413" s="238">
        <v>24018.350000000002</v>
      </c>
      <c r="E413" s="238">
        <v>23814.700000000004</v>
      </c>
      <c r="F413" s="238">
        <v>23496.350000000002</v>
      </c>
      <c r="G413" s="238">
        <v>23292.700000000004</v>
      </c>
      <c r="H413" s="238">
        <v>24336.700000000004</v>
      </c>
      <c r="I413" s="238">
        <v>24540.350000000006</v>
      </c>
      <c r="J413" s="238">
        <v>24858.700000000004</v>
      </c>
      <c r="K413" s="237">
        <v>24222</v>
      </c>
      <c r="L413" s="237">
        <v>23700</v>
      </c>
      <c r="M413" s="237">
        <v>0.14979999999999999</v>
      </c>
      <c r="N413" s="1"/>
      <c r="O413" s="1"/>
    </row>
    <row r="414" spans="1:15" ht="12.75" customHeight="1">
      <c r="A414" s="30">
        <v>404</v>
      </c>
      <c r="B414" s="223" t="s">
        <v>834</v>
      </c>
      <c r="C414" s="237">
        <v>57.7</v>
      </c>
      <c r="D414" s="238">
        <v>57.616666666666667</v>
      </c>
      <c r="E414" s="238">
        <v>56.683333333333337</v>
      </c>
      <c r="F414" s="238">
        <v>55.666666666666671</v>
      </c>
      <c r="G414" s="238">
        <v>54.733333333333341</v>
      </c>
      <c r="H414" s="238">
        <v>58.633333333333333</v>
      </c>
      <c r="I414" s="238">
        <v>59.566666666666656</v>
      </c>
      <c r="J414" s="238">
        <v>60.583333333333329</v>
      </c>
      <c r="K414" s="237">
        <v>58.55</v>
      </c>
      <c r="L414" s="237">
        <v>56.6</v>
      </c>
      <c r="M414" s="237">
        <v>270.52516000000003</v>
      </c>
      <c r="N414" s="1"/>
      <c r="O414" s="1"/>
    </row>
    <row r="415" spans="1:15" ht="12.75" customHeight="1">
      <c r="A415" s="30">
        <v>405</v>
      </c>
      <c r="B415" s="223" t="s">
        <v>191</v>
      </c>
      <c r="C415" s="237" t="e">
        <v>#N/A</v>
      </c>
      <c r="D415" s="238" t="e">
        <v>#N/A</v>
      </c>
      <c r="E415" s="238" t="e">
        <v>#N/A</v>
      </c>
      <c r="F415" s="238" t="e">
        <v>#N/A</v>
      </c>
      <c r="G415" s="238" t="e">
        <v>#N/A</v>
      </c>
      <c r="H415" s="238" t="e">
        <v>#N/A</v>
      </c>
      <c r="I415" s="238" t="e">
        <v>#N/A</v>
      </c>
      <c r="J415" s="238" t="e">
        <v>#N/A</v>
      </c>
      <c r="K415" s="237" t="e">
        <v>#N/A</v>
      </c>
      <c r="L415" s="237" t="e">
        <v>#N/A</v>
      </c>
      <c r="M415" s="237" t="e">
        <v>#N/A</v>
      </c>
      <c r="N415" s="1"/>
      <c r="O415" s="1"/>
    </row>
    <row r="416" spans="1:15" ht="12.75" customHeight="1">
      <c r="A416" s="30">
        <v>406</v>
      </c>
      <c r="B416" s="223" t="s">
        <v>835</v>
      </c>
      <c r="C416" s="237">
        <v>310.25</v>
      </c>
      <c r="D416" s="238">
        <v>305.75</v>
      </c>
      <c r="E416" s="238">
        <v>299.5</v>
      </c>
      <c r="F416" s="238">
        <v>288.75</v>
      </c>
      <c r="G416" s="238">
        <v>282.5</v>
      </c>
      <c r="H416" s="238">
        <v>316.5</v>
      </c>
      <c r="I416" s="238">
        <v>322.75</v>
      </c>
      <c r="J416" s="238">
        <v>333.5</v>
      </c>
      <c r="K416" s="237">
        <v>312</v>
      </c>
      <c r="L416" s="237">
        <v>295</v>
      </c>
      <c r="M416" s="237">
        <v>3.3242600000000002</v>
      </c>
      <c r="N416" s="1"/>
      <c r="O416" s="1"/>
    </row>
    <row r="417" spans="1:15" ht="12.75" customHeight="1">
      <c r="A417" s="30">
        <v>407</v>
      </c>
      <c r="B417" s="223" t="s">
        <v>189</v>
      </c>
      <c r="C417" s="237">
        <v>2852.9</v>
      </c>
      <c r="D417" s="238">
        <v>2845.5166666666664</v>
      </c>
      <c r="E417" s="238">
        <v>2821.0333333333328</v>
      </c>
      <c r="F417" s="238">
        <v>2789.1666666666665</v>
      </c>
      <c r="G417" s="238">
        <v>2764.6833333333329</v>
      </c>
      <c r="H417" s="238">
        <v>2877.3833333333328</v>
      </c>
      <c r="I417" s="238">
        <v>2901.8666666666663</v>
      </c>
      <c r="J417" s="238">
        <v>2933.7333333333327</v>
      </c>
      <c r="K417" s="237">
        <v>2870</v>
      </c>
      <c r="L417" s="237">
        <v>2813.65</v>
      </c>
      <c r="M417" s="237">
        <v>1.83815</v>
      </c>
      <c r="N417" s="1"/>
      <c r="O417" s="1"/>
    </row>
    <row r="418" spans="1:15" ht="12.75" customHeight="1">
      <c r="A418" s="30">
        <v>408</v>
      </c>
      <c r="B418" s="223" t="s">
        <v>468</v>
      </c>
      <c r="C418" s="237">
        <v>558.6</v>
      </c>
      <c r="D418" s="238">
        <v>561.1</v>
      </c>
      <c r="E418" s="238">
        <v>554.20000000000005</v>
      </c>
      <c r="F418" s="238">
        <v>549.80000000000007</v>
      </c>
      <c r="G418" s="238">
        <v>542.90000000000009</v>
      </c>
      <c r="H418" s="238">
        <v>565.5</v>
      </c>
      <c r="I418" s="238">
        <v>572.39999999999986</v>
      </c>
      <c r="J418" s="238">
        <v>576.79999999999995</v>
      </c>
      <c r="K418" s="237">
        <v>568</v>
      </c>
      <c r="L418" s="237">
        <v>556.70000000000005</v>
      </c>
      <c r="M418" s="237">
        <v>0.67757000000000001</v>
      </c>
      <c r="N418" s="1"/>
      <c r="O418" s="1"/>
    </row>
    <row r="419" spans="1:15" ht="12.75" customHeight="1">
      <c r="A419" s="30">
        <v>409</v>
      </c>
      <c r="B419" s="223" t="s">
        <v>469</v>
      </c>
      <c r="C419" s="237">
        <v>4106.45</v>
      </c>
      <c r="D419" s="238">
        <v>4118.8</v>
      </c>
      <c r="E419" s="238">
        <v>4069.75</v>
      </c>
      <c r="F419" s="238">
        <v>4033.0499999999997</v>
      </c>
      <c r="G419" s="238">
        <v>3983.9999999999995</v>
      </c>
      <c r="H419" s="238">
        <v>4155.5</v>
      </c>
      <c r="I419" s="238">
        <v>4204.5500000000011</v>
      </c>
      <c r="J419" s="238">
        <v>4241.2500000000009</v>
      </c>
      <c r="K419" s="237">
        <v>4167.8500000000004</v>
      </c>
      <c r="L419" s="237">
        <v>4082.1</v>
      </c>
      <c r="M419" s="237">
        <v>0.18798999999999999</v>
      </c>
      <c r="N419" s="1"/>
      <c r="O419" s="1"/>
    </row>
    <row r="420" spans="1:15" ht="12.75" customHeight="1">
      <c r="A420" s="30">
        <v>410</v>
      </c>
      <c r="B420" s="223" t="s">
        <v>803</v>
      </c>
      <c r="C420" s="237">
        <v>424.15</v>
      </c>
      <c r="D420" s="238">
        <v>420.2166666666667</v>
      </c>
      <c r="E420" s="238">
        <v>414.93333333333339</v>
      </c>
      <c r="F420" s="238">
        <v>405.7166666666667</v>
      </c>
      <c r="G420" s="238">
        <v>400.43333333333339</v>
      </c>
      <c r="H420" s="238">
        <v>429.43333333333339</v>
      </c>
      <c r="I420" s="238">
        <v>434.7166666666667</v>
      </c>
      <c r="J420" s="238">
        <v>443.93333333333339</v>
      </c>
      <c r="K420" s="237">
        <v>425.5</v>
      </c>
      <c r="L420" s="237">
        <v>411</v>
      </c>
      <c r="M420" s="237">
        <v>6.8565300000000002</v>
      </c>
      <c r="N420" s="1"/>
      <c r="O420" s="1"/>
    </row>
    <row r="421" spans="1:15" ht="12.75" customHeight="1">
      <c r="A421" s="30">
        <v>411</v>
      </c>
      <c r="B421" s="223" t="s">
        <v>470</v>
      </c>
      <c r="C421" s="237">
        <v>572.95000000000005</v>
      </c>
      <c r="D421" s="238">
        <v>568.33333333333337</v>
      </c>
      <c r="E421" s="238">
        <v>558.66666666666674</v>
      </c>
      <c r="F421" s="238">
        <v>544.38333333333333</v>
      </c>
      <c r="G421" s="238">
        <v>534.7166666666667</v>
      </c>
      <c r="H421" s="238">
        <v>582.61666666666679</v>
      </c>
      <c r="I421" s="238">
        <v>592.28333333333353</v>
      </c>
      <c r="J421" s="238">
        <v>606.56666666666683</v>
      </c>
      <c r="K421" s="237">
        <v>578</v>
      </c>
      <c r="L421" s="237">
        <v>554.04999999999995</v>
      </c>
      <c r="M421" s="237">
        <v>1.84605</v>
      </c>
      <c r="N421" s="1"/>
      <c r="O421" s="1"/>
    </row>
    <row r="422" spans="1:15" ht="12.75" customHeight="1">
      <c r="A422" s="30">
        <v>412</v>
      </c>
      <c r="B422" s="223" t="s">
        <v>836</v>
      </c>
      <c r="C422" s="237">
        <v>574.65</v>
      </c>
      <c r="D422" s="238">
        <v>584.6</v>
      </c>
      <c r="E422" s="238">
        <v>557.20000000000005</v>
      </c>
      <c r="F422" s="238">
        <v>539.75</v>
      </c>
      <c r="G422" s="238">
        <v>512.35</v>
      </c>
      <c r="H422" s="238">
        <v>602.05000000000007</v>
      </c>
      <c r="I422" s="238">
        <v>629.44999999999993</v>
      </c>
      <c r="J422" s="238">
        <v>646.90000000000009</v>
      </c>
      <c r="K422" s="237">
        <v>612</v>
      </c>
      <c r="L422" s="237">
        <v>567.15</v>
      </c>
      <c r="M422" s="237">
        <v>3.0315699999999999</v>
      </c>
      <c r="N422" s="1"/>
      <c r="O422" s="1"/>
    </row>
    <row r="423" spans="1:15" ht="12.75" customHeight="1">
      <c r="A423" s="30">
        <v>413</v>
      </c>
      <c r="B423" s="223" t="s">
        <v>187</v>
      </c>
      <c r="C423" s="237">
        <v>601.9</v>
      </c>
      <c r="D423" s="238">
        <v>599.43333333333328</v>
      </c>
      <c r="E423" s="238">
        <v>595.76666666666654</v>
      </c>
      <c r="F423" s="238">
        <v>589.63333333333321</v>
      </c>
      <c r="G423" s="238">
        <v>585.96666666666647</v>
      </c>
      <c r="H423" s="238">
        <v>605.56666666666661</v>
      </c>
      <c r="I423" s="238">
        <v>609.23333333333335</v>
      </c>
      <c r="J423" s="238">
        <v>615.36666666666667</v>
      </c>
      <c r="K423" s="237">
        <v>603.1</v>
      </c>
      <c r="L423" s="237">
        <v>593.29999999999995</v>
      </c>
      <c r="M423" s="237">
        <v>96.386179999999996</v>
      </c>
      <c r="N423" s="1"/>
      <c r="O423" s="1"/>
    </row>
    <row r="424" spans="1:15" ht="12.75" customHeight="1">
      <c r="A424" s="30">
        <v>414</v>
      </c>
      <c r="B424" s="223" t="s">
        <v>185</v>
      </c>
      <c r="C424" s="237">
        <v>80.8</v>
      </c>
      <c r="D424" s="238">
        <v>79.716666666666654</v>
      </c>
      <c r="E424" s="238">
        <v>78.283333333333303</v>
      </c>
      <c r="F424" s="238">
        <v>75.766666666666652</v>
      </c>
      <c r="G424" s="238">
        <v>74.3333333333333</v>
      </c>
      <c r="H424" s="238">
        <v>82.233333333333306</v>
      </c>
      <c r="I424" s="238">
        <v>83.666666666666671</v>
      </c>
      <c r="J424" s="238">
        <v>86.183333333333309</v>
      </c>
      <c r="K424" s="237">
        <v>81.150000000000006</v>
      </c>
      <c r="L424" s="237">
        <v>77.2</v>
      </c>
      <c r="M424" s="237">
        <v>298.94904000000002</v>
      </c>
      <c r="N424" s="1"/>
      <c r="O424" s="1"/>
    </row>
    <row r="425" spans="1:15" ht="12.75" customHeight="1">
      <c r="A425" s="30">
        <v>415</v>
      </c>
      <c r="B425" s="223" t="s">
        <v>471</v>
      </c>
      <c r="C425" s="237">
        <v>270.10000000000002</v>
      </c>
      <c r="D425" s="238">
        <v>268.41666666666669</v>
      </c>
      <c r="E425" s="238">
        <v>265.48333333333335</v>
      </c>
      <c r="F425" s="238">
        <v>260.86666666666667</v>
      </c>
      <c r="G425" s="238">
        <v>257.93333333333334</v>
      </c>
      <c r="H425" s="238">
        <v>273.03333333333336</v>
      </c>
      <c r="I425" s="238">
        <v>275.96666666666664</v>
      </c>
      <c r="J425" s="238">
        <v>280.58333333333337</v>
      </c>
      <c r="K425" s="237">
        <v>271.35000000000002</v>
      </c>
      <c r="L425" s="237">
        <v>263.8</v>
      </c>
      <c r="M425" s="237">
        <v>3.8968500000000001</v>
      </c>
      <c r="N425" s="1"/>
      <c r="O425" s="1"/>
    </row>
    <row r="426" spans="1:15" ht="12.75" customHeight="1">
      <c r="A426" s="30">
        <v>416</v>
      </c>
      <c r="B426" s="223" t="s">
        <v>472</v>
      </c>
      <c r="C426" s="237">
        <v>171.75</v>
      </c>
      <c r="D426" s="238">
        <v>170.9</v>
      </c>
      <c r="E426" s="238">
        <v>168</v>
      </c>
      <c r="F426" s="238">
        <v>164.25</v>
      </c>
      <c r="G426" s="238">
        <v>161.35</v>
      </c>
      <c r="H426" s="238">
        <v>174.65</v>
      </c>
      <c r="I426" s="238">
        <v>177.55000000000004</v>
      </c>
      <c r="J426" s="238">
        <v>181.3</v>
      </c>
      <c r="K426" s="237">
        <v>173.8</v>
      </c>
      <c r="L426" s="237">
        <v>167.15</v>
      </c>
      <c r="M426" s="237">
        <v>8.1481399999999997</v>
      </c>
      <c r="N426" s="1"/>
      <c r="O426" s="1"/>
    </row>
    <row r="427" spans="1:15" ht="12.75" customHeight="1">
      <c r="A427" s="30">
        <v>417</v>
      </c>
      <c r="B427" s="223" t="s">
        <v>473</v>
      </c>
      <c r="C427" s="237">
        <v>389.7</v>
      </c>
      <c r="D427" s="238">
        <v>387.5</v>
      </c>
      <c r="E427" s="238">
        <v>382.05</v>
      </c>
      <c r="F427" s="238">
        <v>374.40000000000003</v>
      </c>
      <c r="G427" s="238">
        <v>368.95000000000005</v>
      </c>
      <c r="H427" s="238">
        <v>395.15</v>
      </c>
      <c r="I427" s="238">
        <v>400.6</v>
      </c>
      <c r="J427" s="238">
        <v>408.24999999999994</v>
      </c>
      <c r="K427" s="237">
        <v>392.95</v>
      </c>
      <c r="L427" s="237">
        <v>379.85</v>
      </c>
      <c r="M427" s="237">
        <v>0.67437999999999998</v>
      </c>
      <c r="N427" s="1"/>
      <c r="O427" s="1"/>
    </row>
    <row r="428" spans="1:15" ht="12.75" customHeight="1">
      <c r="A428" s="30">
        <v>418</v>
      </c>
      <c r="B428" s="223" t="s">
        <v>474</v>
      </c>
      <c r="C428" s="237">
        <v>469.45</v>
      </c>
      <c r="D428" s="238">
        <v>470.81666666666666</v>
      </c>
      <c r="E428" s="238">
        <v>465.63333333333333</v>
      </c>
      <c r="F428" s="238">
        <v>461.81666666666666</v>
      </c>
      <c r="G428" s="238">
        <v>456.63333333333333</v>
      </c>
      <c r="H428" s="238">
        <v>474.63333333333333</v>
      </c>
      <c r="I428" s="238">
        <v>479.81666666666661</v>
      </c>
      <c r="J428" s="238">
        <v>483.63333333333333</v>
      </c>
      <c r="K428" s="237">
        <v>476</v>
      </c>
      <c r="L428" s="237">
        <v>467</v>
      </c>
      <c r="M428" s="237">
        <v>1.2407699999999999</v>
      </c>
      <c r="N428" s="1"/>
      <c r="O428" s="1"/>
    </row>
    <row r="429" spans="1:15" ht="12.75" customHeight="1">
      <c r="A429" s="30">
        <v>419</v>
      </c>
      <c r="B429" s="223" t="s">
        <v>475</v>
      </c>
      <c r="C429" s="237">
        <v>213.3</v>
      </c>
      <c r="D429" s="238">
        <v>213.66666666666666</v>
      </c>
      <c r="E429" s="238">
        <v>210.93333333333331</v>
      </c>
      <c r="F429" s="238">
        <v>208.56666666666666</v>
      </c>
      <c r="G429" s="238">
        <v>205.83333333333331</v>
      </c>
      <c r="H429" s="238">
        <v>216.0333333333333</v>
      </c>
      <c r="I429" s="238">
        <v>218.76666666666665</v>
      </c>
      <c r="J429" s="238">
        <v>221.1333333333333</v>
      </c>
      <c r="K429" s="237">
        <v>216.4</v>
      </c>
      <c r="L429" s="237">
        <v>211.3</v>
      </c>
      <c r="M429" s="237">
        <v>2.0664600000000002</v>
      </c>
      <c r="N429" s="1"/>
      <c r="O429" s="1"/>
    </row>
    <row r="430" spans="1:15" ht="12.75" customHeight="1">
      <c r="A430" s="30">
        <v>420</v>
      </c>
      <c r="B430" s="223" t="s">
        <v>192</v>
      </c>
      <c r="C430" s="237">
        <v>1000.15</v>
      </c>
      <c r="D430" s="238">
        <v>1002.9666666666667</v>
      </c>
      <c r="E430" s="238">
        <v>990.18333333333339</v>
      </c>
      <c r="F430" s="238">
        <v>980.2166666666667</v>
      </c>
      <c r="G430" s="238">
        <v>967.43333333333339</v>
      </c>
      <c r="H430" s="238">
        <v>1012.9333333333334</v>
      </c>
      <c r="I430" s="238">
        <v>1025.7166666666667</v>
      </c>
      <c r="J430" s="238">
        <v>1035.6833333333334</v>
      </c>
      <c r="K430" s="237">
        <v>1015.75</v>
      </c>
      <c r="L430" s="237">
        <v>993</v>
      </c>
      <c r="M430" s="237">
        <v>18.701049999999999</v>
      </c>
      <c r="N430" s="1"/>
      <c r="O430" s="1"/>
    </row>
    <row r="431" spans="1:15" ht="12.75" customHeight="1">
      <c r="A431" s="30">
        <v>421</v>
      </c>
      <c r="B431" s="223" t="s">
        <v>193</v>
      </c>
      <c r="C431" s="237">
        <v>488.55</v>
      </c>
      <c r="D431" s="238">
        <v>491.51666666666665</v>
      </c>
      <c r="E431" s="238">
        <v>484.08333333333331</v>
      </c>
      <c r="F431" s="238">
        <v>479.61666666666667</v>
      </c>
      <c r="G431" s="238">
        <v>472.18333333333334</v>
      </c>
      <c r="H431" s="238">
        <v>495.98333333333329</v>
      </c>
      <c r="I431" s="238">
        <v>503.41666666666669</v>
      </c>
      <c r="J431" s="238">
        <v>507.88333333333327</v>
      </c>
      <c r="K431" s="237">
        <v>498.95</v>
      </c>
      <c r="L431" s="237">
        <v>487.05</v>
      </c>
      <c r="M431" s="237">
        <v>5.37988</v>
      </c>
      <c r="N431" s="1"/>
      <c r="O431" s="1"/>
    </row>
    <row r="432" spans="1:15" ht="12.75" customHeight="1">
      <c r="A432" s="30">
        <v>422</v>
      </c>
      <c r="B432" s="223" t="s">
        <v>476</v>
      </c>
      <c r="C432" s="237">
        <v>2320.9</v>
      </c>
      <c r="D432" s="238">
        <v>2313.8833333333337</v>
      </c>
      <c r="E432" s="238">
        <v>2298.9666666666672</v>
      </c>
      <c r="F432" s="238">
        <v>2277.0333333333333</v>
      </c>
      <c r="G432" s="238">
        <v>2262.1166666666668</v>
      </c>
      <c r="H432" s="238">
        <v>2335.8166666666675</v>
      </c>
      <c r="I432" s="238">
        <v>2350.7333333333345</v>
      </c>
      <c r="J432" s="238">
        <v>2372.6666666666679</v>
      </c>
      <c r="K432" s="237">
        <v>2328.8000000000002</v>
      </c>
      <c r="L432" s="237">
        <v>2291.9499999999998</v>
      </c>
      <c r="M432" s="237">
        <v>7.417E-2</v>
      </c>
      <c r="N432" s="1"/>
      <c r="O432" s="1"/>
    </row>
    <row r="433" spans="1:15" ht="12.75" customHeight="1">
      <c r="A433" s="30">
        <v>423</v>
      </c>
      <c r="B433" s="223" t="s">
        <v>477</v>
      </c>
      <c r="C433" s="237">
        <v>933.05</v>
      </c>
      <c r="D433" s="238">
        <v>932.16666666666663</v>
      </c>
      <c r="E433" s="238">
        <v>921.88333333333321</v>
      </c>
      <c r="F433" s="238">
        <v>910.71666666666658</v>
      </c>
      <c r="G433" s="238">
        <v>900.43333333333317</v>
      </c>
      <c r="H433" s="238">
        <v>943.33333333333326</v>
      </c>
      <c r="I433" s="238">
        <v>953.61666666666679</v>
      </c>
      <c r="J433" s="238">
        <v>964.7833333333333</v>
      </c>
      <c r="K433" s="237">
        <v>942.45</v>
      </c>
      <c r="L433" s="237">
        <v>921</v>
      </c>
      <c r="M433" s="237">
        <v>0.38351000000000002</v>
      </c>
      <c r="N433" s="1"/>
      <c r="O433" s="1"/>
    </row>
    <row r="434" spans="1:15" ht="12.75" customHeight="1">
      <c r="A434" s="30">
        <v>424</v>
      </c>
      <c r="B434" s="223" t="s">
        <v>478</v>
      </c>
      <c r="C434" s="237">
        <v>335.4</v>
      </c>
      <c r="D434" s="238">
        <v>337.96666666666664</v>
      </c>
      <c r="E434" s="238">
        <v>331.48333333333329</v>
      </c>
      <c r="F434" s="238">
        <v>327.56666666666666</v>
      </c>
      <c r="G434" s="238">
        <v>321.08333333333331</v>
      </c>
      <c r="H434" s="238">
        <v>341.88333333333327</v>
      </c>
      <c r="I434" s="238">
        <v>348.36666666666662</v>
      </c>
      <c r="J434" s="238">
        <v>352.28333333333325</v>
      </c>
      <c r="K434" s="237">
        <v>344.45</v>
      </c>
      <c r="L434" s="237">
        <v>334.05</v>
      </c>
      <c r="M434" s="237">
        <v>2.5476899999999998</v>
      </c>
      <c r="N434" s="1"/>
      <c r="O434" s="1"/>
    </row>
    <row r="435" spans="1:15" ht="12.75" customHeight="1">
      <c r="A435" s="30">
        <v>425</v>
      </c>
      <c r="B435" s="223" t="s">
        <v>479</v>
      </c>
      <c r="C435" s="237">
        <v>333.5</v>
      </c>
      <c r="D435" s="238">
        <v>332.31666666666666</v>
      </c>
      <c r="E435" s="238">
        <v>328.63333333333333</v>
      </c>
      <c r="F435" s="238">
        <v>323.76666666666665</v>
      </c>
      <c r="G435" s="238">
        <v>320.08333333333331</v>
      </c>
      <c r="H435" s="238">
        <v>337.18333333333334</v>
      </c>
      <c r="I435" s="238">
        <v>340.86666666666662</v>
      </c>
      <c r="J435" s="238">
        <v>345.73333333333335</v>
      </c>
      <c r="K435" s="237">
        <v>336</v>
      </c>
      <c r="L435" s="237">
        <v>327.45</v>
      </c>
      <c r="M435" s="237">
        <v>3.0013700000000001</v>
      </c>
      <c r="N435" s="1"/>
      <c r="O435" s="1"/>
    </row>
    <row r="436" spans="1:15" ht="12.75" customHeight="1">
      <c r="A436" s="30">
        <v>426</v>
      </c>
      <c r="B436" s="223" t="s">
        <v>480</v>
      </c>
      <c r="C436" s="237">
        <v>2444.5500000000002</v>
      </c>
      <c r="D436" s="238">
        <v>2438.7166666666667</v>
      </c>
      <c r="E436" s="238">
        <v>2396.8833333333332</v>
      </c>
      <c r="F436" s="238">
        <v>2349.2166666666667</v>
      </c>
      <c r="G436" s="238">
        <v>2307.3833333333332</v>
      </c>
      <c r="H436" s="238">
        <v>2486.3833333333332</v>
      </c>
      <c r="I436" s="238">
        <v>2528.2166666666662</v>
      </c>
      <c r="J436" s="238">
        <v>2575.8833333333332</v>
      </c>
      <c r="K436" s="237">
        <v>2480.5500000000002</v>
      </c>
      <c r="L436" s="237">
        <v>2391.0500000000002</v>
      </c>
      <c r="M436" s="237">
        <v>0.43728</v>
      </c>
      <c r="N436" s="1"/>
      <c r="O436" s="1"/>
    </row>
    <row r="437" spans="1:15" ht="12.75" customHeight="1">
      <c r="A437" s="30">
        <v>427</v>
      </c>
      <c r="B437" s="223" t="s">
        <v>481</v>
      </c>
      <c r="C437" s="237">
        <v>490.4</v>
      </c>
      <c r="D437" s="238">
        <v>486.01666666666671</v>
      </c>
      <c r="E437" s="238">
        <v>480.48333333333341</v>
      </c>
      <c r="F437" s="238">
        <v>470.56666666666672</v>
      </c>
      <c r="G437" s="238">
        <v>465.03333333333342</v>
      </c>
      <c r="H437" s="238">
        <v>495.93333333333339</v>
      </c>
      <c r="I437" s="238">
        <v>501.4666666666667</v>
      </c>
      <c r="J437" s="238">
        <v>511.38333333333338</v>
      </c>
      <c r="K437" s="237">
        <v>491.55</v>
      </c>
      <c r="L437" s="237">
        <v>476.1</v>
      </c>
      <c r="M437" s="237">
        <v>18.85369</v>
      </c>
      <c r="N437" s="1"/>
      <c r="O437" s="1"/>
    </row>
    <row r="438" spans="1:15" ht="12.75" customHeight="1">
      <c r="A438" s="30">
        <v>428</v>
      </c>
      <c r="B438" s="223" t="s">
        <v>482</v>
      </c>
      <c r="C438" s="237">
        <v>10.199999999999999</v>
      </c>
      <c r="D438" s="238">
        <v>10.166666666666666</v>
      </c>
      <c r="E438" s="238">
        <v>9.9333333333333318</v>
      </c>
      <c r="F438" s="238">
        <v>9.6666666666666661</v>
      </c>
      <c r="G438" s="238">
        <v>9.4333333333333318</v>
      </c>
      <c r="H438" s="238">
        <v>10.433333333333332</v>
      </c>
      <c r="I438" s="238">
        <v>10.666666666666666</v>
      </c>
      <c r="J438" s="238">
        <v>10.933333333333332</v>
      </c>
      <c r="K438" s="237">
        <v>10.4</v>
      </c>
      <c r="L438" s="237">
        <v>9.9</v>
      </c>
      <c r="M438" s="237">
        <v>1374.02727</v>
      </c>
      <c r="N438" s="1"/>
      <c r="O438" s="1"/>
    </row>
    <row r="439" spans="1:15" ht="12.75" customHeight="1">
      <c r="A439" s="30">
        <v>429</v>
      </c>
      <c r="B439" s="223" t="s">
        <v>870</v>
      </c>
      <c r="C439" s="237">
        <v>280.10000000000002</v>
      </c>
      <c r="D439" s="238">
        <v>283.09999999999997</v>
      </c>
      <c r="E439" s="238">
        <v>275.19999999999993</v>
      </c>
      <c r="F439" s="238">
        <v>270.29999999999995</v>
      </c>
      <c r="G439" s="238">
        <v>262.39999999999992</v>
      </c>
      <c r="H439" s="238">
        <v>287.99999999999994</v>
      </c>
      <c r="I439" s="238">
        <v>295.89999999999992</v>
      </c>
      <c r="J439" s="238">
        <v>300.79999999999995</v>
      </c>
      <c r="K439" s="237">
        <v>291</v>
      </c>
      <c r="L439" s="237">
        <v>278.2</v>
      </c>
      <c r="M439" s="237">
        <v>2.1908400000000001</v>
      </c>
      <c r="N439" s="1"/>
      <c r="O439" s="1"/>
    </row>
    <row r="440" spans="1:15" ht="12.75" customHeight="1">
      <c r="A440" s="30">
        <v>430</v>
      </c>
      <c r="B440" s="223" t="s">
        <v>483</v>
      </c>
      <c r="C440" s="237">
        <v>902.2</v>
      </c>
      <c r="D440" s="238">
        <v>900.38333333333333</v>
      </c>
      <c r="E440" s="238">
        <v>892.81666666666661</v>
      </c>
      <c r="F440" s="238">
        <v>883.43333333333328</v>
      </c>
      <c r="G440" s="238">
        <v>875.86666666666656</v>
      </c>
      <c r="H440" s="238">
        <v>909.76666666666665</v>
      </c>
      <c r="I440" s="238">
        <v>917.33333333333348</v>
      </c>
      <c r="J440" s="238">
        <v>926.7166666666667</v>
      </c>
      <c r="K440" s="237">
        <v>907.95</v>
      </c>
      <c r="L440" s="237">
        <v>891</v>
      </c>
      <c r="M440" s="237">
        <v>9.7479999999999997E-2</v>
      </c>
      <c r="N440" s="1"/>
      <c r="O440" s="1"/>
    </row>
    <row r="441" spans="1:15" ht="12.75" customHeight="1">
      <c r="A441" s="30">
        <v>431</v>
      </c>
      <c r="B441" s="223" t="s">
        <v>274</v>
      </c>
      <c r="C441" s="237">
        <v>574.6</v>
      </c>
      <c r="D441" s="238">
        <v>575.41666666666663</v>
      </c>
      <c r="E441" s="238">
        <v>569.43333333333328</v>
      </c>
      <c r="F441" s="238">
        <v>564.26666666666665</v>
      </c>
      <c r="G441" s="238">
        <v>558.2833333333333</v>
      </c>
      <c r="H441" s="238">
        <v>580.58333333333326</v>
      </c>
      <c r="I441" s="238">
        <v>586.56666666666661</v>
      </c>
      <c r="J441" s="238">
        <v>591.73333333333323</v>
      </c>
      <c r="K441" s="237">
        <v>581.4</v>
      </c>
      <c r="L441" s="237">
        <v>570.25</v>
      </c>
      <c r="M441" s="237">
        <v>1.95764</v>
      </c>
      <c r="N441" s="1"/>
      <c r="O441" s="1"/>
    </row>
    <row r="442" spans="1:15" ht="12.75" customHeight="1">
      <c r="A442" s="30">
        <v>432</v>
      </c>
      <c r="B442" s="223" t="s">
        <v>484</v>
      </c>
      <c r="C442" s="237">
        <v>1771.2</v>
      </c>
      <c r="D442" s="238">
        <v>1774.0666666666666</v>
      </c>
      <c r="E442" s="238">
        <v>1753.1333333333332</v>
      </c>
      <c r="F442" s="238">
        <v>1735.0666666666666</v>
      </c>
      <c r="G442" s="238">
        <v>1714.1333333333332</v>
      </c>
      <c r="H442" s="238">
        <v>1792.1333333333332</v>
      </c>
      <c r="I442" s="238">
        <v>1813.0666666666666</v>
      </c>
      <c r="J442" s="238">
        <v>1831.1333333333332</v>
      </c>
      <c r="K442" s="237">
        <v>1795</v>
      </c>
      <c r="L442" s="237">
        <v>1756</v>
      </c>
      <c r="M442" s="237">
        <v>0.14668999999999999</v>
      </c>
      <c r="N442" s="1"/>
      <c r="O442" s="1"/>
    </row>
    <row r="443" spans="1:15" ht="12.75" customHeight="1">
      <c r="A443" s="30">
        <v>433</v>
      </c>
      <c r="B443" s="223" t="s">
        <v>485</v>
      </c>
      <c r="C443" s="237">
        <v>530.65</v>
      </c>
      <c r="D443" s="238">
        <v>533.61666666666667</v>
      </c>
      <c r="E443" s="238">
        <v>525.0333333333333</v>
      </c>
      <c r="F443" s="238">
        <v>519.41666666666663</v>
      </c>
      <c r="G443" s="238">
        <v>510.83333333333326</v>
      </c>
      <c r="H443" s="238">
        <v>539.23333333333335</v>
      </c>
      <c r="I443" s="238">
        <v>547.81666666666661</v>
      </c>
      <c r="J443" s="238">
        <v>553.43333333333339</v>
      </c>
      <c r="K443" s="237">
        <v>542.20000000000005</v>
      </c>
      <c r="L443" s="237">
        <v>528</v>
      </c>
      <c r="M443" s="237">
        <v>0.45401000000000002</v>
      </c>
      <c r="N443" s="1"/>
      <c r="O443" s="1"/>
    </row>
    <row r="444" spans="1:15" ht="12.75" customHeight="1">
      <c r="A444" s="30">
        <v>434</v>
      </c>
      <c r="B444" s="223" t="s">
        <v>486</v>
      </c>
      <c r="C444" s="237">
        <v>817.3</v>
      </c>
      <c r="D444" s="238">
        <v>817</v>
      </c>
      <c r="E444" s="238">
        <v>779.3</v>
      </c>
      <c r="F444" s="238">
        <v>741.3</v>
      </c>
      <c r="G444" s="238">
        <v>703.59999999999991</v>
      </c>
      <c r="H444" s="238">
        <v>855</v>
      </c>
      <c r="I444" s="238">
        <v>892.7</v>
      </c>
      <c r="J444" s="238">
        <v>930.7</v>
      </c>
      <c r="K444" s="237">
        <v>854.7</v>
      </c>
      <c r="L444" s="237">
        <v>779</v>
      </c>
      <c r="M444" s="237">
        <v>14.036160000000001</v>
      </c>
      <c r="N444" s="1"/>
      <c r="O444" s="1"/>
    </row>
    <row r="445" spans="1:15" ht="12.75" customHeight="1">
      <c r="A445" s="30">
        <v>435</v>
      </c>
      <c r="B445" s="223" t="s">
        <v>487</v>
      </c>
      <c r="C445" s="237">
        <v>36.9</v>
      </c>
      <c r="D445" s="238">
        <v>36.81666666666667</v>
      </c>
      <c r="E445" s="238">
        <v>36.38333333333334</v>
      </c>
      <c r="F445" s="238">
        <v>35.866666666666667</v>
      </c>
      <c r="G445" s="238">
        <v>35.433333333333337</v>
      </c>
      <c r="H445" s="238">
        <v>37.333333333333343</v>
      </c>
      <c r="I445" s="238">
        <v>37.766666666666666</v>
      </c>
      <c r="J445" s="238">
        <v>38.283333333333346</v>
      </c>
      <c r="K445" s="237">
        <v>37.25</v>
      </c>
      <c r="L445" s="237">
        <v>36.299999999999997</v>
      </c>
      <c r="M445" s="237">
        <v>77.390720000000002</v>
      </c>
      <c r="N445" s="1"/>
      <c r="O445" s="1"/>
    </row>
    <row r="446" spans="1:15" ht="12.75" customHeight="1">
      <c r="A446" s="30">
        <v>436</v>
      </c>
      <c r="B446" s="223" t="s">
        <v>205</v>
      </c>
      <c r="C446" s="237">
        <v>1044.05</v>
      </c>
      <c r="D446" s="238">
        <v>1037.0666666666668</v>
      </c>
      <c r="E446" s="238">
        <v>1025.1333333333337</v>
      </c>
      <c r="F446" s="238">
        <v>1006.2166666666668</v>
      </c>
      <c r="G446" s="238">
        <v>994.28333333333364</v>
      </c>
      <c r="H446" s="238">
        <v>1055.9833333333336</v>
      </c>
      <c r="I446" s="238">
        <v>1067.9166666666665</v>
      </c>
      <c r="J446" s="238">
        <v>1086.8333333333337</v>
      </c>
      <c r="K446" s="237">
        <v>1049</v>
      </c>
      <c r="L446" s="237">
        <v>1018.15</v>
      </c>
      <c r="M446" s="237">
        <v>13.565720000000001</v>
      </c>
      <c r="N446" s="1"/>
      <c r="O446" s="1"/>
    </row>
    <row r="447" spans="1:15" ht="12.75" customHeight="1">
      <c r="A447" s="30">
        <v>437</v>
      </c>
      <c r="B447" s="223" t="s">
        <v>488</v>
      </c>
      <c r="C447" s="237">
        <v>697</v>
      </c>
      <c r="D447" s="238">
        <v>700.98333333333323</v>
      </c>
      <c r="E447" s="238">
        <v>687.11666666666645</v>
      </c>
      <c r="F447" s="238">
        <v>677.23333333333323</v>
      </c>
      <c r="G447" s="238">
        <v>663.36666666666645</v>
      </c>
      <c r="H447" s="238">
        <v>710.86666666666645</v>
      </c>
      <c r="I447" s="238">
        <v>724.73333333333323</v>
      </c>
      <c r="J447" s="238">
        <v>734.61666666666645</v>
      </c>
      <c r="K447" s="237">
        <v>714.85</v>
      </c>
      <c r="L447" s="237">
        <v>691.1</v>
      </c>
      <c r="M447" s="237">
        <v>2.7200600000000001</v>
      </c>
      <c r="N447" s="1"/>
      <c r="O447" s="1"/>
    </row>
    <row r="448" spans="1:15" ht="12.75" customHeight="1">
      <c r="A448" s="30">
        <v>438</v>
      </c>
      <c r="B448" s="223" t="s">
        <v>194</v>
      </c>
      <c r="C448" s="237">
        <v>918.4</v>
      </c>
      <c r="D448" s="238">
        <v>917.13333333333321</v>
      </c>
      <c r="E448" s="238">
        <v>910.46666666666647</v>
      </c>
      <c r="F448" s="238">
        <v>902.5333333333333</v>
      </c>
      <c r="G448" s="238">
        <v>895.86666666666656</v>
      </c>
      <c r="H448" s="238">
        <v>925.06666666666638</v>
      </c>
      <c r="I448" s="238">
        <v>931.73333333333312</v>
      </c>
      <c r="J448" s="238">
        <v>939.66666666666629</v>
      </c>
      <c r="K448" s="237">
        <v>923.8</v>
      </c>
      <c r="L448" s="237">
        <v>909.2</v>
      </c>
      <c r="M448" s="237">
        <v>9.6832999999999991</v>
      </c>
      <c r="N448" s="1"/>
      <c r="O448" s="1"/>
    </row>
    <row r="449" spans="1:15" ht="12.75" customHeight="1">
      <c r="A449" s="30">
        <v>439</v>
      </c>
      <c r="B449" s="223" t="s">
        <v>489</v>
      </c>
      <c r="C449" s="237">
        <v>219.85</v>
      </c>
      <c r="D449" s="238">
        <v>219.78333333333333</v>
      </c>
      <c r="E449" s="238">
        <v>217.16666666666666</v>
      </c>
      <c r="F449" s="238">
        <v>214.48333333333332</v>
      </c>
      <c r="G449" s="238">
        <v>211.86666666666665</v>
      </c>
      <c r="H449" s="238">
        <v>222.46666666666667</v>
      </c>
      <c r="I449" s="238">
        <v>225.08333333333334</v>
      </c>
      <c r="J449" s="238">
        <v>227.76666666666668</v>
      </c>
      <c r="K449" s="237">
        <v>222.4</v>
      </c>
      <c r="L449" s="237">
        <v>217.1</v>
      </c>
      <c r="M449" s="237">
        <v>9.6288900000000002</v>
      </c>
      <c r="N449" s="1"/>
      <c r="O449" s="1"/>
    </row>
    <row r="450" spans="1:15" ht="12.75" customHeight="1">
      <c r="A450" s="30">
        <v>440</v>
      </c>
      <c r="B450" s="223" t="s">
        <v>490</v>
      </c>
      <c r="C450" s="237">
        <v>1270.95</v>
      </c>
      <c r="D450" s="238">
        <v>1267.8166666666666</v>
      </c>
      <c r="E450" s="238">
        <v>1250.6333333333332</v>
      </c>
      <c r="F450" s="238">
        <v>1230.3166666666666</v>
      </c>
      <c r="G450" s="238">
        <v>1213.1333333333332</v>
      </c>
      <c r="H450" s="238">
        <v>1288.1333333333332</v>
      </c>
      <c r="I450" s="238">
        <v>1305.3166666666666</v>
      </c>
      <c r="J450" s="238">
        <v>1325.6333333333332</v>
      </c>
      <c r="K450" s="237">
        <v>1285</v>
      </c>
      <c r="L450" s="237">
        <v>1247.5</v>
      </c>
      <c r="M450" s="237">
        <v>8.0449099999999998</v>
      </c>
      <c r="N450" s="1"/>
      <c r="O450" s="1"/>
    </row>
    <row r="451" spans="1:15" ht="12.75" customHeight="1">
      <c r="A451" s="30">
        <v>441</v>
      </c>
      <c r="B451" s="223" t="s">
        <v>199</v>
      </c>
      <c r="C451" s="237">
        <v>3259.5</v>
      </c>
      <c r="D451" s="238">
        <v>3254.9333333333329</v>
      </c>
      <c r="E451" s="238">
        <v>3236.0666666666657</v>
      </c>
      <c r="F451" s="238">
        <v>3212.6333333333328</v>
      </c>
      <c r="G451" s="238">
        <v>3193.7666666666655</v>
      </c>
      <c r="H451" s="238">
        <v>3278.3666666666659</v>
      </c>
      <c r="I451" s="238">
        <v>3297.2333333333336</v>
      </c>
      <c r="J451" s="238">
        <v>3320.6666666666661</v>
      </c>
      <c r="K451" s="237">
        <v>3273.8</v>
      </c>
      <c r="L451" s="237">
        <v>3231.5</v>
      </c>
      <c r="M451" s="237">
        <v>8.3588299999999993</v>
      </c>
      <c r="N451" s="1"/>
      <c r="O451" s="1"/>
    </row>
    <row r="452" spans="1:15" ht="12.75" customHeight="1">
      <c r="A452" s="30">
        <v>442</v>
      </c>
      <c r="B452" s="223" t="s">
        <v>195</v>
      </c>
      <c r="C452" s="237">
        <v>777.85</v>
      </c>
      <c r="D452" s="238">
        <v>776.48333333333323</v>
      </c>
      <c r="E452" s="238">
        <v>771.96666666666647</v>
      </c>
      <c r="F452" s="238">
        <v>766.08333333333326</v>
      </c>
      <c r="G452" s="238">
        <v>761.56666666666649</v>
      </c>
      <c r="H452" s="238">
        <v>782.36666666666645</v>
      </c>
      <c r="I452" s="238">
        <v>786.8833333333331</v>
      </c>
      <c r="J452" s="238">
        <v>792.76666666666642</v>
      </c>
      <c r="K452" s="237">
        <v>781</v>
      </c>
      <c r="L452" s="237">
        <v>770.6</v>
      </c>
      <c r="M452" s="237">
        <v>6.0110099999999997</v>
      </c>
      <c r="N452" s="1"/>
      <c r="O452" s="1"/>
    </row>
    <row r="453" spans="1:15" ht="12.75" customHeight="1">
      <c r="A453" s="30">
        <v>443</v>
      </c>
      <c r="B453" s="223" t="s">
        <v>275</v>
      </c>
      <c r="C453" s="237">
        <v>6431.65</v>
      </c>
      <c r="D453" s="238">
        <v>6412.8833333333341</v>
      </c>
      <c r="E453" s="238">
        <v>6330.7666666666682</v>
      </c>
      <c r="F453" s="238">
        <v>6229.8833333333341</v>
      </c>
      <c r="G453" s="238">
        <v>6147.7666666666682</v>
      </c>
      <c r="H453" s="238">
        <v>6513.7666666666682</v>
      </c>
      <c r="I453" s="238">
        <v>6595.883333333335</v>
      </c>
      <c r="J453" s="238">
        <v>6696.7666666666682</v>
      </c>
      <c r="K453" s="237">
        <v>6495</v>
      </c>
      <c r="L453" s="237">
        <v>6312</v>
      </c>
      <c r="M453" s="237">
        <v>4.7133799999999999</v>
      </c>
      <c r="N453" s="1"/>
      <c r="O453" s="1"/>
    </row>
    <row r="454" spans="1:15" ht="12.75" customHeight="1">
      <c r="A454" s="30">
        <v>444</v>
      </c>
      <c r="B454" s="223" t="s">
        <v>837</v>
      </c>
      <c r="C454" s="237">
        <v>2131.1</v>
      </c>
      <c r="D454" s="238">
        <v>2098.3833333333332</v>
      </c>
      <c r="E454" s="238">
        <v>2054.4166666666665</v>
      </c>
      <c r="F454" s="238">
        <v>1977.7333333333333</v>
      </c>
      <c r="G454" s="238">
        <v>1933.7666666666667</v>
      </c>
      <c r="H454" s="238">
        <v>2175.0666666666666</v>
      </c>
      <c r="I454" s="238">
        <v>2219.0333333333338</v>
      </c>
      <c r="J454" s="238">
        <v>2295.7166666666662</v>
      </c>
      <c r="K454" s="237">
        <v>2142.35</v>
      </c>
      <c r="L454" s="237">
        <v>2021.7</v>
      </c>
      <c r="M454" s="237">
        <v>0.93198000000000003</v>
      </c>
      <c r="N454" s="1"/>
      <c r="O454" s="1"/>
    </row>
    <row r="455" spans="1:15" ht="12.75" customHeight="1">
      <c r="A455" s="30">
        <v>445</v>
      </c>
      <c r="B455" s="223" t="s">
        <v>491</v>
      </c>
      <c r="C455" s="237">
        <v>208.3</v>
      </c>
      <c r="D455" s="238">
        <v>207.73333333333335</v>
      </c>
      <c r="E455" s="238">
        <v>205.56666666666669</v>
      </c>
      <c r="F455" s="238">
        <v>202.83333333333334</v>
      </c>
      <c r="G455" s="238">
        <v>200.66666666666669</v>
      </c>
      <c r="H455" s="238">
        <v>210.4666666666667</v>
      </c>
      <c r="I455" s="238">
        <v>212.63333333333333</v>
      </c>
      <c r="J455" s="238">
        <v>215.3666666666667</v>
      </c>
      <c r="K455" s="237">
        <v>209.9</v>
      </c>
      <c r="L455" s="237">
        <v>205</v>
      </c>
      <c r="M455" s="237">
        <v>17.213699999999999</v>
      </c>
      <c r="N455" s="1"/>
      <c r="O455" s="1"/>
    </row>
    <row r="456" spans="1:15" ht="12.75" customHeight="1">
      <c r="A456" s="30">
        <v>446</v>
      </c>
      <c r="B456" s="223" t="s">
        <v>196</v>
      </c>
      <c r="C456" s="237">
        <v>394.15</v>
      </c>
      <c r="D456" s="238">
        <v>393.36666666666662</v>
      </c>
      <c r="E456" s="238">
        <v>389.28333333333325</v>
      </c>
      <c r="F456" s="238">
        <v>384.41666666666663</v>
      </c>
      <c r="G456" s="238">
        <v>380.33333333333326</v>
      </c>
      <c r="H456" s="238">
        <v>398.23333333333323</v>
      </c>
      <c r="I456" s="238">
        <v>402.31666666666661</v>
      </c>
      <c r="J456" s="238">
        <v>407.18333333333322</v>
      </c>
      <c r="K456" s="237">
        <v>397.45</v>
      </c>
      <c r="L456" s="237">
        <v>388.5</v>
      </c>
      <c r="M456" s="237">
        <v>143.72461000000001</v>
      </c>
      <c r="N456" s="1"/>
      <c r="O456" s="1"/>
    </row>
    <row r="457" spans="1:15" ht="12.75" customHeight="1">
      <c r="A457" s="30">
        <v>447</v>
      </c>
      <c r="B457" s="223" t="s">
        <v>197</v>
      </c>
      <c r="C457" s="237">
        <v>207.7</v>
      </c>
      <c r="D457" s="238">
        <v>206.93333333333331</v>
      </c>
      <c r="E457" s="238">
        <v>205.56666666666661</v>
      </c>
      <c r="F457" s="238">
        <v>203.43333333333331</v>
      </c>
      <c r="G457" s="238">
        <v>202.06666666666661</v>
      </c>
      <c r="H457" s="238">
        <v>209.06666666666661</v>
      </c>
      <c r="I457" s="238">
        <v>210.43333333333334</v>
      </c>
      <c r="J457" s="238">
        <v>212.56666666666661</v>
      </c>
      <c r="K457" s="237">
        <v>208.3</v>
      </c>
      <c r="L457" s="237">
        <v>204.8</v>
      </c>
      <c r="M457" s="237">
        <v>118.51262</v>
      </c>
      <c r="N457" s="1"/>
      <c r="O457" s="1"/>
    </row>
    <row r="458" spans="1:15" ht="12.75" customHeight="1">
      <c r="A458" s="30">
        <v>448</v>
      </c>
      <c r="B458" s="223" t="s">
        <v>198</v>
      </c>
      <c r="C458" s="237">
        <v>111.15</v>
      </c>
      <c r="D458" s="238">
        <v>109.51666666666665</v>
      </c>
      <c r="E458" s="238">
        <v>107.48333333333331</v>
      </c>
      <c r="F458" s="238">
        <v>103.81666666666665</v>
      </c>
      <c r="G458" s="238">
        <v>101.7833333333333</v>
      </c>
      <c r="H458" s="238">
        <v>113.18333333333331</v>
      </c>
      <c r="I458" s="238">
        <v>115.21666666666667</v>
      </c>
      <c r="J458" s="238">
        <v>118.88333333333331</v>
      </c>
      <c r="K458" s="237">
        <v>111.55</v>
      </c>
      <c r="L458" s="237">
        <v>105.85</v>
      </c>
      <c r="M458" s="237">
        <v>760.33410000000003</v>
      </c>
      <c r="N458" s="1"/>
      <c r="O458" s="1"/>
    </row>
    <row r="459" spans="1:15" ht="12.75" customHeight="1">
      <c r="A459" s="30">
        <v>449</v>
      </c>
      <c r="B459" s="223" t="s">
        <v>791</v>
      </c>
      <c r="C459" s="237">
        <v>87.3</v>
      </c>
      <c r="D459" s="238">
        <v>86.083333333333329</v>
      </c>
      <c r="E459" s="238">
        <v>84.86666666666666</v>
      </c>
      <c r="F459" s="238">
        <v>82.433333333333337</v>
      </c>
      <c r="G459" s="238">
        <v>81.216666666666669</v>
      </c>
      <c r="H459" s="238">
        <v>88.516666666666652</v>
      </c>
      <c r="I459" s="238">
        <v>89.73333333333332</v>
      </c>
      <c r="J459" s="238">
        <v>92.166666666666643</v>
      </c>
      <c r="K459" s="237">
        <v>87.3</v>
      </c>
      <c r="L459" s="237">
        <v>83.65</v>
      </c>
      <c r="M459" s="237">
        <v>20.770679999999999</v>
      </c>
      <c r="N459" s="1"/>
      <c r="O459" s="1"/>
    </row>
    <row r="460" spans="1:15" ht="12.75" customHeight="1">
      <c r="A460" s="30">
        <v>450</v>
      </c>
      <c r="B460" s="223" t="s">
        <v>492</v>
      </c>
      <c r="C460" s="237">
        <v>2517.15</v>
      </c>
      <c r="D460" s="238">
        <v>2524.85</v>
      </c>
      <c r="E460" s="238">
        <v>2501.5</v>
      </c>
      <c r="F460" s="238">
        <v>2485.85</v>
      </c>
      <c r="G460" s="238">
        <v>2462.5</v>
      </c>
      <c r="H460" s="238">
        <v>2540.5</v>
      </c>
      <c r="I460" s="238">
        <v>2563.8499999999995</v>
      </c>
      <c r="J460" s="238">
        <v>2579.5</v>
      </c>
      <c r="K460" s="237">
        <v>2548.1999999999998</v>
      </c>
      <c r="L460" s="237">
        <v>2509.1999999999998</v>
      </c>
      <c r="M460" s="237">
        <v>0.18489</v>
      </c>
      <c r="N460" s="1"/>
      <c r="O460" s="1"/>
    </row>
    <row r="461" spans="1:15" ht="12.75" customHeight="1">
      <c r="A461" s="30">
        <v>451</v>
      </c>
      <c r="B461" s="223" t="s">
        <v>200</v>
      </c>
      <c r="C461" s="237">
        <v>1009.55</v>
      </c>
      <c r="D461" s="238">
        <v>1005.1166666666668</v>
      </c>
      <c r="E461" s="238">
        <v>997.63333333333355</v>
      </c>
      <c r="F461" s="238">
        <v>985.71666666666681</v>
      </c>
      <c r="G461" s="238">
        <v>978.23333333333358</v>
      </c>
      <c r="H461" s="238">
        <v>1017.0333333333335</v>
      </c>
      <c r="I461" s="238">
        <v>1024.5166666666667</v>
      </c>
      <c r="J461" s="238">
        <v>1036.4333333333334</v>
      </c>
      <c r="K461" s="237">
        <v>1012.6</v>
      </c>
      <c r="L461" s="237">
        <v>993.2</v>
      </c>
      <c r="M461" s="237">
        <v>16.156469999999999</v>
      </c>
      <c r="N461" s="1"/>
      <c r="O461" s="1"/>
    </row>
    <row r="462" spans="1:15" ht="12.75" customHeight="1">
      <c r="A462" s="30">
        <v>452</v>
      </c>
      <c r="B462" s="223" t="s">
        <v>871</v>
      </c>
      <c r="C462" s="237">
        <v>577</v>
      </c>
      <c r="D462" s="238">
        <v>572.23333333333335</v>
      </c>
      <c r="E462" s="238">
        <v>558.56666666666672</v>
      </c>
      <c r="F462" s="238">
        <v>540.13333333333333</v>
      </c>
      <c r="G462" s="238">
        <v>526.4666666666667</v>
      </c>
      <c r="H462" s="238">
        <v>590.66666666666674</v>
      </c>
      <c r="I462" s="238">
        <v>604.33333333333326</v>
      </c>
      <c r="J462" s="238">
        <v>622.76666666666677</v>
      </c>
      <c r="K462" s="237">
        <v>585.9</v>
      </c>
      <c r="L462" s="237">
        <v>553.79999999999995</v>
      </c>
      <c r="M462" s="237">
        <v>4.1375700000000002</v>
      </c>
      <c r="N462" s="1"/>
      <c r="O462" s="1"/>
    </row>
    <row r="463" spans="1:15" ht="12.75" customHeight="1">
      <c r="A463" s="30">
        <v>453</v>
      </c>
      <c r="B463" s="223" t="s">
        <v>493</v>
      </c>
      <c r="C463" s="237">
        <v>113.5</v>
      </c>
      <c r="D463" s="238">
        <v>114.31666666666666</v>
      </c>
      <c r="E463" s="238">
        <v>111.68333333333332</v>
      </c>
      <c r="F463" s="238">
        <v>109.86666666666666</v>
      </c>
      <c r="G463" s="238">
        <v>107.23333333333332</v>
      </c>
      <c r="H463" s="238">
        <v>116.13333333333333</v>
      </c>
      <c r="I463" s="238">
        <v>118.76666666666665</v>
      </c>
      <c r="J463" s="238">
        <v>120.58333333333333</v>
      </c>
      <c r="K463" s="237">
        <v>116.95</v>
      </c>
      <c r="L463" s="237">
        <v>112.5</v>
      </c>
      <c r="M463" s="237">
        <v>21.04843</v>
      </c>
      <c r="N463" s="1"/>
      <c r="O463" s="1"/>
    </row>
    <row r="464" spans="1:15" ht="12.75" customHeight="1">
      <c r="A464" s="30">
        <v>454</v>
      </c>
      <c r="B464" s="223" t="s">
        <v>181</v>
      </c>
      <c r="C464" s="237">
        <v>705.55</v>
      </c>
      <c r="D464" s="238">
        <v>706.76666666666677</v>
      </c>
      <c r="E464" s="238">
        <v>698.78333333333353</v>
      </c>
      <c r="F464" s="238">
        <v>692.01666666666677</v>
      </c>
      <c r="G464" s="238">
        <v>684.03333333333353</v>
      </c>
      <c r="H464" s="238">
        <v>713.53333333333353</v>
      </c>
      <c r="I464" s="238">
        <v>721.51666666666688</v>
      </c>
      <c r="J464" s="238">
        <v>728.28333333333353</v>
      </c>
      <c r="K464" s="237">
        <v>714.75</v>
      </c>
      <c r="L464" s="237">
        <v>700</v>
      </c>
      <c r="M464" s="237">
        <v>3.6627700000000001</v>
      </c>
      <c r="N464" s="1"/>
      <c r="O464" s="1"/>
    </row>
    <row r="465" spans="1:15" ht="12.75" customHeight="1">
      <c r="A465" s="30">
        <v>455</v>
      </c>
      <c r="B465" s="223" t="s">
        <v>494</v>
      </c>
      <c r="C465" s="237">
        <v>1934.5</v>
      </c>
      <c r="D465" s="238">
        <v>1928.9166666666667</v>
      </c>
      <c r="E465" s="238">
        <v>1917.8333333333335</v>
      </c>
      <c r="F465" s="238">
        <v>1901.1666666666667</v>
      </c>
      <c r="G465" s="238">
        <v>1890.0833333333335</v>
      </c>
      <c r="H465" s="238">
        <v>1945.5833333333335</v>
      </c>
      <c r="I465" s="238">
        <v>1956.666666666667</v>
      </c>
      <c r="J465" s="238">
        <v>1973.3333333333335</v>
      </c>
      <c r="K465" s="237">
        <v>1940</v>
      </c>
      <c r="L465" s="237">
        <v>1912.25</v>
      </c>
      <c r="M465" s="237">
        <v>0.24265999999999999</v>
      </c>
      <c r="N465" s="1"/>
      <c r="O465" s="1"/>
    </row>
    <row r="466" spans="1:15" ht="12.75" customHeight="1">
      <c r="A466" s="30">
        <v>456</v>
      </c>
      <c r="B466" s="223" t="s">
        <v>495</v>
      </c>
      <c r="C466" s="237">
        <v>613.65</v>
      </c>
      <c r="D466" s="238">
        <v>616.65</v>
      </c>
      <c r="E466" s="238">
        <v>607.54999999999995</v>
      </c>
      <c r="F466" s="238">
        <v>601.44999999999993</v>
      </c>
      <c r="G466" s="238">
        <v>592.34999999999991</v>
      </c>
      <c r="H466" s="238">
        <v>622.75</v>
      </c>
      <c r="I466" s="238">
        <v>631.85000000000014</v>
      </c>
      <c r="J466" s="238">
        <v>637.95000000000005</v>
      </c>
      <c r="K466" s="237">
        <v>625.75</v>
      </c>
      <c r="L466" s="237">
        <v>610.54999999999995</v>
      </c>
      <c r="M466" s="237">
        <v>2.9810500000000002</v>
      </c>
      <c r="N466" s="1"/>
      <c r="O466" s="1"/>
    </row>
    <row r="467" spans="1:15" ht="12.75" customHeight="1">
      <c r="A467" s="30">
        <v>457</v>
      </c>
      <c r="B467" s="223" t="s">
        <v>496</v>
      </c>
      <c r="C467" s="237">
        <v>3121.65</v>
      </c>
      <c r="D467" s="238">
        <v>3140.2000000000003</v>
      </c>
      <c r="E467" s="238">
        <v>3088.4500000000007</v>
      </c>
      <c r="F467" s="238">
        <v>3055.2500000000005</v>
      </c>
      <c r="G467" s="238">
        <v>3003.5000000000009</v>
      </c>
      <c r="H467" s="238">
        <v>3173.4000000000005</v>
      </c>
      <c r="I467" s="238">
        <v>3225.1499999999996</v>
      </c>
      <c r="J467" s="238">
        <v>3258.3500000000004</v>
      </c>
      <c r="K467" s="237">
        <v>3191.95</v>
      </c>
      <c r="L467" s="237">
        <v>3107</v>
      </c>
      <c r="M467" s="237">
        <v>0.55245999999999995</v>
      </c>
      <c r="N467" s="1"/>
      <c r="O467" s="1"/>
    </row>
    <row r="468" spans="1:15" ht="12.75" customHeight="1">
      <c r="A468" s="30">
        <v>458</v>
      </c>
      <c r="B468" s="223" t="s">
        <v>201</v>
      </c>
      <c r="C468" s="237">
        <v>2503.5500000000002</v>
      </c>
      <c r="D468" s="238">
        <v>2503.0166666666669</v>
      </c>
      <c r="E468" s="238">
        <v>2486.1333333333337</v>
      </c>
      <c r="F468" s="238">
        <v>2468.7166666666667</v>
      </c>
      <c r="G468" s="238">
        <v>2451.8333333333335</v>
      </c>
      <c r="H468" s="238">
        <v>2520.4333333333338</v>
      </c>
      <c r="I468" s="238">
        <v>2537.3166666666671</v>
      </c>
      <c r="J468" s="238">
        <v>2554.733333333334</v>
      </c>
      <c r="K468" s="237">
        <v>2519.9</v>
      </c>
      <c r="L468" s="237">
        <v>2485.6</v>
      </c>
      <c r="M468" s="237">
        <v>7.9128299999999996</v>
      </c>
      <c r="N468" s="1"/>
      <c r="O468" s="1"/>
    </row>
    <row r="469" spans="1:15" ht="12.75" customHeight="1">
      <c r="A469" s="30">
        <v>459</v>
      </c>
      <c r="B469" s="223" t="s">
        <v>202</v>
      </c>
      <c r="C469" s="237">
        <v>1581.65</v>
      </c>
      <c r="D469" s="238">
        <v>1576.9333333333334</v>
      </c>
      <c r="E469" s="238">
        <v>1568.8666666666668</v>
      </c>
      <c r="F469" s="238">
        <v>1556.0833333333335</v>
      </c>
      <c r="G469" s="238">
        <v>1548.0166666666669</v>
      </c>
      <c r="H469" s="238">
        <v>1589.7166666666667</v>
      </c>
      <c r="I469" s="238">
        <v>1597.7833333333333</v>
      </c>
      <c r="J469" s="238">
        <v>1610.5666666666666</v>
      </c>
      <c r="K469" s="237">
        <v>1585</v>
      </c>
      <c r="L469" s="237">
        <v>1564.15</v>
      </c>
      <c r="M469" s="237">
        <v>0.91756000000000004</v>
      </c>
      <c r="N469" s="1"/>
      <c r="O469" s="1"/>
    </row>
    <row r="470" spans="1:15" ht="12.75" customHeight="1">
      <c r="A470" s="30">
        <v>460</v>
      </c>
      <c r="B470" s="223" t="s">
        <v>203</v>
      </c>
      <c r="C470" s="237">
        <v>492.85</v>
      </c>
      <c r="D470" s="238">
        <v>491.93333333333339</v>
      </c>
      <c r="E470" s="238">
        <v>488.56666666666678</v>
      </c>
      <c r="F470" s="238">
        <v>484.28333333333336</v>
      </c>
      <c r="G470" s="238">
        <v>480.91666666666674</v>
      </c>
      <c r="H470" s="238">
        <v>496.21666666666681</v>
      </c>
      <c r="I470" s="238">
        <v>499.58333333333337</v>
      </c>
      <c r="J470" s="238">
        <v>503.86666666666684</v>
      </c>
      <c r="K470" s="237">
        <v>495.3</v>
      </c>
      <c r="L470" s="237">
        <v>487.65</v>
      </c>
      <c r="M470" s="237">
        <v>1.55331</v>
      </c>
      <c r="N470" s="1"/>
      <c r="O470" s="1"/>
    </row>
    <row r="471" spans="1:15" ht="12.75" customHeight="1">
      <c r="A471" s="30">
        <v>461</v>
      </c>
      <c r="B471" s="223" t="s">
        <v>620</v>
      </c>
      <c r="C471" s="237">
        <v>632.85</v>
      </c>
      <c r="D471" s="238">
        <v>626.61666666666667</v>
      </c>
      <c r="E471" s="238">
        <v>618.23333333333335</v>
      </c>
      <c r="F471" s="238">
        <v>603.61666666666667</v>
      </c>
      <c r="G471" s="238">
        <v>595.23333333333335</v>
      </c>
      <c r="H471" s="238">
        <v>641.23333333333335</v>
      </c>
      <c r="I471" s="238">
        <v>649.61666666666679</v>
      </c>
      <c r="J471" s="238">
        <v>664.23333333333335</v>
      </c>
      <c r="K471" s="237">
        <v>635</v>
      </c>
      <c r="L471" s="237">
        <v>612</v>
      </c>
      <c r="M471" s="237">
        <v>0.38546999999999998</v>
      </c>
      <c r="N471" s="1"/>
      <c r="O471" s="1"/>
    </row>
    <row r="472" spans="1:15" ht="12.75" customHeight="1">
      <c r="A472" s="30">
        <v>462</v>
      </c>
      <c r="B472" s="223" t="s">
        <v>204</v>
      </c>
      <c r="C472" s="237">
        <v>1346.85</v>
      </c>
      <c r="D472" s="238">
        <v>1346.0166666666667</v>
      </c>
      <c r="E472" s="238">
        <v>1328.7833333333333</v>
      </c>
      <c r="F472" s="238">
        <v>1310.7166666666667</v>
      </c>
      <c r="G472" s="238">
        <v>1293.4833333333333</v>
      </c>
      <c r="H472" s="238">
        <v>1364.0833333333333</v>
      </c>
      <c r="I472" s="238">
        <v>1381.3166666666664</v>
      </c>
      <c r="J472" s="238">
        <v>1399.3833333333332</v>
      </c>
      <c r="K472" s="237">
        <v>1363.25</v>
      </c>
      <c r="L472" s="237">
        <v>1327.95</v>
      </c>
      <c r="M472" s="237">
        <v>8.6809399999999997</v>
      </c>
      <c r="N472" s="1"/>
      <c r="O472" s="1"/>
    </row>
    <row r="473" spans="1:15" ht="12.75" customHeight="1">
      <c r="A473" s="30">
        <v>463</v>
      </c>
      <c r="B473" s="223" t="s">
        <v>497</v>
      </c>
      <c r="C473" s="237">
        <v>34.75</v>
      </c>
      <c r="D473" s="238">
        <v>34.5</v>
      </c>
      <c r="E473" s="238">
        <v>33.85</v>
      </c>
      <c r="F473" s="238">
        <v>32.950000000000003</v>
      </c>
      <c r="G473" s="238">
        <v>32.300000000000004</v>
      </c>
      <c r="H473" s="238">
        <v>35.4</v>
      </c>
      <c r="I473" s="238">
        <v>36.050000000000004</v>
      </c>
      <c r="J473" s="238">
        <v>36.949999999999996</v>
      </c>
      <c r="K473" s="237">
        <v>35.15</v>
      </c>
      <c r="L473" s="237">
        <v>33.6</v>
      </c>
      <c r="M473" s="237">
        <v>85.340680000000006</v>
      </c>
      <c r="N473" s="1"/>
      <c r="O473" s="1"/>
    </row>
    <row r="474" spans="1:15" ht="12.75" customHeight="1">
      <c r="A474" s="30">
        <v>464</v>
      </c>
      <c r="B474" s="223" t="s">
        <v>838</v>
      </c>
      <c r="C474" s="237">
        <v>290.2</v>
      </c>
      <c r="D474" s="238">
        <v>286.73333333333335</v>
      </c>
      <c r="E474" s="238">
        <v>281.4666666666667</v>
      </c>
      <c r="F474" s="238">
        <v>272.73333333333335</v>
      </c>
      <c r="G474" s="238">
        <v>267.4666666666667</v>
      </c>
      <c r="H474" s="238">
        <v>295.4666666666667</v>
      </c>
      <c r="I474" s="238">
        <v>300.73333333333335</v>
      </c>
      <c r="J474" s="238">
        <v>309.4666666666667</v>
      </c>
      <c r="K474" s="237">
        <v>292</v>
      </c>
      <c r="L474" s="237">
        <v>278</v>
      </c>
      <c r="M474" s="237">
        <v>16.76192</v>
      </c>
      <c r="N474" s="1"/>
      <c r="O474" s="1"/>
    </row>
    <row r="475" spans="1:15" ht="12.75" customHeight="1">
      <c r="A475" s="30">
        <v>465</v>
      </c>
      <c r="B475" s="223" t="s">
        <v>498</v>
      </c>
      <c r="C475" s="237">
        <v>272.60000000000002</v>
      </c>
      <c r="D475" s="238">
        <v>271.59999999999997</v>
      </c>
      <c r="E475" s="238">
        <v>267.79999999999995</v>
      </c>
      <c r="F475" s="238">
        <v>263</v>
      </c>
      <c r="G475" s="238">
        <v>259.2</v>
      </c>
      <c r="H475" s="238">
        <v>276.39999999999992</v>
      </c>
      <c r="I475" s="238">
        <v>280.2</v>
      </c>
      <c r="J475" s="238">
        <v>284.99999999999989</v>
      </c>
      <c r="K475" s="237">
        <v>275.39999999999998</v>
      </c>
      <c r="L475" s="237">
        <v>266.8</v>
      </c>
      <c r="M475" s="237">
        <v>2.8751899999999999</v>
      </c>
      <c r="N475" s="1"/>
      <c r="O475" s="1"/>
    </row>
    <row r="476" spans="1:15" ht="12.75" customHeight="1">
      <c r="A476" s="30">
        <v>466</v>
      </c>
      <c r="B476" s="223" t="s">
        <v>499</v>
      </c>
      <c r="C476" s="237">
        <v>2796.85</v>
      </c>
      <c r="D476" s="238">
        <v>2797.65</v>
      </c>
      <c r="E476" s="238">
        <v>2759.3</v>
      </c>
      <c r="F476" s="238">
        <v>2721.75</v>
      </c>
      <c r="G476" s="238">
        <v>2683.4</v>
      </c>
      <c r="H476" s="238">
        <v>2835.2000000000003</v>
      </c>
      <c r="I476" s="238">
        <v>2873.5499999999997</v>
      </c>
      <c r="J476" s="238">
        <v>2911.1000000000004</v>
      </c>
      <c r="K476" s="237">
        <v>2836</v>
      </c>
      <c r="L476" s="237">
        <v>2760.1</v>
      </c>
      <c r="M476" s="237">
        <v>1.7887599999999999</v>
      </c>
      <c r="N476" s="1"/>
      <c r="O476" s="1"/>
    </row>
    <row r="477" spans="1:15" ht="12.75" customHeight="1">
      <c r="A477" s="30">
        <v>467</v>
      </c>
      <c r="B477" s="223" t="s">
        <v>500</v>
      </c>
      <c r="C477" s="237">
        <v>554.9</v>
      </c>
      <c r="D477" s="238">
        <v>550.7166666666667</v>
      </c>
      <c r="E477" s="238">
        <v>543.93333333333339</v>
      </c>
      <c r="F477" s="238">
        <v>532.9666666666667</v>
      </c>
      <c r="G477" s="238">
        <v>526.18333333333339</v>
      </c>
      <c r="H477" s="238">
        <v>561.68333333333339</v>
      </c>
      <c r="I477" s="238">
        <v>568.4666666666667</v>
      </c>
      <c r="J477" s="238">
        <v>579.43333333333339</v>
      </c>
      <c r="K477" s="237">
        <v>557.5</v>
      </c>
      <c r="L477" s="237">
        <v>539.75</v>
      </c>
      <c r="M477" s="237">
        <v>0.91273000000000004</v>
      </c>
      <c r="N477" s="1"/>
      <c r="O477" s="1"/>
    </row>
    <row r="478" spans="1:15" ht="12.75" customHeight="1">
      <c r="A478" s="30">
        <v>468</v>
      </c>
      <c r="B478" s="223" t="s">
        <v>872</v>
      </c>
      <c r="C478" s="237">
        <v>524.4</v>
      </c>
      <c r="D478" s="238">
        <v>525.38333333333333</v>
      </c>
      <c r="E478" s="238">
        <v>521.4666666666667</v>
      </c>
      <c r="F478" s="238">
        <v>518.53333333333342</v>
      </c>
      <c r="G478" s="238">
        <v>514.61666666666679</v>
      </c>
      <c r="H478" s="238">
        <v>528.31666666666661</v>
      </c>
      <c r="I478" s="238">
        <v>532.23333333333335</v>
      </c>
      <c r="J478" s="238">
        <v>535.16666666666652</v>
      </c>
      <c r="K478" s="237">
        <v>529.29999999999995</v>
      </c>
      <c r="L478" s="237">
        <v>522.45000000000005</v>
      </c>
      <c r="M478" s="237">
        <v>4.5901899999999998</v>
      </c>
      <c r="N478" s="1"/>
      <c r="O478" s="1"/>
    </row>
    <row r="479" spans="1:15" ht="12.75" customHeight="1">
      <c r="A479" s="30">
        <v>469</v>
      </c>
      <c r="B479" s="223" t="s">
        <v>208</v>
      </c>
      <c r="C479" s="237">
        <v>716.35</v>
      </c>
      <c r="D479" s="238">
        <v>717.1</v>
      </c>
      <c r="E479" s="238">
        <v>709.25</v>
      </c>
      <c r="F479" s="238">
        <v>702.15</v>
      </c>
      <c r="G479" s="238">
        <v>694.3</v>
      </c>
      <c r="H479" s="238">
        <v>724.2</v>
      </c>
      <c r="I479" s="238">
        <v>732.05000000000018</v>
      </c>
      <c r="J479" s="238">
        <v>739.15000000000009</v>
      </c>
      <c r="K479" s="237">
        <v>724.95</v>
      </c>
      <c r="L479" s="237">
        <v>710</v>
      </c>
      <c r="M479" s="237">
        <v>16.930810000000001</v>
      </c>
      <c r="N479" s="1"/>
      <c r="O479" s="1"/>
    </row>
    <row r="480" spans="1:15" ht="12.75" customHeight="1">
      <c r="A480" s="30">
        <v>470</v>
      </c>
      <c r="B480" s="223" t="s">
        <v>501</v>
      </c>
      <c r="C480" s="237">
        <v>876.2</v>
      </c>
      <c r="D480" s="238">
        <v>870.38333333333321</v>
      </c>
      <c r="E480" s="238">
        <v>855.86666666666645</v>
      </c>
      <c r="F480" s="238">
        <v>835.53333333333319</v>
      </c>
      <c r="G480" s="238">
        <v>821.01666666666642</v>
      </c>
      <c r="H480" s="238">
        <v>890.71666666666647</v>
      </c>
      <c r="I480" s="238">
        <v>905.23333333333335</v>
      </c>
      <c r="J480" s="238">
        <v>925.56666666666649</v>
      </c>
      <c r="K480" s="237">
        <v>884.9</v>
      </c>
      <c r="L480" s="237">
        <v>850.05</v>
      </c>
      <c r="M480" s="237">
        <v>3.14194</v>
      </c>
      <c r="N480" s="1"/>
      <c r="O480" s="1"/>
    </row>
    <row r="481" spans="1:15" ht="12.75" customHeight="1">
      <c r="A481" s="30">
        <v>471</v>
      </c>
      <c r="B481" s="223" t="s">
        <v>207</v>
      </c>
      <c r="C481" s="237">
        <v>7107.2</v>
      </c>
      <c r="D481" s="238">
        <v>7104.7166666666672</v>
      </c>
      <c r="E481" s="238">
        <v>7043.4833333333345</v>
      </c>
      <c r="F481" s="238">
        <v>6979.7666666666673</v>
      </c>
      <c r="G481" s="238">
        <v>6918.5333333333347</v>
      </c>
      <c r="H481" s="238">
        <v>7168.4333333333343</v>
      </c>
      <c r="I481" s="238">
        <v>7229.6666666666679</v>
      </c>
      <c r="J481" s="238">
        <v>7293.3833333333341</v>
      </c>
      <c r="K481" s="237">
        <v>7165.95</v>
      </c>
      <c r="L481" s="237">
        <v>7041</v>
      </c>
      <c r="M481" s="237">
        <v>2.9514399999999998</v>
      </c>
      <c r="N481" s="1"/>
      <c r="O481" s="1"/>
    </row>
    <row r="482" spans="1:15" ht="12.75" customHeight="1">
      <c r="A482" s="30">
        <v>472</v>
      </c>
      <c r="B482" s="223" t="s">
        <v>276</v>
      </c>
      <c r="C482" s="237">
        <v>82.75</v>
      </c>
      <c r="D482" s="238">
        <v>83.083333333333329</v>
      </c>
      <c r="E482" s="238">
        <v>79.766666666666652</v>
      </c>
      <c r="F482" s="238">
        <v>76.783333333333317</v>
      </c>
      <c r="G482" s="238">
        <v>73.46666666666664</v>
      </c>
      <c r="H482" s="238">
        <v>86.066666666666663</v>
      </c>
      <c r="I482" s="238">
        <v>89.383333333333354</v>
      </c>
      <c r="J482" s="238">
        <v>92.366666666666674</v>
      </c>
      <c r="K482" s="237">
        <v>86.4</v>
      </c>
      <c r="L482" s="237">
        <v>80.099999999999994</v>
      </c>
      <c r="M482" s="237">
        <v>932.90300000000002</v>
      </c>
      <c r="N482" s="1"/>
      <c r="O482" s="1"/>
    </row>
    <row r="483" spans="1:15" ht="12.75" customHeight="1">
      <c r="A483" s="30">
        <v>473</v>
      </c>
      <c r="B483" s="223" t="s">
        <v>206</v>
      </c>
      <c r="C483" s="237">
        <v>1703.3</v>
      </c>
      <c r="D483" s="238">
        <v>1705.3</v>
      </c>
      <c r="E483" s="238">
        <v>1691.85</v>
      </c>
      <c r="F483" s="238">
        <v>1680.3999999999999</v>
      </c>
      <c r="G483" s="238">
        <v>1666.9499999999998</v>
      </c>
      <c r="H483" s="238">
        <v>1716.75</v>
      </c>
      <c r="I483" s="238">
        <v>1730.2000000000003</v>
      </c>
      <c r="J483" s="238">
        <v>1741.65</v>
      </c>
      <c r="K483" s="237">
        <v>1718.75</v>
      </c>
      <c r="L483" s="237">
        <v>1693.85</v>
      </c>
      <c r="M483" s="237">
        <v>1.09141</v>
      </c>
      <c r="N483" s="1"/>
      <c r="O483" s="1"/>
    </row>
    <row r="484" spans="1:15" ht="12.75" customHeight="1">
      <c r="A484" s="30">
        <v>474</v>
      </c>
      <c r="B484" s="247" t="s">
        <v>154</v>
      </c>
      <c r="C484" s="248">
        <v>880.65</v>
      </c>
      <c r="D484" s="248">
        <v>883.2166666666667</v>
      </c>
      <c r="E484" s="248">
        <v>876.43333333333339</v>
      </c>
      <c r="F484" s="248">
        <v>872.2166666666667</v>
      </c>
      <c r="G484" s="248">
        <v>865.43333333333339</v>
      </c>
      <c r="H484" s="248">
        <v>887.43333333333339</v>
      </c>
      <c r="I484" s="248">
        <v>894.2166666666667</v>
      </c>
      <c r="J484" s="247">
        <v>898.43333333333339</v>
      </c>
      <c r="K484" s="247">
        <v>890</v>
      </c>
      <c r="L484" s="247">
        <v>879</v>
      </c>
      <c r="M484" s="223">
        <v>5.6147499999999999</v>
      </c>
      <c r="N484" s="1"/>
      <c r="O484" s="1"/>
    </row>
    <row r="485" spans="1:15" ht="12.75" customHeight="1">
      <c r="A485" s="30">
        <v>475</v>
      </c>
      <c r="B485" s="247" t="s">
        <v>277</v>
      </c>
      <c r="C485" s="248">
        <v>261.10000000000002</v>
      </c>
      <c r="D485" s="248">
        <v>262</v>
      </c>
      <c r="E485" s="248">
        <v>259.10000000000002</v>
      </c>
      <c r="F485" s="248">
        <v>257.10000000000002</v>
      </c>
      <c r="G485" s="248">
        <v>254.20000000000005</v>
      </c>
      <c r="H485" s="248">
        <v>264</v>
      </c>
      <c r="I485" s="248">
        <v>266.89999999999998</v>
      </c>
      <c r="J485" s="247">
        <v>268.89999999999998</v>
      </c>
      <c r="K485" s="247">
        <v>264.89999999999998</v>
      </c>
      <c r="L485" s="247">
        <v>260</v>
      </c>
      <c r="M485" s="223">
        <v>1.2279800000000001</v>
      </c>
      <c r="N485" s="1"/>
      <c r="O485" s="1"/>
    </row>
    <row r="486" spans="1:15" ht="12.75" customHeight="1">
      <c r="A486" s="30">
        <v>476</v>
      </c>
      <c r="B486" s="247" t="s">
        <v>502</v>
      </c>
      <c r="C486" s="237">
        <v>2890.3</v>
      </c>
      <c r="D486" s="238">
        <v>2915.75</v>
      </c>
      <c r="E486" s="238">
        <v>2846.6</v>
      </c>
      <c r="F486" s="238">
        <v>2802.9</v>
      </c>
      <c r="G486" s="238">
        <v>2733.75</v>
      </c>
      <c r="H486" s="238">
        <v>2959.45</v>
      </c>
      <c r="I486" s="238">
        <v>3028.5999999999995</v>
      </c>
      <c r="J486" s="238">
        <v>3072.2999999999997</v>
      </c>
      <c r="K486" s="237">
        <v>2984.9</v>
      </c>
      <c r="L486" s="237">
        <v>2872.05</v>
      </c>
      <c r="M486" s="237">
        <v>0.12041</v>
      </c>
      <c r="N486" s="1"/>
      <c r="O486" s="1"/>
    </row>
    <row r="487" spans="1:15" ht="12.75" customHeight="1">
      <c r="A487" s="30">
        <v>477</v>
      </c>
      <c r="B487" s="247" t="s">
        <v>503</v>
      </c>
      <c r="C487" s="248">
        <v>678</v>
      </c>
      <c r="D487" s="248">
        <v>683.5</v>
      </c>
      <c r="E487" s="248">
        <v>668</v>
      </c>
      <c r="F487" s="248">
        <v>658</v>
      </c>
      <c r="G487" s="248">
        <v>642.5</v>
      </c>
      <c r="H487" s="248">
        <v>693.5</v>
      </c>
      <c r="I487" s="248">
        <v>709</v>
      </c>
      <c r="J487" s="247">
        <v>719</v>
      </c>
      <c r="K487" s="247">
        <v>699</v>
      </c>
      <c r="L487" s="247">
        <v>673.5</v>
      </c>
      <c r="M487" s="223">
        <v>0.98929</v>
      </c>
      <c r="N487" s="1"/>
      <c r="O487" s="1"/>
    </row>
    <row r="488" spans="1:15" ht="12.75" customHeight="1">
      <c r="A488" s="30">
        <v>478</v>
      </c>
      <c r="B488" s="247" t="s">
        <v>504</v>
      </c>
      <c r="C488" s="237">
        <v>324.14999999999998</v>
      </c>
      <c r="D488" s="238">
        <v>324.38333333333333</v>
      </c>
      <c r="E488" s="238">
        <v>317.76666666666665</v>
      </c>
      <c r="F488" s="238">
        <v>311.38333333333333</v>
      </c>
      <c r="G488" s="238">
        <v>304.76666666666665</v>
      </c>
      <c r="H488" s="238">
        <v>330.76666666666665</v>
      </c>
      <c r="I488" s="238">
        <v>337.38333333333333</v>
      </c>
      <c r="J488" s="238">
        <v>343.76666666666665</v>
      </c>
      <c r="K488" s="237">
        <v>331</v>
      </c>
      <c r="L488" s="237">
        <v>318</v>
      </c>
      <c r="M488" s="237">
        <v>1.5737699999999999</v>
      </c>
      <c r="N488" s="1"/>
      <c r="O488" s="1"/>
    </row>
    <row r="489" spans="1:15" ht="12.75" customHeight="1">
      <c r="A489" s="30">
        <v>479</v>
      </c>
      <c r="B489" s="247" t="s">
        <v>505</v>
      </c>
      <c r="C489" s="248">
        <v>325.7</v>
      </c>
      <c r="D489" s="248">
        <v>322.61666666666662</v>
      </c>
      <c r="E489" s="238">
        <v>315.83333333333326</v>
      </c>
      <c r="F489" s="238">
        <v>305.96666666666664</v>
      </c>
      <c r="G489" s="238">
        <v>299.18333333333328</v>
      </c>
      <c r="H489" s="238">
        <v>332.48333333333323</v>
      </c>
      <c r="I489" s="238">
        <v>339.26666666666665</v>
      </c>
      <c r="J489" s="238">
        <v>349.13333333333321</v>
      </c>
      <c r="K489" s="237">
        <v>329.4</v>
      </c>
      <c r="L489" s="237">
        <v>312.75</v>
      </c>
      <c r="M489" s="237">
        <v>2.43485</v>
      </c>
      <c r="N489" s="1"/>
      <c r="O489" s="1"/>
    </row>
    <row r="490" spans="1:15" ht="12.75" customHeight="1">
      <c r="A490" s="30">
        <v>480</v>
      </c>
      <c r="B490" s="247" t="s">
        <v>506</v>
      </c>
      <c r="C490" s="237">
        <v>297.75</v>
      </c>
      <c r="D490" s="238">
        <v>298.01666666666665</v>
      </c>
      <c r="E490" s="238">
        <v>295.2833333333333</v>
      </c>
      <c r="F490" s="238">
        <v>292.81666666666666</v>
      </c>
      <c r="G490" s="238">
        <v>290.08333333333331</v>
      </c>
      <c r="H490" s="238">
        <v>300.48333333333329</v>
      </c>
      <c r="I490" s="238">
        <v>303.21666666666664</v>
      </c>
      <c r="J490" s="238">
        <v>305.68333333333328</v>
      </c>
      <c r="K490" s="237">
        <v>300.75</v>
      </c>
      <c r="L490" s="237">
        <v>295.55</v>
      </c>
      <c r="M490" s="237">
        <v>0.62944</v>
      </c>
      <c r="N490" s="1"/>
      <c r="O490" s="1"/>
    </row>
    <row r="491" spans="1:15" ht="12.75" customHeight="1">
      <c r="A491" s="30">
        <v>481</v>
      </c>
      <c r="B491" s="247" t="s">
        <v>278</v>
      </c>
      <c r="C491" s="248">
        <v>1318.9</v>
      </c>
      <c r="D491" s="248">
        <v>1334.7666666666667</v>
      </c>
      <c r="E491" s="238">
        <v>1295.1333333333332</v>
      </c>
      <c r="F491" s="238">
        <v>1271.3666666666666</v>
      </c>
      <c r="G491" s="238">
        <v>1231.7333333333331</v>
      </c>
      <c r="H491" s="238">
        <v>1358.5333333333333</v>
      </c>
      <c r="I491" s="238">
        <v>1398.166666666667</v>
      </c>
      <c r="J491" s="238">
        <v>1421.9333333333334</v>
      </c>
      <c r="K491" s="237">
        <v>1374.4</v>
      </c>
      <c r="L491" s="237">
        <v>1311</v>
      </c>
      <c r="M491" s="237">
        <v>8.0543999999999993</v>
      </c>
      <c r="N491" s="1"/>
      <c r="O491" s="1"/>
    </row>
    <row r="492" spans="1:15" ht="12.75" customHeight="1">
      <c r="A492" s="30">
        <v>482</v>
      </c>
      <c r="B492" s="223" t="s">
        <v>873</v>
      </c>
      <c r="C492" s="237">
        <v>1296.5</v>
      </c>
      <c r="D492" s="238">
        <v>1303.8499999999999</v>
      </c>
      <c r="E492" s="238">
        <v>1281.4999999999998</v>
      </c>
      <c r="F492" s="238">
        <v>1266.4999999999998</v>
      </c>
      <c r="G492" s="238">
        <v>1244.1499999999996</v>
      </c>
      <c r="H492" s="238">
        <v>1318.85</v>
      </c>
      <c r="I492" s="238">
        <v>1341.2000000000003</v>
      </c>
      <c r="J492" s="238">
        <v>1356.2</v>
      </c>
      <c r="K492" s="237">
        <v>1326.2</v>
      </c>
      <c r="L492" s="237">
        <v>1288.8499999999999</v>
      </c>
      <c r="M492" s="237">
        <v>0.51895000000000002</v>
      </c>
      <c r="N492" s="1"/>
      <c r="O492" s="1"/>
    </row>
    <row r="493" spans="1:15" ht="12.75" customHeight="1">
      <c r="A493" s="30">
        <v>483</v>
      </c>
      <c r="B493" s="223" t="s">
        <v>209</v>
      </c>
      <c r="C493" s="248">
        <v>307.64999999999998</v>
      </c>
      <c r="D493" s="248">
        <v>305.21666666666664</v>
      </c>
      <c r="E493" s="238">
        <v>301.43333333333328</v>
      </c>
      <c r="F493" s="238">
        <v>295.21666666666664</v>
      </c>
      <c r="G493" s="238">
        <v>291.43333333333328</v>
      </c>
      <c r="H493" s="238">
        <v>311.43333333333328</v>
      </c>
      <c r="I493" s="238">
        <v>315.2166666666667</v>
      </c>
      <c r="J493" s="238">
        <v>321.43333333333328</v>
      </c>
      <c r="K493" s="237">
        <v>309</v>
      </c>
      <c r="L493" s="237">
        <v>299</v>
      </c>
      <c r="M493" s="237">
        <v>112.51873999999999</v>
      </c>
      <c r="N493" s="1"/>
      <c r="O493" s="1"/>
    </row>
    <row r="494" spans="1:15" ht="12.75" customHeight="1">
      <c r="A494" s="30">
        <v>484</v>
      </c>
      <c r="B494" s="223" t="s">
        <v>839</v>
      </c>
      <c r="C494" s="237">
        <v>432.2</v>
      </c>
      <c r="D494" s="238">
        <v>433.0333333333333</v>
      </c>
      <c r="E494" s="238">
        <v>427.81666666666661</v>
      </c>
      <c r="F494" s="238">
        <v>423.43333333333328</v>
      </c>
      <c r="G494" s="238">
        <v>418.21666666666658</v>
      </c>
      <c r="H494" s="238">
        <v>437.41666666666663</v>
      </c>
      <c r="I494" s="238">
        <v>442.63333333333333</v>
      </c>
      <c r="J494" s="238">
        <v>447.01666666666665</v>
      </c>
      <c r="K494" s="237">
        <v>438.25</v>
      </c>
      <c r="L494" s="237">
        <v>428.65</v>
      </c>
      <c r="M494" s="237">
        <v>1.8989499999999999</v>
      </c>
      <c r="N494" s="1"/>
      <c r="O494" s="1"/>
    </row>
    <row r="495" spans="1:15" ht="12.75" customHeight="1">
      <c r="A495" s="30">
        <v>485</v>
      </c>
      <c r="B495" s="223" t="s">
        <v>507</v>
      </c>
      <c r="C495" s="248">
        <v>1965.75</v>
      </c>
      <c r="D495" s="248">
        <v>1959.6833333333332</v>
      </c>
      <c r="E495" s="238">
        <v>1935.9166666666663</v>
      </c>
      <c r="F495" s="238">
        <v>1906.083333333333</v>
      </c>
      <c r="G495" s="238">
        <v>1882.3166666666662</v>
      </c>
      <c r="H495" s="238">
        <v>1989.5166666666664</v>
      </c>
      <c r="I495" s="238">
        <v>2013.2833333333333</v>
      </c>
      <c r="J495" s="238">
        <v>2043.1166666666666</v>
      </c>
      <c r="K495" s="237">
        <v>1983.45</v>
      </c>
      <c r="L495" s="237">
        <v>1929.85</v>
      </c>
      <c r="M495" s="237">
        <v>0.34428999999999998</v>
      </c>
      <c r="N495" s="1"/>
      <c r="O495" s="1"/>
    </row>
    <row r="496" spans="1:15" ht="12.75" customHeight="1">
      <c r="A496" s="30">
        <v>486</v>
      </c>
      <c r="B496" s="223" t="s">
        <v>127</v>
      </c>
      <c r="C496" s="248">
        <v>7.9</v>
      </c>
      <c r="D496" s="248">
        <v>7.916666666666667</v>
      </c>
      <c r="E496" s="238">
        <v>7.8333333333333339</v>
      </c>
      <c r="F496" s="238">
        <v>7.7666666666666666</v>
      </c>
      <c r="G496" s="238">
        <v>7.6833333333333336</v>
      </c>
      <c r="H496" s="238">
        <v>7.9833333333333343</v>
      </c>
      <c r="I496" s="238">
        <v>8.0666666666666682</v>
      </c>
      <c r="J496" s="238">
        <v>8.1333333333333346</v>
      </c>
      <c r="K496" s="237">
        <v>8</v>
      </c>
      <c r="L496" s="237">
        <v>7.85</v>
      </c>
      <c r="M496" s="237">
        <v>692.97537999999997</v>
      </c>
      <c r="N496" s="1"/>
      <c r="O496" s="1"/>
    </row>
    <row r="497" spans="1:15" ht="12.75" customHeight="1">
      <c r="A497" s="30">
        <v>487</v>
      </c>
      <c r="B497" s="223" t="s">
        <v>210</v>
      </c>
      <c r="C497" s="248">
        <v>797.75</v>
      </c>
      <c r="D497" s="248">
        <v>794.04999999999984</v>
      </c>
      <c r="E497" s="238">
        <v>788.99999999999966</v>
      </c>
      <c r="F497" s="238">
        <v>780.24999999999977</v>
      </c>
      <c r="G497" s="238">
        <v>775.19999999999959</v>
      </c>
      <c r="H497" s="238">
        <v>802.79999999999973</v>
      </c>
      <c r="I497" s="238">
        <v>807.84999999999991</v>
      </c>
      <c r="J497" s="238">
        <v>816.5999999999998</v>
      </c>
      <c r="K497" s="237">
        <v>799.1</v>
      </c>
      <c r="L497" s="237">
        <v>785.3</v>
      </c>
      <c r="M497" s="237">
        <v>4.6956300000000004</v>
      </c>
      <c r="N497" s="1"/>
      <c r="O497" s="1"/>
    </row>
    <row r="498" spans="1:15" ht="12.75" customHeight="1">
      <c r="A498" s="30">
        <v>488</v>
      </c>
      <c r="B498" s="223" t="s">
        <v>508</v>
      </c>
      <c r="C498" s="248">
        <v>225.35</v>
      </c>
      <c r="D498" s="248">
        <v>224.9</v>
      </c>
      <c r="E498" s="238">
        <v>217.9</v>
      </c>
      <c r="F498" s="238">
        <v>210.45</v>
      </c>
      <c r="G498" s="238">
        <v>203.45</v>
      </c>
      <c r="H498" s="238">
        <v>232.35000000000002</v>
      </c>
      <c r="I498" s="238">
        <v>239.35000000000002</v>
      </c>
      <c r="J498" s="238">
        <v>246.80000000000004</v>
      </c>
      <c r="K498" s="237">
        <v>231.9</v>
      </c>
      <c r="L498" s="237">
        <v>217.45</v>
      </c>
      <c r="M498" s="237">
        <v>10.638479999999999</v>
      </c>
      <c r="N498" s="1"/>
      <c r="O498" s="1"/>
    </row>
    <row r="499" spans="1:15" ht="12.75" customHeight="1">
      <c r="A499" s="30">
        <v>489</v>
      </c>
      <c r="B499" s="223" t="s">
        <v>509</v>
      </c>
      <c r="C499" s="248">
        <v>75.2</v>
      </c>
      <c r="D499" s="248">
        <v>74.61666666666666</v>
      </c>
      <c r="E499" s="238">
        <v>73.48333333333332</v>
      </c>
      <c r="F499" s="238">
        <v>71.766666666666666</v>
      </c>
      <c r="G499" s="238">
        <v>70.633333333333326</v>
      </c>
      <c r="H499" s="238">
        <v>76.333333333333314</v>
      </c>
      <c r="I499" s="238">
        <v>77.466666666666669</v>
      </c>
      <c r="J499" s="238">
        <v>79.183333333333309</v>
      </c>
      <c r="K499" s="237">
        <v>75.75</v>
      </c>
      <c r="L499" s="237">
        <v>72.900000000000006</v>
      </c>
      <c r="M499" s="237">
        <v>10.036490000000001</v>
      </c>
      <c r="N499" s="1"/>
      <c r="O499" s="1"/>
    </row>
    <row r="500" spans="1:15" ht="12.75" customHeight="1">
      <c r="A500" s="30">
        <v>490</v>
      </c>
      <c r="B500" s="223" t="s">
        <v>510</v>
      </c>
      <c r="C500" s="248">
        <v>783.1</v>
      </c>
      <c r="D500" s="248">
        <v>781.69999999999993</v>
      </c>
      <c r="E500" s="238">
        <v>761.39999999999986</v>
      </c>
      <c r="F500" s="238">
        <v>739.69999999999993</v>
      </c>
      <c r="G500" s="238">
        <v>719.39999999999986</v>
      </c>
      <c r="H500" s="238">
        <v>803.39999999999986</v>
      </c>
      <c r="I500" s="238">
        <v>823.69999999999982</v>
      </c>
      <c r="J500" s="238">
        <v>845.39999999999986</v>
      </c>
      <c r="K500" s="237">
        <v>802</v>
      </c>
      <c r="L500" s="237">
        <v>760</v>
      </c>
      <c r="M500" s="237">
        <v>3.0255700000000001</v>
      </c>
      <c r="N500" s="1"/>
      <c r="O500" s="1"/>
    </row>
    <row r="501" spans="1:15" ht="12.75" customHeight="1">
      <c r="A501" s="30">
        <v>491</v>
      </c>
      <c r="B501" s="223" t="s">
        <v>279</v>
      </c>
      <c r="C501" s="248">
        <v>1487.65</v>
      </c>
      <c r="D501" s="248">
        <v>1484.45</v>
      </c>
      <c r="E501" s="238">
        <v>1474.0500000000002</v>
      </c>
      <c r="F501" s="238">
        <v>1460.45</v>
      </c>
      <c r="G501" s="238">
        <v>1450.0500000000002</v>
      </c>
      <c r="H501" s="238">
        <v>1498.0500000000002</v>
      </c>
      <c r="I501" s="238">
        <v>1508.4500000000003</v>
      </c>
      <c r="J501" s="238">
        <v>1522.0500000000002</v>
      </c>
      <c r="K501" s="237">
        <v>1494.85</v>
      </c>
      <c r="L501" s="237">
        <v>1470.85</v>
      </c>
      <c r="M501" s="237">
        <v>0.66781000000000001</v>
      </c>
      <c r="N501" s="1"/>
      <c r="O501" s="1"/>
    </row>
    <row r="502" spans="1:15" ht="12.75" customHeight="1">
      <c r="A502" s="30">
        <v>492</v>
      </c>
      <c r="B502" s="223" t="s">
        <v>211</v>
      </c>
      <c r="C502" s="223">
        <v>386.6</v>
      </c>
      <c r="D502" s="248">
        <v>384.73333333333335</v>
      </c>
      <c r="E502" s="238">
        <v>382.11666666666667</v>
      </c>
      <c r="F502" s="238">
        <v>377.63333333333333</v>
      </c>
      <c r="G502" s="238">
        <v>375.01666666666665</v>
      </c>
      <c r="H502" s="238">
        <v>389.2166666666667</v>
      </c>
      <c r="I502" s="238">
        <v>391.83333333333337</v>
      </c>
      <c r="J502" s="238">
        <v>396.31666666666672</v>
      </c>
      <c r="K502" s="237">
        <v>387.35</v>
      </c>
      <c r="L502" s="237">
        <v>380.25</v>
      </c>
      <c r="M502" s="237">
        <v>38.429200000000002</v>
      </c>
      <c r="N502" s="1"/>
      <c r="O502" s="1"/>
    </row>
    <row r="503" spans="1:15" ht="12.75" customHeight="1">
      <c r="A503" s="30">
        <v>493</v>
      </c>
      <c r="B503" s="223" t="s">
        <v>511</v>
      </c>
      <c r="C503" s="223">
        <v>224.85</v>
      </c>
      <c r="D503" s="248">
        <v>226.35</v>
      </c>
      <c r="E503" s="238">
        <v>223</v>
      </c>
      <c r="F503" s="238">
        <v>221.15</v>
      </c>
      <c r="G503" s="238">
        <v>217.8</v>
      </c>
      <c r="H503" s="238">
        <v>228.2</v>
      </c>
      <c r="I503" s="238">
        <v>231.54999999999995</v>
      </c>
      <c r="J503" s="238">
        <v>233.39999999999998</v>
      </c>
      <c r="K503" s="237">
        <v>229.7</v>
      </c>
      <c r="L503" s="237">
        <v>224.5</v>
      </c>
      <c r="M503" s="237">
        <v>7.4733200000000002</v>
      </c>
      <c r="N503" s="1"/>
      <c r="O503" s="1"/>
    </row>
    <row r="504" spans="1:15" ht="12.75" customHeight="1">
      <c r="A504" s="30">
        <v>494</v>
      </c>
      <c r="B504" s="223" t="s">
        <v>280</v>
      </c>
      <c r="C504" s="223">
        <v>20.149999999999999</v>
      </c>
      <c r="D504" s="248">
        <v>20.149999999999999</v>
      </c>
      <c r="E504" s="238">
        <v>19.599999999999998</v>
      </c>
      <c r="F504" s="238">
        <v>19.05</v>
      </c>
      <c r="G504" s="238">
        <v>18.5</v>
      </c>
      <c r="H504" s="238">
        <v>20.699999999999996</v>
      </c>
      <c r="I504" s="238">
        <v>21.249999999999993</v>
      </c>
      <c r="J504" s="238">
        <v>21.799999999999994</v>
      </c>
      <c r="K504" s="237">
        <v>20.7</v>
      </c>
      <c r="L504" s="237">
        <v>19.600000000000001</v>
      </c>
      <c r="M504" s="237">
        <v>5255.7223400000003</v>
      </c>
      <c r="N504" s="1"/>
      <c r="O504" s="1"/>
    </row>
    <row r="505" spans="1:15" ht="12.75" customHeight="1">
      <c r="A505" s="30">
        <v>495</v>
      </c>
      <c r="B505" s="223" t="s">
        <v>840</v>
      </c>
      <c r="C505" s="223">
        <v>8879.0499999999993</v>
      </c>
      <c r="D505" s="248">
        <v>8874.6</v>
      </c>
      <c r="E505" s="238">
        <v>8804.2000000000007</v>
      </c>
      <c r="F505" s="238">
        <v>8729.35</v>
      </c>
      <c r="G505" s="238">
        <v>8658.9500000000007</v>
      </c>
      <c r="H505" s="238">
        <v>8949.4500000000007</v>
      </c>
      <c r="I505" s="238">
        <v>9019.8499999999985</v>
      </c>
      <c r="J505" s="238">
        <v>9094.7000000000007</v>
      </c>
      <c r="K505" s="237">
        <v>8945</v>
      </c>
      <c r="L505" s="237">
        <v>8799.75</v>
      </c>
      <c r="M505" s="237">
        <v>2.2419999999999999E-2</v>
      </c>
      <c r="N505" s="1"/>
      <c r="O505" s="1"/>
    </row>
    <row r="506" spans="1:15" ht="12.75" customHeight="1">
      <c r="A506" s="30">
        <v>496</v>
      </c>
      <c r="B506" s="223" t="s">
        <v>212</v>
      </c>
      <c r="C506" s="248">
        <v>239.05</v>
      </c>
      <c r="D506" s="238">
        <v>239.4666666666667</v>
      </c>
      <c r="E506" s="238">
        <v>236.03333333333339</v>
      </c>
      <c r="F506" s="238">
        <v>233.01666666666668</v>
      </c>
      <c r="G506" s="238">
        <v>229.58333333333337</v>
      </c>
      <c r="H506" s="238">
        <v>242.48333333333341</v>
      </c>
      <c r="I506" s="238">
        <v>245.91666666666669</v>
      </c>
      <c r="J506" s="237">
        <v>248.93333333333342</v>
      </c>
      <c r="K506" s="237">
        <v>242.9</v>
      </c>
      <c r="L506" s="237">
        <v>236.45</v>
      </c>
      <c r="M506" s="223">
        <v>36.512549999999997</v>
      </c>
      <c r="N506" s="1"/>
      <c r="O506" s="1"/>
    </row>
    <row r="507" spans="1:15" ht="12.75" customHeight="1">
      <c r="A507" s="30">
        <v>497</v>
      </c>
      <c r="B507" s="223" t="s">
        <v>512</v>
      </c>
      <c r="C507" s="248">
        <v>215.1</v>
      </c>
      <c r="D507" s="238">
        <v>213.86666666666665</v>
      </c>
      <c r="E507" s="238">
        <v>212.0333333333333</v>
      </c>
      <c r="F507" s="238">
        <v>208.96666666666667</v>
      </c>
      <c r="G507" s="238">
        <v>207.13333333333333</v>
      </c>
      <c r="H507" s="238">
        <v>216.93333333333328</v>
      </c>
      <c r="I507" s="238">
        <v>218.76666666666659</v>
      </c>
      <c r="J507" s="237">
        <v>221.83333333333326</v>
      </c>
      <c r="K507" s="237">
        <v>215.7</v>
      </c>
      <c r="L507" s="237">
        <v>210.8</v>
      </c>
      <c r="M507" s="223">
        <v>3.0043099999999998</v>
      </c>
      <c r="N507" s="1"/>
      <c r="O507" s="1"/>
    </row>
    <row r="508" spans="1:15" ht="12.75" customHeight="1">
      <c r="A508" s="30">
        <v>498</v>
      </c>
      <c r="B508" s="223" t="s">
        <v>813</v>
      </c>
      <c r="C508" s="223">
        <v>58.95</v>
      </c>
      <c r="D508" s="248">
        <v>59.35</v>
      </c>
      <c r="E508" s="238">
        <v>58.1</v>
      </c>
      <c r="F508" s="238">
        <v>57.25</v>
      </c>
      <c r="G508" s="238">
        <v>56</v>
      </c>
      <c r="H508" s="238">
        <v>60.2</v>
      </c>
      <c r="I508" s="238">
        <v>61.45</v>
      </c>
      <c r="J508" s="238">
        <v>62.300000000000004</v>
      </c>
      <c r="K508" s="237">
        <v>60.6</v>
      </c>
      <c r="L508" s="237">
        <v>58.5</v>
      </c>
      <c r="M508" s="237">
        <v>542.04999999999995</v>
      </c>
      <c r="N508" s="1"/>
      <c r="O508" s="1"/>
    </row>
    <row r="509" spans="1:15" ht="12.75" customHeight="1">
      <c r="A509" s="30">
        <v>499</v>
      </c>
      <c r="B509" s="223" t="s">
        <v>804</v>
      </c>
      <c r="C509" s="223">
        <v>419.3</v>
      </c>
      <c r="D509" s="248">
        <v>419.81666666666661</v>
      </c>
      <c r="E509" s="238">
        <v>416.63333333333321</v>
      </c>
      <c r="F509" s="238">
        <v>413.96666666666658</v>
      </c>
      <c r="G509" s="238">
        <v>410.78333333333319</v>
      </c>
      <c r="H509" s="238">
        <v>422.48333333333323</v>
      </c>
      <c r="I509" s="238">
        <v>425.66666666666663</v>
      </c>
      <c r="J509" s="238">
        <v>428.33333333333326</v>
      </c>
      <c r="K509" s="237">
        <v>423</v>
      </c>
      <c r="L509" s="237">
        <v>417.15</v>
      </c>
      <c r="M509" s="237">
        <v>5.4733999999999998</v>
      </c>
      <c r="N509" s="1"/>
      <c r="O509" s="1"/>
    </row>
    <row r="510" spans="1:15" ht="12.75" customHeight="1">
      <c r="A510" s="283">
        <v>500</v>
      </c>
      <c r="B510" s="223" t="s">
        <v>513</v>
      </c>
      <c r="C510" s="248">
        <v>1513.25</v>
      </c>
      <c r="D510" s="238">
        <v>1517.75</v>
      </c>
      <c r="E510" s="238">
        <v>1496.1</v>
      </c>
      <c r="F510" s="238">
        <v>1478.9499999999998</v>
      </c>
      <c r="G510" s="238">
        <v>1457.2999999999997</v>
      </c>
      <c r="H510" s="238">
        <v>1534.9</v>
      </c>
      <c r="I510" s="238">
        <v>1556.5500000000002</v>
      </c>
      <c r="J510" s="237">
        <v>1573.7000000000003</v>
      </c>
      <c r="K510" s="237">
        <v>1539.4</v>
      </c>
      <c r="L510" s="237">
        <v>1500.6</v>
      </c>
      <c r="M510" s="223">
        <v>0.28227000000000002</v>
      </c>
      <c r="N510" s="1"/>
      <c r="O510" s="1"/>
    </row>
    <row r="511" spans="1:15" ht="12.75" customHeight="1">
      <c r="A511" s="223">
        <v>501</v>
      </c>
      <c r="B511" s="223" t="s">
        <v>514</v>
      </c>
      <c r="C511" s="223">
        <v>1315.5</v>
      </c>
      <c r="D511" s="248">
        <v>1318.85</v>
      </c>
      <c r="E511" s="238">
        <v>1301.7499999999998</v>
      </c>
      <c r="F511" s="238">
        <v>1287.9999999999998</v>
      </c>
      <c r="G511" s="238">
        <v>1270.8999999999996</v>
      </c>
      <c r="H511" s="238">
        <v>1332.6</v>
      </c>
      <c r="I511" s="238">
        <v>1349.7000000000003</v>
      </c>
      <c r="J511" s="238">
        <v>1363.45</v>
      </c>
      <c r="K511" s="237">
        <v>1335.95</v>
      </c>
      <c r="L511" s="237">
        <v>1305.0999999999999</v>
      </c>
      <c r="M511" s="237">
        <v>0.32865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283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213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214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215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216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217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219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220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221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222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223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224</v>
      </c>
      <c r="N529" s="1"/>
      <c r="O529" s="1"/>
    </row>
    <row r="530" spans="1:15" ht="12.75" customHeight="1">
      <c r="A530" s="65" t="s">
        <v>225</v>
      </c>
      <c r="N530" s="1"/>
      <c r="O530" s="1"/>
    </row>
    <row r="531" spans="1:15" ht="12.75" customHeight="1">
      <c r="A531" s="65" t="s">
        <v>226</v>
      </c>
      <c r="N531" s="1"/>
      <c r="O531" s="1"/>
    </row>
    <row r="532" spans="1:15" ht="12.75" customHeight="1">
      <c r="A532" s="65" t="s">
        <v>227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285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87"/>
      <c r="B5" s="388"/>
      <c r="C5" s="387"/>
      <c r="D5" s="388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46" t="s">
        <v>284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515</v>
      </c>
      <c r="B7" s="389" t="s">
        <v>516</v>
      </c>
      <c r="C7" s="388"/>
      <c r="D7" s="7">
        <f>Main!B10</f>
        <v>44923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517</v>
      </c>
      <c r="B9" s="83" t="s">
        <v>518</v>
      </c>
      <c r="C9" s="83" t="s">
        <v>519</v>
      </c>
      <c r="D9" s="83" t="s">
        <v>520</v>
      </c>
      <c r="E9" s="83" t="s">
        <v>521</v>
      </c>
      <c r="F9" s="83" t="s">
        <v>522</v>
      </c>
      <c r="G9" s="83" t="s">
        <v>523</v>
      </c>
      <c r="H9" s="83" t="s">
        <v>524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44922</v>
      </c>
      <c r="B10" s="29">
        <v>539506</v>
      </c>
      <c r="C10" s="28" t="s">
        <v>1049</v>
      </c>
      <c r="D10" s="28" t="s">
        <v>1092</v>
      </c>
      <c r="E10" s="28" t="s">
        <v>526</v>
      </c>
      <c r="F10" s="85">
        <v>210657</v>
      </c>
      <c r="G10" s="29">
        <v>2.14</v>
      </c>
      <c r="H10" s="29" t="s">
        <v>304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44922</v>
      </c>
      <c r="B11" s="29">
        <v>539506</v>
      </c>
      <c r="C11" s="28" t="s">
        <v>1049</v>
      </c>
      <c r="D11" s="28" t="s">
        <v>1132</v>
      </c>
      <c r="E11" s="28" t="s">
        <v>525</v>
      </c>
      <c r="F11" s="85">
        <v>250000</v>
      </c>
      <c r="G11" s="29">
        <v>2.14</v>
      </c>
      <c r="H11" s="29" t="s">
        <v>304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44922</v>
      </c>
      <c r="B12" s="29">
        <v>539506</v>
      </c>
      <c r="C12" s="28" t="s">
        <v>1049</v>
      </c>
      <c r="D12" s="28" t="s">
        <v>1133</v>
      </c>
      <c r="E12" s="28" t="s">
        <v>525</v>
      </c>
      <c r="F12" s="85">
        <v>200000</v>
      </c>
      <c r="G12" s="29">
        <v>2.14</v>
      </c>
      <c r="H12" s="29" t="s">
        <v>304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44922</v>
      </c>
      <c r="B13" s="29">
        <v>539506</v>
      </c>
      <c r="C13" s="28" t="s">
        <v>1049</v>
      </c>
      <c r="D13" s="28" t="s">
        <v>1134</v>
      </c>
      <c r="E13" s="28" t="s">
        <v>525</v>
      </c>
      <c r="F13" s="85">
        <v>200000</v>
      </c>
      <c r="G13" s="29">
        <v>2.14</v>
      </c>
      <c r="H13" s="29" t="s">
        <v>304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44922</v>
      </c>
      <c r="B14" s="29">
        <v>539506</v>
      </c>
      <c r="C14" s="28" t="s">
        <v>1049</v>
      </c>
      <c r="D14" s="28" t="s">
        <v>1135</v>
      </c>
      <c r="E14" s="28" t="s">
        <v>525</v>
      </c>
      <c r="F14" s="85">
        <v>1837842</v>
      </c>
      <c r="G14" s="29">
        <v>2.36</v>
      </c>
      <c r="H14" s="29" t="s">
        <v>304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44922</v>
      </c>
      <c r="B15" s="29">
        <v>539506</v>
      </c>
      <c r="C15" s="28" t="s">
        <v>1049</v>
      </c>
      <c r="D15" s="28" t="s">
        <v>1101</v>
      </c>
      <c r="E15" s="28" t="s">
        <v>526</v>
      </c>
      <c r="F15" s="85">
        <v>1000000</v>
      </c>
      <c r="G15" s="29">
        <v>2.36</v>
      </c>
      <c r="H15" s="29" t="s">
        <v>304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44922</v>
      </c>
      <c r="B16" s="29">
        <v>539506</v>
      </c>
      <c r="C16" s="28" t="s">
        <v>1049</v>
      </c>
      <c r="D16" s="28" t="s">
        <v>1136</v>
      </c>
      <c r="E16" s="28" t="s">
        <v>525</v>
      </c>
      <c r="F16" s="85">
        <v>500000</v>
      </c>
      <c r="G16" s="29">
        <v>2.14</v>
      </c>
      <c r="H16" s="29" t="s">
        <v>304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44922</v>
      </c>
      <c r="B17" s="29">
        <v>539506</v>
      </c>
      <c r="C17" s="28" t="s">
        <v>1049</v>
      </c>
      <c r="D17" s="28" t="s">
        <v>880</v>
      </c>
      <c r="E17" s="28" t="s">
        <v>526</v>
      </c>
      <c r="F17" s="85">
        <v>1567627</v>
      </c>
      <c r="G17" s="29">
        <v>2.25</v>
      </c>
      <c r="H17" s="29" t="s">
        <v>304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44922</v>
      </c>
      <c r="B18" s="29">
        <v>538351</v>
      </c>
      <c r="C18" s="28" t="s">
        <v>1102</v>
      </c>
      <c r="D18" s="28" t="s">
        <v>880</v>
      </c>
      <c r="E18" s="28" t="s">
        <v>526</v>
      </c>
      <c r="F18" s="85">
        <v>90000</v>
      </c>
      <c r="G18" s="29">
        <v>17.55</v>
      </c>
      <c r="H18" s="29" t="s">
        <v>304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44922</v>
      </c>
      <c r="B19" s="29">
        <v>538351</v>
      </c>
      <c r="C19" s="28" t="s">
        <v>1102</v>
      </c>
      <c r="D19" s="28" t="s">
        <v>1137</v>
      </c>
      <c r="E19" s="28" t="s">
        <v>526</v>
      </c>
      <c r="F19" s="85">
        <v>8550</v>
      </c>
      <c r="G19" s="29">
        <v>18.149999999999999</v>
      </c>
      <c r="H19" s="29" t="s">
        <v>304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44922</v>
      </c>
      <c r="B20" s="29">
        <v>538351</v>
      </c>
      <c r="C20" s="28" t="s">
        <v>1102</v>
      </c>
      <c r="D20" s="28" t="s">
        <v>1137</v>
      </c>
      <c r="E20" s="28" t="s">
        <v>525</v>
      </c>
      <c r="F20" s="85">
        <v>67451</v>
      </c>
      <c r="G20" s="29">
        <v>17.63</v>
      </c>
      <c r="H20" s="29" t="s">
        <v>304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44922</v>
      </c>
      <c r="B21" s="29">
        <v>539277</v>
      </c>
      <c r="C21" s="28" t="s">
        <v>1138</v>
      </c>
      <c r="D21" s="28" t="s">
        <v>1092</v>
      </c>
      <c r="E21" s="28" t="s">
        <v>525</v>
      </c>
      <c r="F21" s="85">
        <v>649000</v>
      </c>
      <c r="G21" s="29">
        <v>2.4</v>
      </c>
      <c r="H21" s="29" t="s">
        <v>304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44922</v>
      </c>
      <c r="B22" s="29">
        <v>539277</v>
      </c>
      <c r="C22" s="28" t="s">
        <v>1138</v>
      </c>
      <c r="D22" s="28" t="s">
        <v>1139</v>
      </c>
      <c r="E22" s="28" t="s">
        <v>526</v>
      </c>
      <c r="F22" s="85">
        <v>877000</v>
      </c>
      <c r="G22" s="29">
        <v>2.4</v>
      </c>
      <c r="H22" s="29" t="s">
        <v>304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44922</v>
      </c>
      <c r="B23" s="29">
        <v>524663</v>
      </c>
      <c r="C23" s="28" t="s">
        <v>1140</v>
      </c>
      <c r="D23" s="28" t="s">
        <v>880</v>
      </c>
      <c r="E23" s="28" t="s">
        <v>525</v>
      </c>
      <c r="F23" s="85">
        <v>497590</v>
      </c>
      <c r="G23" s="29">
        <v>44.5</v>
      </c>
      <c r="H23" s="29" t="s">
        <v>304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44922</v>
      </c>
      <c r="B24" s="29">
        <v>524663</v>
      </c>
      <c r="C24" s="28" t="s">
        <v>1140</v>
      </c>
      <c r="D24" s="28" t="s">
        <v>880</v>
      </c>
      <c r="E24" s="28" t="s">
        <v>526</v>
      </c>
      <c r="F24" s="85">
        <v>340168</v>
      </c>
      <c r="G24" s="29">
        <v>44.49</v>
      </c>
      <c r="H24" s="29" t="s">
        <v>304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44922</v>
      </c>
      <c r="B25" s="29">
        <v>540936</v>
      </c>
      <c r="C25" s="28" t="s">
        <v>1008</v>
      </c>
      <c r="D25" s="28" t="s">
        <v>1141</v>
      </c>
      <c r="E25" s="28" t="s">
        <v>525</v>
      </c>
      <c r="F25" s="85">
        <v>51451</v>
      </c>
      <c r="G25" s="29">
        <v>18.41</v>
      </c>
      <c r="H25" s="29" t="s">
        <v>304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44922</v>
      </c>
      <c r="B26" s="29">
        <v>540936</v>
      </c>
      <c r="C26" s="28" t="s">
        <v>1008</v>
      </c>
      <c r="D26" s="28" t="s">
        <v>1141</v>
      </c>
      <c r="E26" s="28" t="s">
        <v>526</v>
      </c>
      <c r="F26" s="85">
        <v>55091</v>
      </c>
      <c r="G26" s="29">
        <v>18.22</v>
      </c>
      <c r="H26" s="29" t="s">
        <v>304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44922</v>
      </c>
      <c r="B27" s="29">
        <v>540266</v>
      </c>
      <c r="C27" s="28" t="s">
        <v>1103</v>
      </c>
      <c r="D27" s="28" t="s">
        <v>1142</v>
      </c>
      <c r="E27" s="28" t="s">
        <v>525</v>
      </c>
      <c r="F27" s="85">
        <v>18000</v>
      </c>
      <c r="G27" s="29">
        <v>45.3</v>
      </c>
      <c r="H27" s="29" t="s">
        <v>304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44922</v>
      </c>
      <c r="B28" s="29">
        <v>540266</v>
      </c>
      <c r="C28" s="28" t="s">
        <v>1103</v>
      </c>
      <c r="D28" s="28" t="s">
        <v>1143</v>
      </c>
      <c r="E28" s="28" t="s">
        <v>526</v>
      </c>
      <c r="F28" s="85">
        <v>120900</v>
      </c>
      <c r="G28" s="29">
        <v>45.05</v>
      </c>
      <c r="H28" s="29" t="s">
        <v>304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44922</v>
      </c>
      <c r="B29" s="29">
        <v>540266</v>
      </c>
      <c r="C29" s="28" t="s">
        <v>1103</v>
      </c>
      <c r="D29" s="28" t="s">
        <v>1144</v>
      </c>
      <c r="E29" s="28" t="s">
        <v>525</v>
      </c>
      <c r="F29" s="85">
        <v>16577</v>
      </c>
      <c r="G29" s="29">
        <v>45.35</v>
      </c>
      <c r="H29" s="29" t="s">
        <v>304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44922</v>
      </c>
      <c r="B30" s="29">
        <v>540266</v>
      </c>
      <c r="C30" s="28" t="s">
        <v>1103</v>
      </c>
      <c r="D30" s="28" t="s">
        <v>1145</v>
      </c>
      <c r="E30" s="28" t="s">
        <v>526</v>
      </c>
      <c r="F30" s="85">
        <v>73000</v>
      </c>
      <c r="G30" s="29">
        <v>45.31</v>
      </c>
      <c r="H30" s="29" t="s">
        <v>304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44922</v>
      </c>
      <c r="B31" s="29">
        <v>540266</v>
      </c>
      <c r="C31" s="28" t="s">
        <v>1103</v>
      </c>
      <c r="D31" s="28" t="s">
        <v>1146</v>
      </c>
      <c r="E31" s="28" t="s">
        <v>525</v>
      </c>
      <c r="F31" s="85">
        <v>22000</v>
      </c>
      <c r="G31" s="29">
        <v>45.3</v>
      </c>
      <c r="H31" s="29" t="s">
        <v>304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44922</v>
      </c>
      <c r="B32" s="29">
        <v>540266</v>
      </c>
      <c r="C32" s="28" t="s">
        <v>1103</v>
      </c>
      <c r="D32" s="28" t="s">
        <v>1104</v>
      </c>
      <c r="E32" s="28" t="s">
        <v>525</v>
      </c>
      <c r="F32" s="85">
        <v>35000</v>
      </c>
      <c r="G32" s="29">
        <v>45.3</v>
      </c>
      <c r="H32" s="29" t="s">
        <v>304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44922</v>
      </c>
      <c r="B33" s="29">
        <v>540266</v>
      </c>
      <c r="C33" s="28" t="s">
        <v>1103</v>
      </c>
      <c r="D33" s="28" t="s">
        <v>1147</v>
      </c>
      <c r="E33" s="28" t="s">
        <v>525</v>
      </c>
      <c r="F33" s="85">
        <v>16734</v>
      </c>
      <c r="G33" s="29">
        <v>45.3</v>
      </c>
      <c r="H33" s="29" t="s">
        <v>304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44922</v>
      </c>
      <c r="B34" s="29">
        <v>530263</v>
      </c>
      <c r="C34" s="28" t="s">
        <v>1148</v>
      </c>
      <c r="D34" s="28" t="s">
        <v>1149</v>
      </c>
      <c r="E34" s="28" t="s">
        <v>525</v>
      </c>
      <c r="F34" s="85">
        <v>124670</v>
      </c>
      <c r="G34" s="29">
        <v>31.83</v>
      </c>
      <c r="H34" s="29" t="s">
        <v>304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44922</v>
      </c>
      <c r="B35" s="29">
        <v>530263</v>
      </c>
      <c r="C35" s="28" t="s">
        <v>1148</v>
      </c>
      <c r="D35" s="28" t="s">
        <v>1149</v>
      </c>
      <c r="E35" s="28" t="s">
        <v>526</v>
      </c>
      <c r="F35" s="85">
        <v>31940</v>
      </c>
      <c r="G35" s="29">
        <v>35.049999999999997</v>
      </c>
      <c r="H35" s="29" t="s">
        <v>304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44922</v>
      </c>
      <c r="B36" s="29">
        <v>524238</v>
      </c>
      <c r="C36" s="28" t="s">
        <v>1105</v>
      </c>
      <c r="D36" s="28" t="s">
        <v>880</v>
      </c>
      <c r="E36" s="28" t="s">
        <v>525</v>
      </c>
      <c r="F36" s="85">
        <v>25000</v>
      </c>
      <c r="G36" s="29">
        <v>11.58</v>
      </c>
      <c r="H36" s="29" t="s">
        <v>304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44922</v>
      </c>
      <c r="B37" s="29">
        <v>543715</v>
      </c>
      <c r="C37" s="28" t="s">
        <v>1150</v>
      </c>
      <c r="D37" s="28" t="s">
        <v>1151</v>
      </c>
      <c r="E37" s="28" t="s">
        <v>526</v>
      </c>
      <c r="F37" s="85">
        <v>1429981</v>
      </c>
      <c r="G37" s="29">
        <v>15.45</v>
      </c>
      <c r="H37" s="29" t="s">
        <v>304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44922</v>
      </c>
      <c r="B38" s="29">
        <v>524458</v>
      </c>
      <c r="C38" s="28" t="s">
        <v>1152</v>
      </c>
      <c r="D38" s="28" t="s">
        <v>1153</v>
      </c>
      <c r="E38" s="28" t="s">
        <v>525</v>
      </c>
      <c r="F38" s="85">
        <v>77712</v>
      </c>
      <c r="G38" s="29">
        <v>16.399999999999999</v>
      </c>
      <c r="H38" s="29" t="s">
        <v>304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44922</v>
      </c>
      <c r="B39" s="29">
        <v>519319</v>
      </c>
      <c r="C39" s="28" t="s">
        <v>1154</v>
      </c>
      <c r="D39" s="28" t="s">
        <v>1155</v>
      </c>
      <c r="E39" s="28" t="s">
        <v>526</v>
      </c>
      <c r="F39" s="85">
        <v>19000</v>
      </c>
      <c r="G39" s="29">
        <v>3.18</v>
      </c>
      <c r="H39" s="29" t="s">
        <v>304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44922</v>
      </c>
      <c r="B40" s="29">
        <v>539679</v>
      </c>
      <c r="C40" s="28" t="s">
        <v>1156</v>
      </c>
      <c r="D40" s="28" t="s">
        <v>1157</v>
      </c>
      <c r="E40" s="28" t="s">
        <v>526</v>
      </c>
      <c r="F40" s="85">
        <v>200000</v>
      </c>
      <c r="G40" s="29">
        <v>12</v>
      </c>
      <c r="H40" s="29" t="s">
        <v>304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44922</v>
      </c>
      <c r="B41" s="29">
        <v>539679</v>
      </c>
      <c r="C41" s="28" t="s">
        <v>1156</v>
      </c>
      <c r="D41" s="28" t="s">
        <v>1158</v>
      </c>
      <c r="E41" s="28" t="s">
        <v>525</v>
      </c>
      <c r="F41" s="85">
        <v>200000</v>
      </c>
      <c r="G41" s="29">
        <v>12</v>
      </c>
      <c r="H41" s="29" t="s">
        <v>304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44922</v>
      </c>
      <c r="B42" s="29">
        <v>541337</v>
      </c>
      <c r="C42" s="28" t="s">
        <v>1106</v>
      </c>
      <c r="D42" s="28" t="s">
        <v>1159</v>
      </c>
      <c r="E42" s="28" t="s">
        <v>525</v>
      </c>
      <c r="F42" s="85">
        <v>51000</v>
      </c>
      <c r="G42" s="29">
        <v>3.68</v>
      </c>
      <c r="H42" s="29" t="s">
        <v>304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44922</v>
      </c>
      <c r="B43" s="29">
        <v>541337</v>
      </c>
      <c r="C43" s="28" t="s">
        <v>1106</v>
      </c>
      <c r="D43" s="28" t="s">
        <v>1107</v>
      </c>
      <c r="E43" s="28" t="s">
        <v>526</v>
      </c>
      <c r="F43" s="85">
        <v>84000</v>
      </c>
      <c r="G43" s="29">
        <v>3.68</v>
      </c>
      <c r="H43" s="29" t="s">
        <v>304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44922</v>
      </c>
      <c r="B44" s="29">
        <v>543207</v>
      </c>
      <c r="C44" s="28" t="s">
        <v>1160</v>
      </c>
      <c r="D44" s="28" t="s">
        <v>1161</v>
      </c>
      <c r="E44" s="28" t="s">
        <v>525</v>
      </c>
      <c r="F44" s="85">
        <v>90554</v>
      </c>
      <c r="G44" s="29">
        <v>6.73</v>
      </c>
      <c r="H44" s="29" t="s">
        <v>304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44922</v>
      </c>
      <c r="B45" s="29">
        <v>543207</v>
      </c>
      <c r="C45" s="28" t="s">
        <v>1160</v>
      </c>
      <c r="D45" s="28" t="s">
        <v>1162</v>
      </c>
      <c r="E45" s="28" t="s">
        <v>525</v>
      </c>
      <c r="F45" s="85">
        <v>100000</v>
      </c>
      <c r="G45" s="29">
        <v>6.75</v>
      </c>
      <c r="H45" s="29" t="s">
        <v>304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44922</v>
      </c>
      <c r="B46" s="29">
        <v>543207</v>
      </c>
      <c r="C46" s="28" t="s">
        <v>1160</v>
      </c>
      <c r="D46" s="28" t="s">
        <v>1163</v>
      </c>
      <c r="E46" s="28" t="s">
        <v>525</v>
      </c>
      <c r="F46" s="85">
        <v>3448</v>
      </c>
      <c r="G46" s="29">
        <v>6.7</v>
      </c>
      <c r="H46" s="29" t="s">
        <v>304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44922</v>
      </c>
      <c r="B47" s="29">
        <v>543207</v>
      </c>
      <c r="C47" s="28" t="s">
        <v>1160</v>
      </c>
      <c r="D47" s="28" t="s">
        <v>1164</v>
      </c>
      <c r="E47" s="28" t="s">
        <v>525</v>
      </c>
      <c r="F47" s="85">
        <v>12975</v>
      </c>
      <c r="G47" s="29">
        <v>6.71</v>
      </c>
      <c r="H47" s="29" t="s">
        <v>304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44922</v>
      </c>
      <c r="B48" s="29">
        <v>543207</v>
      </c>
      <c r="C48" s="28" t="s">
        <v>1160</v>
      </c>
      <c r="D48" s="28" t="s">
        <v>1164</v>
      </c>
      <c r="E48" s="28" t="s">
        <v>526</v>
      </c>
      <c r="F48" s="85">
        <v>85705</v>
      </c>
      <c r="G48" s="29">
        <v>6.75</v>
      </c>
      <c r="H48" s="29" t="s">
        <v>304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44922</v>
      </c>
      <c r="B49" s="29">
        <v>543207</v>
      </c>
      <c r="C49" s="28" t="s">
        <v>1160</v>
      </c>
      <c r="D49" s="28" t="s">
        <v>1163</v>
      </c>
      <c r="E49" s="28" t="s">
        <v>526</v>
      </c>
      <c r="F49" s="85">
        <v>86265</v>
      </c>
      <c r="G49" s="29">
        <v>6.73</v>
      </c>
      <c r="H49" s="29" t="s">
        <v>304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44922</v>
      </c>
      <c r="B50" s="29">
        <v>543305</v>
      </c>
      <c r="C50" s="28" t="s">
        <v>1165</v>
      </c>
      <c r="D50" s="28" t="s">
        <v>1166</v>
      </c>
      <c r="E50" s="28" t="s">
        <v>525</v>
      </c>
      <c r="F50" s="85">
        <v>24000</v>
      </c>
      <c r="G50" s="29">
        <v>3.79</v>
      </c>
      <c r="H50" s="29" t="s">
        <v>304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44922</v>
      </c>
      <c r="B51" s="29">
        <v>543305</v>
      </c>
      <c r="C51" s="28" t="s">
        <v>1165</v>
      </c>
      <c r="D51" s="28" t="s">
        <v>1166</v>
      </c>
      <c r="E51" s="28" t="s">
        <v>526</v>
      </c>
      <c r="F51" s="85">
        <v>48000</v>
      </c>
      <c r="G51" s="29">
        <v>3.76</v>
      </c>
      <c r="H51" s="29" t="s">
        <v>304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44922</v>
      </c>
      <c r="B52" s="29">
        <v>530095</v>
      </c>
      <c r="C52" s="28" t="s">
        <v>1076</v>
      </c>
      <c r="D52" s="28" t="s">
        <v>1167</v>
      </c>
      <c r="E52" s="28" t="s">
        <v>526</v>
      </c>
      <c r="F52" s="85">
        <v>19254</v>
      </c>
      <c r="G52" s="29">
        <v>57.95</v>
      </c>
      <c r="H52" s="29" t="s">
        <v>304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44922</v>
      </c>
      <c r="B53" s="29">
        <v>530095</v>
      </c>
      <c r="C53" s="28" t="s">
        <v>1076</v>
      </c>
      <c r="D53" s="28" t="s">
        <v>1167</v>
      </c>
      <c r="E53" s="28" t="s">
        <v>525</v>
      </c>
      <c r="F53" s="85">
        <v>9254</v>
      </c>
      <c r="G53" s="29">
        <v>57.85</v>
      </c>
      <c r="H53" s="29" t="s">
        <v>304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44922</v>
      </c>
      <c r="B54" s="29">
        <v>530095</v>
      </c>
      <c r="C54" s="28" t="s">
        <v>1076</v>
      </c>
      <c r="D54" s="28" t="s">
        <v>1093</v>
      </c>
      <c r="E54" s="28" t="s">
        <v>526</v>
      </c>
      <c r="F54" s="85">
        <v>24759</v>
      </c>
      <c r="G54" s="29">
        <v>57.95</v>
      </c>
      <c r="H54" s="29" t="s">
        <v>304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44922</v>
      </c>
      <c r="B55" s="29">
        <v>512217</v>
      </c>
      <c r="C55" s="28" t="s">
        <v>1168</v>
      </c>
      <c r="D55" s="28" t="s">
        <v>1169</v>
      </c>
      <c r="E55" s="28" t="s">
        <v>525</v>
      </c>
      <c r="F55" s="85">
        <v>45139</v>
      </c>
      <c r="G55" s="29">
        <v>30.04</v>
      </c>
      <c r="H55" s="29" t="s">
        <v>304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44922</v>
      </c>
      <c r="B56" s="29">
        <v>512217</v>
      </c>
      <c r="C56" s="28" t="s">
        <v>1168</v>
      </c>
      <c r="D56" s="28" t="s">
        <v>1170</v>
      </c>
      <c r="E56" s="28" t="s">
        <v>526</v>
      </c>
      <c r="F56" s="85">
        <v>36244</v>
      </c>
      <c r="G56" s="29">
        <v>30.04</v>
      </c>
      <c r="H56" s="29" t="s">
        <v>304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44922</v>
      </c>
      <c r="B57" s="29">
        <v>543171</v>
      </c>
      <c r="C57" s="28" t="s">
        <v>1171</v>
      </c>
      <c r="D57" s="28" t="s">
        <v>1172</v>
      </c>
      <c r="E57" s="28" t="s">
        <v>526</v>
      </c>
      <c r="F57" s="85">
        <v>25000</v>
      </c>
      <c r="G57" s="29">
        <v>56.05</v>
      </c>
      <c r="H57" s="29" t="s">
        <v>304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44922</v>
      </c>
      <c r="B58" s="29">
        <v>543171</v>
      </c>
      <c r="C58" s="28" t="s">
        <v>1171</v>
      </c>
      <c r="D58" s="28" t="s">
        <v>1172</v>
      </c>
      <c r="E58" s="28" t="s">
        <v>525</v>
      </c>
      <c r="F58" s="85">
        <v>59328</v>
      </c>
      <c r="G58" s="29">
        <v>55.5</v>
      </c>
      <c r="H58" s="29" t="s">
        <v>304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44922</v>
      </c>
      <c r="B59" s="29">
        <v>526739</v>
      </c>
      <c r="C59" s="28" t="s">
        <v>1173</v>
      </c>
      <c r="D59" s="28" t="s">
        <v>880</v>
      </c>
      <c r="E59" s="28" t="s">
        <v>525</v>
      </c>
      <c r="F59" s="85">
        <v>42342</v>
      </c>
      <c r="G59" s="29">
        <v>326.77</v>
      </c>
      <c r="H59" s="29" t="s">
        <v>304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44922</v>
      </c>
      <c r="B60" s="29">
        <v>526739</v>
      </c>
      <c r="C60" s="28" t="s">
        <v>1173</v>
      </c>
      <c r="D60" s="28" t="s">
        <v>880</v>
      </c>
      <c r="E60" s="28" t="s">
        <v>526</v>
      </c>
      <c r="F60" s="85">
        <v>35369</v>
      </c>
      <c r="G60" s="29">
        <v>327.75</v>
      </c>
      <c r="H60" s="29" t="s">
        <v>304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44922</v>
      </c>
      <c r="B61" s="29">
        <v>523838</v>
      </c>
      <c r="C61" s="28" t="s">
        <v>1174</v>
      </c>
      <c r="D61" s="28" t="s">
        <v>1175</v>
      </c>
      <c r="E61" s="28" t="s">
        <v>526</v>
      </c>
      <c r="F61" s="85">
        <v>869530</v>
      </c>
      <c r="G61" s="29">
        <v>55.5</v>
      </c>
      <c r="H61" s="29" t="s">
        <v>304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44922</v>
      </c>
      <c r="B62" s="29">
        <v>523838</v>
      </c>
      <c r="C62" s="28" t="s">
        <v>1174</v>
      </c>
      <c r="D62" s="28" t="s">
        <v>1176</v>
      </c>
      <c r="E62" s="28" t="s">
        <v>525</v>
      </c>
      <c r="F62" s="85">
        <v>869530</v>
      </c>
      <c r="G62" s="29">
        <v>55.5</v>
      </c>
      <c r="H62" s="29" t="s">
        <v>304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44922</v>
      </c>
      <c r="B63" s="29">
        <v>538923</v>
      </c>
      <c r="C63" s="28" t="s">
        <v>1077</v>
      </c>
      <c r="D63" s="28" t="s">
        <v>1108</v>
      </c>
      <c r="E63" s="28" t="s">
        <v>525</v>
      </c>
      <c r="F63" s="85">
        <v>24799</v>
      </c>
      <c r="G63" s="29">
        <v>91.5</v>
      </c>
      <c r="H63" s="29" t="s">
        <v>304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44922</v>
      </c>
      <c r="B64" s="29">
        <v>538923</v>
      </c>
      <c r="C64" s="28" t="s">
        <v>1077</v>
      </c>
      <c r="D64" s="28" t="s">
        <v>1177</v>
      </c>
      <c r="E64" s="28" t="s">
        <v>526</v>
      </c>
      <c r="F64" s="85">
        <v>25000</v>
      </c>
      <c r="G64" s="29">
        <v>91.5</v>
      </c>
      <c r="H64" s="29" t="s">
        <v>304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44922</v>
      </c>
      <c r="B65" s="29">
        <v>539026</v>
      </c>
      <c r="C65" s="28" t="s">
        <v>1178</v>
      </c>
      <c r="D65" s="28" t="s">
        <v>1179</v>
      </c>
      <c r="E65" s="28" t="s">
        <v>525</v>
      </c>
      <c r="F65" s="85">
        <v>16000</v>
      </c>
      <c r="G65" s="29">
        <v>7.84</v>
      </c>
      <c r="H65" s="29" t="s">
        <v>304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44922</v>
      </c>
      <c r="B66" s="29">
        <v>539026</v>
      </c>
      <c r="C66" s="28" t="s">
        <v>1178</v>
      </c>
      <c r="D66" s="28" t="s">
        <v>1180</v>
      </c>
      <c r="E66" s="28" t="s">
        <v>526</v>
      </c>
      <c r="F66" s="85">
        <v>28000</v>
      </c>
      <c r="G66" s="29">
        <v>7.84</v>
      </c>
      <c r="H66" s="29" t="s">
        <v>304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44922</v>
      </c>
      <c r="B67" s="29">
        <v>539026</v>
      </c>
      <c r="C67" s="28" t="s">
        <v>1178</v>
      </c>
      <c r="D67" s="28" t="s">
        <v>1179</v>
      </c>
      <c r="E67" s="28" t="s">
        <v>526</v>
      </c>
      <c r="F67" s="85">
        <v>28000</v>
      </c>
      <c r="G67" s="29">
        <v>7.85</v>
      </c>
      <c r="H67" s="29" t="s">
        <v>304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44922</v>
      </c>
      <c r="B68" s="29">
        <v>539026</v>
      </c>
      <c r="C68" s="28" t="s">
        <v>1178</v>
      </c>
      <c r="D68" s="28" t="s">
        <v>1181</v>
      </c>
      <c r="E68" s="28" t="s">
        <v>525</v>
      </c>
      <c r="F68" s="85">
        <v>40000</v>
      </c>
      <c r="G68" s="29">
        <v>7.85</v>
      </c>
      <c r="H68" s="29" t="s">
        <v>304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44922</v>
      </c>
      <c r="B69" s="29">
        <v>530611</v>
      </c>
      <c r="C69" s="28" t="s">
        <v>1109</v>
      </c>
      <c r="D69" s="28" t="s">
        <v>1182</v>
      </c>
      <c r="E69" s="28" t="s">
        <v>526</v>
      </c>
      <c r="F69" s="85">
        <v>2040800</v>
      </c>
      <c r="G69" s="29">
        <v>0.49</v>
      </c>
      <c r="H69" s="29" t="s">
        <v>304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44922</v>
      </c>
      <c r="B70" s="29">
        <v>530611</v>
      </c>
      <c r="C70" s="28" t="s">
        <v>1109</v>
      </c>
      <c r="D70" s="28" t="s">
        <v>1110</v>
      </c>
      <c r="E70" s="28" t="s">
        <v>526</v>
      </c>
      <c r="F70" s="85">
        <v>10480105</v>
      </c>
      <c r="G70" s="29">
        <v>0.52</v>
      </c>
      <c r="H70" s="29" t="s">
        <v>304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44922</v>
      </c>
      <c r="B71" s="29">
        <v>530611</v>
      </c>
      <c r="C71" s="28" t="s">
        <v>1109</v>
      </c>
      <c r="D71" s="28" t="s">
        <v>880</v>
      </c>
      <c r="E71" s="28" t="s">
        <v>525</v>
      </c>
      <c r="F71" s="85">
        <v>3251521</v>
      </c>
      <c r="G71" s="29">
        <v>0.49</v>
      </c>
      <c r="H71" s="29" t="s">
        <v>304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44922</v>
      </c>
      <c r="B72" s="29">
        <v>530611</v>
      </c>
      <c r="C72" s="28" t="s">
        <v>1109</v>
      </c>
      <c r="D72" s="28" t="s">
        <v>880</v>
      </c>
      <c r="E72" s="28" t="s">
        <v>526</v>
      </c>
      <c r="F72" s="85">
        <v>1521</v>
      </c>
      <c r="G72" s="29">
        <v>0.53</v>
      </c>
      <c r="H72" s="29" t="s">
        <v>304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44922</v>
      </c>
      <c r="B73" s="29">
        <v>530611</v>
      </c>
      <c r="C73" s="28" t="s">
        <v>1109</v>
      </c>
      <c r="D73" s="28" t="s">
        <v>1183</v>
      </c>
      <c r="E73" s="28" t="s">
        <v>525</v>
      </c>
      <c r="F73" s="85">
        <v>1611850</v>
      </c>
      <c r="G73" s="29">
        <v>0.53</v>
      </c>
      <c r="H73" s="29" t="s">
        <v>304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44922</v>
      </c>
      <c r="B74" s="29">
        <v>542765</v>
      </c>
      <c r="C74" s="28" t="s">
        <v>1184</v>
      </c>
      <c r="D74" s="28" t="s">
        <v>1185</v>
      </c>
      <c r="E74" s="28" t="s">
        <v>526</v>
      </c>
      <c r="F74" s="85">
        <v>27000</v>
      </c>
      <c r="G74" s="29">
        <v>132.62</v>
      </c>
      <c r="H74" s="29" t="s">
        <v>304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44922</v>
      </c>
      <c r="B75" s="29">
        <v>542765</v>
      </c>
      <c r="C75" s="28" t="s">
        <v>1184</v>
      </c>
      <c r="D75" s="28" t="s">
        <v>1186</v>
      </c>
      <c r="E75" s="28" t="s">
        <v>525</v>
      </c>
      <c r="F75" s="85">
        <v>4000</v>
      </c>
      <c r="G75" s="29">
        <v>132.25</v>
      </c>
      <c r="H75" s="29" t="s">
        <v>304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44922</v>
      </c>
      <c r="B76" s="29">
        <v>542765</v>
      </c>
      <c r="C76" s="28" t="s">
        <v>1184</v>
      </c>
      <c r="D76" s="28" t="s">
        <v>1187</v>
      </c>
      <c r="E76" s="28" t="s">
        <v>525</v>
      </c>
      <c r="F76" s="85">
        <v>3000</v>
      </c>
      <c r="G76" s="29">
        <v>132.35</v>
      </c>
      <c r="H76" s="29" t="s">
        <v>304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44922</v>
      </c>
      <c r="B77" s="29">
        <v>542765</v>
      </c>
      <c r="C77" s="28" t="s">
        <v>1184</v>
      </c>
      <c r="D77" s="28" t="s">
        <v>1188</v>
      </c>
      <c r="E77" s="28" t="s">
        <v>525</v>
      </c>
      <c r="F77" s="85">
        <v>8000</v>
      </c>
      <c r="G77" s="29">
        <v>133.09</v>
      </c>
      <c r="H77" s="29" t="s">
        <v>304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44922</v>
      </c>
      <c r="B78" s="29">
        <v>542765</v>
      </c>
      <c r="C78" s="28" t="s">
        <v>1184</v>
      </c>
      <c r="D78" s="28" t="s">
        <v>1189</v>
      </c>
      <c r="E78" s="28" t="s">
        <v>525</v>
      </c>
      <c r="F78" s="85">
        <v>2000</v>
      </c>
      <c r="G78" s="29">
        <v>143.35</v>
      </c>
      <c r="H78" s="29" t="s">
        <v>304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44922</v>
      </c>
      <c r="B79" s="29">
        <v>542765</v>
      </c>
      <c r="C79" s="28" t="s">
        <v>1184</v>
      </c>
      <c r="D79" s="28" t="s">
        <v>1190</v>
      </c>
      <c r="E79" s="28" t="s">
        <v>525</v>
      </c>
      <c r="F79" s="85">
        <v>2000</v>
      </c>
      <c r="G79" s="29">
        <v>135</v>
      </c>
      <c r="H79" s="29" t="s">
        <v>304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44922</v>
      </c>
      <c r="B80" s="29">
        <v>542765</v>
      </c>
      <c r="C80" s="28" t="s">
        <v>1184</v>
      </c>
      <c r="D80" s="28" t="s">
        <v>1191</v>
      </c>
      <c r="E80" s="28" t="s">
        <v>525</v>
      </c>
      <c r="F80" s="85">
        <v>1000</v>
      </c>
      <c r="G80" s="29">
        <v>145</v>
      </c>
      <c r="H80" s="29" t="s">
        <v>304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44922</v>
      </c>
      <c r="B81" s="29">
        <v>542765</v>
      </c>
      <c r="C81" s="28" t="s">
        <v>1184</v>
      </c>
      <c r="D81" s="28" t="s">
        <v>1191</v>
      </c>
      <c r="E81" s="28" t="s">
        <v>526</v>
      </c>
      <c r="F81" s="85">
        <v>11000</v>
      </c>
      <c r="G81" s="29">
        <v>140.88999999999999</v>
      </c>
      <c r="H81" s="29" t="s">
        <v>304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44922</v>
      </c>
      <c r="B82" s="29">
        <v>542765</v>
      </c>
      <c r="C82" s="28" t="s">
        <v>1184</v>
      </c>
      <c r="D82" s="28" t="s">
        <v>1141</v>
      </c>
      <c r="E82" s="28" t="s">
        <v>525</v>
      </c>
      <c r="F82" s="85">
        <v>2000</v>
      </c>
      <c r="G82" s="29">
        <v>132.5</v>
      </c>
      <c r="H82" s="29" t="s">
        <v>304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44922</v>
      </c>
      <c r="B83" s="29">
        <v>542765</v>
      </c>
      <c r="C83" s="28" t="s">
        <v>1184</v>
      </c>
      <c r="D83" s="28" t="s">
        <v>1141</v>
      </c>
      <c r="E83" s="28" t="s">
        <v>526</v>
      </c>
      <c r="F83" s="85">
        <v>2000</v>
      </c>
      <c r="G83" s="29">
        <v>143</v>
      </c>
      <c r="H83" s="29" t="s">
        <v>304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44922</v>
      </c>
      <c r="B84" s="29">
        <v>542765</v>
      </c>
      <c r="C84" s="28" t="s">
        <v>1184</v>
      </c>
      <c r="D84" s="28" t="s">
        <v>1192</v>
      </c>
      <c r="E84" s="28" t="s">
        <v>525</v>
      </c>
      <c r="F84" s="85">
        <v>8000</v>
      </c>
      <c r="G84" s="29">
        <v>133.09</v>
      </c>
      <c r="H84" s="29" t="s">
        <v>304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44922</v>
      </c>
      <c r="B85" s="29">
        <v>542765</v>
      </c>
      <c r="C85" s="28" t="s">
        <v>1184</v>
      </c>
      <c r="D85" s="28" t="s">
        <v>1193</v>
      </c>
      <c r="E85" s="28" t="s">
        <v>525</v>
      </c>
      <c r="F85" s="85">
        <v>2000</v>
      </c>
      <c r="G85" s="29">
        <v>143.5</v>
      </c>
      <c r="H85" s="29" t="s">
        <v>304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44922</v>
      </c>
      <c r="B86" s="29">
        <v>542765</v>
      </c>
      <c r="C86" s="28" t="s">
        <v>1184</v>
      </c>
      <c r="D86" s="28" t="s">
        <v>1194</v>
      </c>
      <c r="E86" s="28" t="s">
        <v>525</v>
      </c>
      <c r="F86" s="85">
        <v>3000</v>
      </c>
      <c r="G86" s="29">
        <v>140</v>
      </c>
      <c r="H86" s="29" t="s">
        <v>304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44922</v>
      </c>
      <c r="B87" s="29">
        <v>532354</v>
      </c>
      <c r="C87" s="28" t="s">
        <v>1195</v>
      </c>
      <c r="D87" s="28" t="s">
        <v>1196</v>
      </c>
      <c r="E87" s="28" t="s">
        <v>525</v>
      </c>
      <c r="F87" s="85">
        <v>100000</v>
      </c>
      <c r="G87" s="29">
        <v>4.92</v>
      </c>
      <c r="H87" s="29" t="s">
        <v>304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44922</v>
      </c>
      <c r="B88" s="29">
        <v>532354</v>
      </c>
      <c r="C88" s="28" t="s">
        <v>1195</v>
      </c>
      <c r="D88" s="28" t="s">
        <v>880</v>
      </c>
      <c r="E88" s="28" t="s">
        <v>525</v>
      </c>
      <c r="F88" s="85">
        <v>56517</v>
      </c>
      <c r="G88" s="29">
        <v>4.92</v>
      </c>
      <c r="H88" s="29" t="s">
        <v>304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44922</v>
      </c>
      <c r="B89" s="29">
        <v>532354</v>
      </c>
      <c r="C89" s="28" t="s">
        <v>1195</v>
      </c>
      <c r="D89" s="28" t="s">
        <v>880</v>
      </c>
      <c r="E89" s="28" t="s">
        <v>526</v>
      </c>
      <c r="F89" s="85">
        <v>56517</v>
      </c>
      <c r="G89" s="29">
        <v>5.37</v>
      </c>
      <c r="H89" s="29" t="s">
        <v>304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44922</v>
      </c>
      <c r="B90" s="29">
        <v>532354</v>
      </c>
      <c r="C90" s="28" t="s">
        <v>1195</v>
      </c>
      <c r="D90" s="28" t="s">
        <v>1197</v>
      </c>
      <c r="E90" s="28" t="s">
        <v>526</v>
      </c>
      <c r="F90" s="85">
        <v>108000</v>
      </c>
      <c r="G90" s="29">
        <v>5.31</v>
      </c>
      <c r="H90" s="29" t="s">
        <v>304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44922</v>
      </c>
      <c r="B91" s="29">
        <v>541167</v>
      </c>
      <c r="C91" s="28" t="s">
        <v>1198</v>
      </c>
      <c r="D91" s="28" t="s">
        <v>1199</v>
      </c>
      <c r="E91" s="28" t="s">
        <v>526</v>
      </c>
      <c r="F91" s="85">
        <v>61500</v>
      </c>
      <c r="G91" s="29">
        <v>1613.35</v>
      </c>
      <c r="H91" s="29" t="s">
        <v>304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44922</v>
      </c>
      <c r="B92" s="29" t="s">
        <v>1111</v>
      </c>
      <c r="C92" s="28" t="s">
        <v>1112</v>
      </c>
      <c r="D92" s="28" t="s">
        <v>1200</v>
      </c>
      <c r="E92" s="28" t="s">
        <v>525</v>
      </c>
      <c r="F92" s="85">
        <v>795968</v>
      </c>
      <c r="G92" s="29">
        <v>6.07</v>
      </c>
      <c r="H92" s="29" t="s">
        <v>796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44922</v>
      </c>
      <c r="B93" s="29" t="s">
        <v>1111</v>
      </c>
      <c r="C93" s="28" t="s">
        <v>1112</v>
      </c>
      <c r="D93" s="28" t="s">
        <v>1201</v>
      </c>
      <c r="E93" s="28" t="s">
        <v>525</v>
      </c>
      <c r="F93" s="85">
        <v>353490</v>
      </c>
      <c r="G93" s="29">
        <v>5.92</v>
      </c>
      <c r="H93" s="29" t="s">
        <v>796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44922</v>
      </c>
      <c r="B94" s="29" t="s">
        <v>1094</v>
      </c>
      <c r="C94" s="28" t="s">
        <v>1095</v>
      </c>
      <c r="D94" s="28" t="s">
        <v>1096</v>
      </c>
      <c r="E94" s="28" t="s">
        <v>525</v>
      </c>
      <c r="F94" s="85">
        <v>100800</v>
      </c>
      <c r="G94" s="29">
        <v>77.86</v>
      </c>
      <c r="H94" s="29" t="s">
        <v>796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44922</v>
      </c>
      <c r="B95" s="29" t="s">
        <v>1202</v>
      </c>
      <c r="C95" s="28" t="s">
        <v>1203</v>
      </c>
      <c r="D95" s="28" t="s">
        <v>1204</v>
      </c>
      <c r="E95" s="28" t="s">
        <v>525</v>
      </c>
      <c r="F95" s="85">
        <v>48000</v>
      </c>
      <c r="G95" s="29">
        <v>61.5</v>
      </c>
      <c r="H95" s="29" t="s">
        <v>796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44922</v>
      </c>
      <c r="B96" s="29" t="s">
        <v>1205</v>
      </c>
      <c r="C96" s="28" t="s">
        <v>1206</v>
      </c>
      <c r="D96" s="28" t="s">
        <v>1200</v>
      </c>
      <c r="E96" s="28" t="s">
        <v>525</v>
      </c>
      <c r="F96" s="85">
        <v>254351</v>
      </c>
      <c r="G96" s="29">
        <v>19.91</v>
      </c>
      <c r="H96" s="29" t="s">
        <v>796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44922</v>
      </c>
      <c r="B97" s="29" t="s">
        <v>1207</v>
      </c>
      <c r="C97" s="28" t="s">
        <v>1208</v>
      </c>
      <c r="D97" s="28" t="s">
        <v>880</v>
      </c>
      <c r="E97" s="28" t="s">
        <v>525</v>
      </c>
      <c r="F97" s="85">
        <v>125004</v>
      </c>
      <c r="G97" s="29">
        <v>25.8</v>
      </c>
      <c r="H97" s="29" t="s">
        <v>796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44922</v>
      </c>
      <c r="B98" s="29" t="s">
        <v>1207</v>
      </c>
      <c r="C98" s="28" t="s">
        <v>1208</v>
      </c>
      <c r="D98" s="28" t="s">
        <v>1172</v>
      </c>
      <c r="E98" s="28" t="s">
        <v>525</v>
      </c>
      <c r="F98" s="85">
        <v>296619</v>
      </c>
      <c r="G98" s="29">
        <v>24.06</v>
      </c>
      <c r="H98" s="29" t="s">
        <v>796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44922</v>
      </c>
      <c r="B99" s="29" t="s">
        <v>1209</v>
      </c>
      <c r="C99" s="28" t="s">
        <v>1210</v>
      </c>
      <c r="D99" s="28" t="s">
        <v>1211</v>
      </c>
      <c r="E99" s="28" t="s">
        <v>525</v>
      </c>
      <c r="F99" s="85">
        <v>1600</v>
      </c>
      <c r="G99" s="29">
        <v>134</v>
      </c>
      <c r="H99" s="29" t="s">
        <v>796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44922</v>
      </c>
      <c r="B100" s="29" t="s">
        <v>1209</v>
      </c>
      <c r="C100" s="28" t="s">
        <v>1210</v>
      </c>
      <c r="D100" s="28" t="s">
        <v>1212</v>
      </c>
      <c r="E100" s="28" t="s">
        <v>525</v>
      </c>
      <c r="F100" s="85">
        <v>40000</v>
      </c>
      <c r="G100" s="29">
        <v>125.88</v>
      </c>
      <c r="H100" s="29" t="s">
        <v>796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44922</v>
      </c>
      <c r="B101" s="29" t="s">
        <v>1213</v>
      </c>
      <c r="C101" s="28" t="s">
        <v>1214</v>
      </c>
      <c r="D101" s="28" t="s">
        <v>1215</v>
      </c>
      <c r="E101" s="28" t="s">
        <v>525</v>
      </c>
      <c r="F101" s="85">
        <v>107310</v>
      </c>
      <c r="G101" s="29">
        <v>25.11</v>
      </c>
      <c r="H101" s="29" t="s">
        <v>796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44922</v>
      </c>
      <c r="B102" s="29" t="s">
        <v>1216</v>
      </c>
      <c r="C102" s="28" t="s">
        <v>1217</v>
      </c>
      <c r="D102" s="28" t="s">
        <v>1218</v>
      </c>
      <c r="E102" s="28" t="s">
        <v>525</v>
      </c>
      <c r="F102" s="85">
        <v>300000</v>
      </c>
      <c r="G102" s="29">
        <v>13.05</v>
      </c>
      <c r="H102" s="29" t="s">
        <v>796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44922</v>
      </c>
      <c r="B103" s="29" t="s">
        <v>1219</v>
      </c>
      <c r="C103" s="28" t="s">
        <v>1220</v>
      </c>
      <c r="D103" s="28" t="s">
        <v>1221</v>
      </c>
      <c r="E103" s="28" t="s">
        <v>525</v>
      </c>
      <c r="F103" s="85">
        <v>311199</v>
      </c>
      <c r="G103" s="29">
        <v>50.77</v>
      </c>
      <c r="H103" s="29" t="s">
        <v>796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44922</v>
      </c>
      <c r="B104" s="29" t="s">
        <v>1219</v>
      </c>
      <c r="C104" s="28" t="s">
        <v>1220</v>
      </c>
      <c r="D104" s="28" t="s">
        <v>1222</v>
      </c>
      <c r="E104" s="28" t="s">
        <v>525</v>
      </c>
      <c r="F104" s="85">
        <v>278480</v>
      </c>
      <c r="G104" s="29">
        <v>53</v>
      </c>
      <c r="H104" s="29" t="s">
        <v>796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44922</v>
      </c>
      <c r="B105" s="29" t="s">
        <v>1223</v>
      </c>
      <c r="C105" s="28" t="s">
        <v>1224</v>
      </c>
      <c r="D105" s="28" t="s">
        <v>1225</v>
      </c>
      <c r="E105" s="28" t="s">
        <v>525</v>
      </c>
      <c r="F105" s="85">
        <v>48000</v>
      </c>
      <c r="G105" s="29">
        <v>85</v>
      </c>
      <c r="H105" s="29" t="s">
        <v>796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44922</v>
      </c>
      <c r="B106" s="29" t="s">
        <v>1226</v>
      </c>
      <c r="C106" s="28" t="s">
        <v>1227</v>
      </c>
      <c r="D106" s="28" t="s">
        <v>1228</v>
      </c>
      <c r="E106" s="28" t="s">
        <v>525</v>
      </c>
      <c r="F106" s="85">
        <v>491578</v>
      </c>
      <c r="G106" s="29">
        <v>22.32</v>
      </c>
      <c r="H106" s="29" t="s">
        <v>796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44922</v>
      </c>
      <c r="B107" s="29" t="s">
        <v>1111</v>
      </c>
      <c r="C107" s="28" t="s">
        <v>1112</v>
      </c>
      <c r="D107" s="28" t="s">
        <v>1200</v>
      </c>
      <c r="E107" s="28" t="s">
        <v>526</v>
      </c>
      <c r="F107" s="85">
        <v>795968</v>
      </c>
      <c r="G107" s="29">
        <v>6.03</v>
      </c>
      <c r="H107" s="29" t="s">
        <v>796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44922</v>
      </c>
      <c r="B108" s="29" t="s">
        <v>1111</v>
      </c>
      <c r="C108" s="28" t="s">
        <v>1112</v>
      </c>
      <c r="D108" s="28" t="s">
        <v>1229</v>
      </c>
      <c r="E108" s="28" t="s">
        <v>526</v>
      </c>
      <c r="F108" s="85">
        <v>450000</v>
      </c>
      <c r="G108" s="29">
        <v>5.93</v>
      </c>
      <c r="H108" s="29" t="s">
        <v>796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44922</v>
      </c>
      <c r="B109" s="29" t="s">
        <v>1111</v>
      </c>
      <c r="C109" s="28" t="s">
        <v>1112</v>
      </c>
      <c r="D109" s="28" t="s">
        <v>1230</v>
      </c>
      <c r="E109" s="28" t="s">
        <v>526</v>
      </c>
      <c r="F109" s="85">
        <v>439206</v>
      </c>
      <c r="G109" s="29">
        <v>6.15</v>
      </c>
      <c r="H109" s="29" t="s">
        <v>796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44922</v>
      </c>
      <c r="B110" s="29" t="s">
        <v>1111</v>
      </c>
      <c r="C110" s="28" t="s">
        <v>1112</v>
      </c>
      <c r="D110" s="28" t="s">
        <v>1201</v>
      </c>
      <c r="E110" s="28" t="s">
        <v>526</v>
      </c>
      <c r="F110" s="85">
        <v>147577</v>
      </c>
      <c r="G110" s="29">
        <v>5.98</v>
      </c>
      <c r="H110" s="29" t="s">
        <v>796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44922</v>
      </c>
      <c r="B111" s="29" t="s">
        <v>1094</v>
      </c>
      <c r="C111" s="28" t="s">
        <v>1095</v>
      </c>
      <c r="D111" s="28" t="s">
        <v>1188</v>
      </c>
      <c r="E111" s="28" t="s">
        <v>526</v>
      </c>
      <c r="F111" s="85">
        <v>96000</v>
      </c>
      <c r="G111" s="29">
        <v>78.25</v>
      </c>
      <c r="H111" s="29" t="s">
        <v>796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44922</v>
      </c>
      <c r="B112" s="29" t="s">
        <v>1231</v>
      </c>
      <c r="C112" s="28" t="s">
        <v>1232</v>
      </c>
      <c r="D112" s="28" t="s">
        <v>1233</v>
      </c>
      <c r="E112" s="28" t="s">
        <v>526</v>
      </c>
      <c r="F112" s="85">
        <v>869714</v>
      </c>
      <c r="G112" s="29">
        <v>20.46</v>
      </c>
      <c r="H112" s="29" t="s">
        <v>796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44922</v>
      </c>
      <c r="B113" s="29" t="s">
        <v>1113</v>
      </c>
      <c r="C113" s="28" t="s">
        <v>1114</v>
      </c>
      <c r="D113" s="28" t="s">
        <v>1115</v>
      </c>
      <c r="E113" s="28" t="s">
        <v>526</v>
      </c>
      <c r="F113" s="85">
        <v>1170865</v>
      </c>
      <c r="G113" s="29">
        <v>2.58</v>
      </c>
      <c r="H113" s="29" t="s">
        <v>796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44922</v>
      </c>
      <c r="B114" s="29" t="s">
        <v>1202</v>
      </c>
      <c r="C114" s="28" t="s">
        <v>1203</v>
      </c>
      <c r="D114" s="28" t="s">
        <v>1234</v>
      </c>
      <c r="E114" s="28" t="s">
        <v>526</v>
      </c>
      <c r="F114" s="85">
        <v>48000</v>
      </c>
      <c r="G114" s="29">
        <v>61.5</v>
      </c>
      <c r="H114" s="29" t="s">
        <v>796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44922</v>
      </c>
      <c r="B115" s="29" t="s">
        <v>1205</v>
      </c>
      <c r="C115" s="28" t="s">
        <v>1206</v>
      </c>
      <c r="D115" s="28" t="s">
        <v>1200</v>
      </c>
      <c r="E115" s="28" t="s">
        <v>526</v>
      </c>
      <c r="F115" s="85">
        <v>254351</v>
      </c>
      <c r="G115" s="29">
        <v>19.3</v>
      </c>
      <c r="H115" s="29" t="s">
        <v>796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44922</v>
      </c>
      <c r="B116" s="29" t="s">
        <v>1235</v>
      </c>
      <c r="C116" s="28" t="s">
        <v>1236</v>
      </c>
      <c r="D116" s="28" t="s">
        <v>1237</v>
      </c>
      <c r="E116" s="28" t="s">
        <v>526</v>
      </c>
      <c r="F116" s="85">
        <v>80600</v>
      </c>
      <c r="G116" s="29">
        <v>47.08</v>
      </c>
      <c r="H116" s="29" t="s">
        <v>796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44922</v>
      </c>
      <c r="B117" s="29" t="s">
        <v>1207</v>
      </c>
      <c r="C117" s="28" t="s">
        <v>1208</v>
      </c>
      <c r="D117" s="28" t="s">
        <v>880</v>
      </c>
      <c r="E117" s="28" t="s">
        <v>526</v>
      </c>
      <c r="F117" s="85">
        <v>257173</v>
      </c>
      <c r="G117" s="29">
        <v>24.57</v>
      </c>
      <c r="H117" s="29" t="s">
        <v>796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44922</v>
      </c>
      <c r="B118" s="29" t="s">
        <v>1207</v>
      </c>
      <c r="C118" s="28" t="s">
        <v>1208</v>
      </c>
      <c r="D118" s="28" t="s">
        <v>1172</v>
      </c>
      <c r="E118" s="28" t="s">
        <v>526</v>
      </c>
      <c r="F118" s="85">
        <v>297000</v>
      </c>
      <c r="G118" s="29">
        <v>25.8</v>
      </c>
      <c r="H118" s="29" t="s">
        <v>796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44922</v>
      </c>
      <c r="B119" s="29" t="s">
        <v>1238</v>
      </c>
      <c r="C119" s="28" t="s">
        <v>1239</v>
      </c>
      <c r="D119" s="28" t="s">
        <v>1240</v>
      </c>
      <c r="E119" s="28" t="s">
        <v>526</v>
      </c>
      <c r="F119" s="85">
        <v>60000</v>
      </c>
      <c r="G119" s="29">
        <v>39.14</v>
      </c>
      <c r="H119" s="29" t="s">
        <v>796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44922</v>
      </c>
      <c r="B120" s="29" t="s">
        <v>1209</v>
      </c>
      <c r="C120" s="28" t="s">
        <v>1210</v>
      </c>
      <c r="D120" s="28" t="s">
        <v>1211</v>
      </c>
      <c r="E120" s="28" t="s">
        <v>526</v>
      </c>
      <c r="F120" s="85">
        <v>40000</v>
      </c>
      <c r="G120" s="29">
        <v>120</v>
      </c>
      <c r="H120" s="29" t="s">
        <v>796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44922</v>
      </c>
      <c r="B121" s="29" t="s">
        <v>1241</v>
      </c>
      <c r="C121" s="28" t="s">
        <v>1242</v>
      </c>
      <c r="D121" s="28" t="s">
        <v>1243</v>
      </c>
      <c r="E121" s="28" t="s">
        <v>526</v>
      </c>
      <c r="F121" s="85">
        <v>59141</v>
      </c>
      <c r="G121" s="29">
        <v>23.7</v>
      </c>
      <c r="H121" s="29" t="s">
        <v>796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44922</v>
      </c>
      <c r="B122" s="29" t="s">
        <v>1213</v>
      </c>
      <c r="C122" s="28" t="s">
        <v>1214</v>
      </c>
      <c r="D122" s="28" t="s">
        <v>1215</v>
      </c>
      <c r="E122" s="28" t="s">
        <v>526</v>
      </c>
      <c r="F122" s="85">
        <v>75728</v>
      </c>
      <c r="G122" s="29">
        <v>24.83</v>
      </c>
      <c r="H122" s="29" t="s">
        <v>796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44922</v>
      </c>
      <c r="B123" s="29" t="s">
        <v>1216</v>
      </c>
      <c r="C123" s="28" t="s">
        <v>1217</v>
      </c>
      <c r="D123" s="28" t="s">
        <v>1244</v>
      </c>
      <c r="E123" s="28" t="s">
        <v>526</v>
      </c>
      <c r="F123" s="85">
        <v>307204</v>
      </c>
      <c r="G123" s="29">
        <v>13.05</v>
      </c>
      <c r="H123" s="29" t="s">
        <v>796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44922</v>
      </c>
      <c r="B124" s="29" t="s">
        <v>1116</v>
      </c>
      <c r="C124" s="28" t="s">
        <v>1117</v>
      </c>
      <c r="D124" s="28" t="s">
        <v>880</v>
      </c>
      <c r="E124" s="28" t="s">
        <v>526</v>
      </c>
      <c r="F124" s="85">
        <v>300000</v>
      </c>
      <c r="G124" s="29">
        <v>7.26</v>
      </c>
      <c r="H124" s="29" t="s">
        <v>796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44922</v>
      </c>
      <c r="B125" s="29" t="s">
        <v>1219</v>
      </c>
      <c r="C125" s="28" t="s">
        <v>1220</v>
      </c>
      <c r="D125" s="28" t="s">
        <v>1222</v>
      </c>
      <c r="E125" s="28" t="s">
        <v>526</v>
      </c>
      <c r="F125" s="85">
        <v>278480</v>
      </c>
      <c r="G125" s="29">
        <v>50.66</v>
      </c>
      <c r="H125" s="29" t="s">
        <v>796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44922</v>
      </c>
      <c r="B126" s="29" t="s">
        <v>1219</v>
      </c>
      <c r="C126" s="28" t="s">
        <v>1220</v>
      </c>
      <c r="D126" s="28" t="s">
        <v>1221</v>
      </c>
      <c r="E126" s="28" t="s">
        <v>526</v>
      </c>
      <c r="F126" s="85">
        <v>311199</v>
      </c>
      <c r="G126" s="29">
        <v>51.08</v>
      </c>
      <c r="H126" s="29" t="s">
        <v>796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44922</v>
      </c>
      <c r="B127" s="29" t="s">
        <v>1245</v>
      </c>
      <c r="C127" s="28" t="s">
        <v>1246</v>
      </c>
      <c r="D127" s="28" t="s">
        <v>1247</v>
      </c>
      <c r="E127" s="28" t="s">
        <v>526</v>
      </c>
      <c r="F127" s="85">
        <v>164427</v>
      </c>
      <c r="G127" s="29">
        <v>307.10000000000002</v>
      </c>
      <c r="H127" s="29" t="s">
        <v>796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44922</v>
      </c>
      <c r="B128" s="29" t="s">
        <v>1223</v>
      </c>
      <c r="C128" s="28" t="s">
        <v>1224</v>
      </c>
      <c r="D128" s="28" t="s">
        <v>1234</v>
      </c>
      <c r="E128" s="28" t="s">
        <v>526</v>
      </c>
      <c r="F128" s="85">
        <v>48000</v>
      </c>
      <c r="G128" s="29">
        <v>85</v>
      </c>
      <c r="H128" s="29" t="s">
        <v>796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44922</v>
      </c>
      <c r="B129" s="29" t="s">
        <v>1226</v>
      </c>
      <c r="C129" s="28" t="s">
        <v>1227</v>
      </c>
      <c r="D129" s="28" t="s">
        <v>1228</v>
      </c>
      <c r="E129" s="28" t="s">
        <v>526</v>
      </c>
      <c r="F129" s="85">
        <v>391327</v>
      </c>
      <c r="G129" s="29">
        <v>21.77</v>
      </c>
      <c r="H129" s="29" t="s">
        <v>796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D514"/>
  <sheetViews>
    <sheetView topLeftCell="A16" zoomScale="85" zoomScaleNormal="85" workbookViewId="0">
      <selection activeCell="I38" sqref="I38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45" t="s">
        <v>284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948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44923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527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517</v>
      </c>
      <c r="C9" s="94"/>
      <c r="D9" s="95" t="s">
        <v>528</v>
      </c>
      <c r="E9" s="94" t="s">
        <v>529</v>
      </c>
      <c r="F9" s="94" t="s">
        <v>530</v>
      </c>
      <c r="G9" s="94" t="s">
        <v>531</v>
      </c>
      <c r="H9" s="94" t="s">
        <v>532</v>
      </c>
      <c r="I9" s="94" t="s">
        <v>533</v>
      </c>
      <c r="J9" s="93" t="s">
        <v>534</v>
      </c>
      <c r="K9" s="94" t="s">
        <v>535</v>
      </c>
      <c r="L9" s="96" t="s">
        <v>536</v>
      </c>
      <c r="M9" s="96" t="s">
        <v>537</v>
      </c>
      <c r="N9" s="94" t="s">
        <v>538</v>
      </c>
      <c r="O9" s="95" t="s">
        <v>539</v>
      </c>
      <c r="P9" s="94" t="s">
        <v>768</v>
      </c>
      <c r="Q9" s="1"/>
      <c r="R9" s="6"/>
      <c r="S9" s="1"/>
      <c r="T9" s="1"/>
      <c r="U9" s="1"/>
      <c r="V9" s="1"/>
      <c r="W9" s="1"/>
      <c r="X9" s="1"/>
    </row>
    <row r="10" spans="1:56" s="203" customFormat="1" ht="13.9" customHeight="1">
      <c r="A10" s="332">
        <v>1</v>
      </c>
      <c r="B10" s="333">
        <v>44810</v>
      </c>
      <c r="C10" s="334"/>
      <c r="D10" s="335" t="s">
        <v>88</v>
      </c>
      <c r="E10" s="336" t="s">
        <v>888</v>
      </c>
      <c r="F10" s="332">
        <v>1607</v>
      </c>
      <c r="G10" s="332">
        <v>1517</v>
      </c>
      <c r="H10" s="332">
        <v>1607</v>
      </c>
      <c r="I10" s="337" t="s">
        <v>843</v>
      </c>
      <c r="J10" s="338" t="s">
        <v>661</v>
      </c>
      <c r="K10" s="338">
        <f t="shared" ref="K10" si="0">H10-F10</f>
        <v>0</v>
      </c>
      <c r="L10" s="339">
        <f t="shared" ref="L10" si="1">(F10*-0.7)/100</f>
        <v>-11.248999999999999</v>
      </c>
      <c r="M10" s="340">
        <f t="shared" ref="M10" si="2">(K10+L10)/F10</f>
        <v>-6.9999999999999993E-3</v>
      </c>
      <c r="N10" s="338" t="s">
        <v>661</v>
      </c>
      <c r="O10" s="341">
        <v>44902</v>
      </c>
      <c r="P10" s="338"/>
      <c r="Q10" s="202"/>
      <c r="R10" s="202" t="s">
        <v>541</v>
      </c>
      <c r="S10" s="202"/>
      <c r="T10" s="202"/>
      <c r="U10" s="202"/>
      <c r="V10" s="202"/>
      <c r="W10" s="202"/>
      <c r="X10" s="202"/>
      <c r="Y10" s="202"/>
      <c r="Z10" s="202"/>
      <c r="AA10" s="202"/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2"/>
    </row>
    <row r="11" spans="1:56" s="203" customFormat="1" ht="13.9" customHeight="1">
      <c r="A11" s="304">
        <v>2</v>
      </c>
      <c r="B11" s="305">
        <v>44840</v>
      </c>
      <c r="C11" s="306"/>
      <c r="D11" s="307" t="s">
        <v>125</v>
      </c>
      <c r="E11" s="308" t="s">
        <v>888</v>
      </c>
      <c r="F11" s="309">
        <v>1150.5</v>
      </c>
      <c r="G11" s="309">
        <v>1075</v>
      </c>
      <c r="H11" s="309">
        <v>1217.5</v>
      </c>
      <c r="I11" s="310" t="s">
        <v>844</v>
      </c>
      <c r="J11" s="252" t="s">
        <v>637</v>
      </c>
      <c r="K11" s="252">
        <f t="shared" ref="K11" si="3">H11-F11</f>
        <v>67</v>
      </c>
      <c r="L11" s="311">
        <f t="shared" ref="L11" si="4">(F11*-0.7)/100</f>
        <v>-8.0534999999999997</v>
      </c>
      <c r="M11" s="312">
        <f t="shared" ref="M11" si="5">(K11+L11)/F11</f>
        <v>5.1235549760973491E-2</v>
      </c>
      <c r="N11" s="252" t="s">
        <v>540</v>
      </c>
      <c r="O11" s="313">
        <v>44896</v>
      </c>
      <c r="P11" s="252"/>
      <c r="Q11" s="202"/>
      <c r="R11" s="202" t="s">
        <v>541</v>
      </c>
      <c r="S11" s="202"/>
      <c r="T11" s="202"/>
      <c r="U11" s="202"/>
      <c r="V11" s="202"/>
      <c r="W11" s="202"/>
      <c r="X11" s="202"/>
      <c r="Y11" s="202"/>
      <c r="Z11" s="202"/>
      <c r="AA11" s="202"/>
      <c r="AB11" s="202"/>
      <c r="AC11" s="202"/>
      <c r="AD11" s="202"/>
      <c r="AE11" s="202"/>
      <c r="AF11" s="202"/>
      <c r="AG11" s="202"/>
      <c r="AH11" s="202"/>
      <c r="AI11" s="202"/>
      <c r="AJ11" s="202"/>
      <c r="AK11" s="202"/>
      <c r="AL11" s="202"/>
      <c r="AM11" s="202"/>
      <c r="AN11" s="202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  <c r="BB11" s="202"/>
      <c r="BC11" s="202"/>
      <c r="BD11" s="202"/>
    </row>
    <row r="12" spans="1:56" s="203" customFormat="1" ht="13.9" customHeight="1">
      <c r="A12" s="293">
        <v>3</v>
      </c>
      <c r="B12" s="294">
        <v>44861</v>
      </c>
      <c r="C12" s="295"/>
      <c r="D12" s="296" t="s">
        <v>55</v>
      </c>
      <c r="E12" s="297" t="s">
        <v>542</v>
      </c>
      <c r="F12" s="298">
        <v>147</v>
      </c>
      <c r="G12" s="298">
        <v>137</v>
      </c>
      <c r="H12" s="298">
        <v>154</v>
      </c>
      <c r="I12" s="299" t="s">
        <v>875</v>
      </c>
      <c r="J12" s="300" t="s">
        <v>876</v>
      </c>
      <c r="K12" s="300">
        <f t="shared" ref="K12:K13" si="6">H12-F12</f>
        <v>7</v>
      </c>
      <c r="L12" s="301">
        <f t="shared" ref="L12:L13" si="7">(F12*-0.7)/100</f>
        <v>-1.0289999999999999</v>
      </c>
      <c r="M12" s="302">
        <f t="shared" ref="M12:M13" si="8">(K12+L12)/F12</f>
        <v>4.0619047619047617E-2</v>
      </c>
      <c r="N12" s="300" t="s">
        <v>540</v>
      </c>
      <c r="O12" s="303">
        <v>44866</v>
      </c>
      <c r="P12" s="300"/>
      <c r="Q12" s="202"/>
      <c r="R12" s="202" t="s">
        <v>806</v>
      </c>
      <c r="S12" s="202"/>
      <c r="T12" s="202"/>
      <c r="U12" s="202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  <c r="BB12" s="202"/>
      <c r="BC12" s="202"/>
      <c r="BD12" s="202"/>
    </row>
    <row r="13" spans="1:56" s="203" customFormat="1" ht="13.9" customHeight="1">
      <c r="A13" s="304">
        <v>4</v>
      </c>
      <c r="B13" s="305">
        <v>44867</v>
      </c>
      <c r="C13" s="306"/>
      <c r="D13" s="307" t="s">
        <v>877</v>
      </c>
      <c r="E13" s="308" t="s">
        <v>542</v>
      </c>
      <c r="F13" s="309">
        <v>836</v>
      </c>
      <c r="G13" s="309">
        <v>790</v>
      </c>
      <c r="H13" s="309">
        <v>884.5</v>
      </c>
      <c r="I13" s="310" t="s">
        <v>878</v>
      </c>
      <c r="J13" s="252" t="s">
        <v>1010</v>
      </c>
      <c r="K13" s="252">
        <f t="shared" si="6"/>
        <v>48.5</v>
      </c>
      <c r="L13" s="311">
        <f t="shared" si="7"/>
        <v>-5.8519999999999994</v>
      </c>
      <c r="M13" s="312">
        <f t="shared" si="8"/>
        <v>5.1014354066985651E-2</v>
      </c>
      <c r="N13" s="252" t="s">
        <v>540</v>
      </c>
      <c r="O13" s="313">
        <v>44908</v>
      </c>
      <c r="P13" s="252"/>
      <c r="Q13" s="202"/>
      <c r="R13" s="202" t="s">
        <v>541</v>
      </c>
      <c r="S13" s="202"/>
      <c r="T13" s="202"/>
      <c r="U13" s="202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202"/>
      <c r="AN13" s="202"/>
      <c r="AO13" s="202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  <c r="BB13" s="202"/>
      <c r="BC13" s="202"/>
      <c r="BD13" s="202"/>
    </row>
    <row r="14" spans="1:56" s="203" customFormat="1" ht="13.9" customHeight="1">
      <c r="A14" s="298">
        <v>5</v>
      </c>
      <c r="B14" s="325">
        <v>44876</v>
      </c>
      <c r="C14" s="295"/>
      <c r="D14" s="296" t="s">
        <v>207</v>
      </c>
      <c r="E14" s="297" t="s">
        <v>542</v>
      </c>
      <c r="F14" s="298">
        <v>6800</v>
      </c>
      <c r="G14" s="298">
        <v>6340</v>
      </c>
      <c r="H14" s="298">
        <v>7160</v>
      </c>
      <c r="I14" s="299" t="s">
        <v>881</v>
      </c>
      <c r="J14" s="300" t="s">
        <v>902</v>
      </c>
      <c r="K14" s="300">
        <f t="shared" ref="K14" si="9">H14-F14</f>
        <v>360</v>
      </c>
      <c r="L14" s="301">
        <f t="shared" ref="L14" si="10">(F14*-0.7)/100</f>
        <v>-47.6</v>
      </c>
      <c r="M14" s="302">
        <f t="shared" ref="M14" si="11">(K14+L14)/F14</f>
        <v>4.5941176470588235E-2</v>
      </c>
      <c r="N14" s="300" t="s">
        <v>540</v>
      </c>
      <c r="O14" s="303">
        <v>44896</v>
      </c>
      <c r="P14" s="300"/>
      <c r="Q14" s="202"/>
      <c r="R14" s="202" t="s">
        <v>541</v>
      </c>
      <c r="S14" s="202"/>
      <c r="T14" s="202"/>
      <c r="U14" s="202"/>
      <c r="V14" s="202"/>
      <c r="W14" s="202"/>
      <c r="X14" s="202"/>
      <c r="Y14" s="202"/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202"/>
      <c r="AL14" s="202"/>
      <c r="AM14" s="202"/>
      <c r="AN14" s="202"/>
      <c r="AO14" s="202"/>
      <c r="AP14" s="202"/>
      <c r="AQ14" s="202"/>
      <c r="AR14" s="202"/>
      <c r="AS14" s="202"/>
      <c r="AT14" s="202"/>
      <c r="AU14" s="202"/>
      <c r="AV14" s="202"/>
      <c r="AW14" s="202"/>
      <c r="AX14" s="202"/>
      <c r="AY14" s="202"/>
      <c r="AZ14" s="202"/>
      <c r="BA14" s="202"/>
      <c r="BB14" s="202"/>
      <c r="BC14" s="202"/>
      <c r="BD14" s="202"/>
    </row>
    <row r="15" spans="1:56" s="203" customFormat="1" ht="13.9" customHeight="1">
      <c r="A15" s="350">
        <v>6</v>
      </c>
      <c r="B15" s="329">
        <v>44880</v>
      </c>
      <c r="C15" s="343"/>
      <c r="D15" s="344" t="s">
        <v>364</v>
      </c>
      <c r="E15" s="345" t="s">
        <v>542</v>
      </c>
      <c r="F15" s="342">
        <v>3425</v>
      </c>
      <c r="G15" s="342">
        <v>3170</v>
      </c>
      <c r="H15" s="342">
        <f>(3575+3100)/2</f>
        <v>3337.5</v>
      </c>
      <c r="I15" s="346" t="s">
        <v>883</v>
      </c>
      <c r="J15" s="286" t="s">
        <v>1035</v>
      </c>
      <c r="K15" s="286">
        <f t="shared" ref="K15:K16" si="12">H15-F15</f>
        <v>-87.5</v>
      </c>
      <c r="L15" s="347">
        <f t="shared" ref="L15:L16" si="13">(F15*-0.7)/100</f>
        <v>-23.975000000000001</v>
      </c>
      <c r="M15" s="348">
        <f t="shared" ref="M15:M16" si="14">(K15+L15)/F15</f>
        <v>-3.2547445255474448E-2</v>
      </c>
      <c r="N15" s="286" t="s">
        <v>552</v>
      </c>
      <c r="O15" s="349">
        <v>44911</v>
      </c>
      <c r="P15" s="286"/>
      <c r="Q15" s="202"/>
      <c r="R15" s="202" t="s">
        <v>541</v>
      </c>
      <c r="S15" s="202"/>
      <c r="T15" s="202"/>
      <c r="U15" s="202"/>
      <c r="V15" s="202"/>
      <c r="W15" s="202"/>
      <c r="X15" s="202"/>
      <c r="Y15" s="202"/>
      <c r="Z15" s="202"/>
      <c r="AA15" s="202"/>
      <c r="AB15" s="202"/>
      <c r="AC15" s="202"/>
      <c r="AD15" s="202"/>
      <c r="AE15" s="202"/>
      <c r="AF15" s="202"/>
      <c r="AG15" s="202"/>
      <c r="AH15" s="202"/>
      <c r="AI15" s="202"/>
      <c r="AJ15" s="202"/>
      <c r="AK15" s="202"/>
      <c r="AL15" s="202"/>
      <c r="AM15" s="202"/>
      <c r="AN15" s="202"/>
      <c r="AO15" s="202"/>
      <c r="AP15" s="202"/>
      <c r="AQ15" s="202"/>
      <c r="AR15" s="202"/>
      <c r="AS15" s="202"/>
      <c r="AT15" s="202"/>
      <c r="AU15" s="202"/>
      <c r="AV15" s="202"/>
      <c r="AW15" s="202"/>
      <c r="AX15" s="202"/>
      <c r="AY15" s="202"/>
      <c r="AZ15" s="202"/>
      <c r="BA15" s="202"/>
      <c r="BB15" s="202"/>
      <c r="BC15" s="202"/>
      <c r="BD15" s="202"/>
    </row>
    <row r="16" spans="1:56" s="203" customFormat="1" ht="13.9" customHeight="1">
      <c r="A16" s="304">
        <v>7</v>
      </c>
      <c r="B16" s="305">
        <v>44883</v>
      </c>
      <c r="C16" s="306"/>
      <c r="D16" s="307" t="s">
        <v>804</v>
      </c>
      <c r="E16" s="308" t="s">
        <v>542</v>
      </c>
      <c r="F16" s="309">
        <v>401</v>
      </c>
      <c r="G16" s="309">
        <v>369</v>
      </c>
      <c r="H16" s="309">
        <v>427</v>
      </c>
      <c r="I16" s="310" t="s">
        <v>885</v>
      </c>
      <c r="J16" s="252" t="s">
        <v>1059</v>
      </c>
      <c r="K16" s="252">
        <f t="shared" si="12"/>
        <v>26</v>
      </c>
      <c r="L16" s="311">
        <f t="shared" si="13"/>
        <v>-2.8069999999999999</v>
      </c>
      <c r="M16" s="312">
        <f t="shared" si="14"/>
        <v>5.7837905236907731E-2</v>
      </c>
      <c r="N16" s="252" t="s">
        <v>540</v>
      </c>
      <c r="O16" s="313">
        <v>44917</v>
      </c>
      <c r="P16" s="252"/>
      <c r="Q16" s="202"/>
      <c r="R16" s="202" t="s">
        <v>541</v>
      </c>
      <c r="S16" s="202"/>
      <c r="T16" s="202"/>
      <c r="U16" s="202"/>
      <c r="V16" s="202"/>
      <c r="W16" s="202"/>
      <c r="X16" s="202"/>
      <c r="Y16" s="202"/>
      <c r="Z16" s="202"/>
      <c r="AA16" s="202"/>
      <c r="AB16" s="202"/>
      <c r="AC16" s="202"/>
      <c r="AD16" s="202"/>
      <c r="AE16" s="202"/>
      <c r="AF16" s="202"/>
      <c r="AG16" s="202"/>
      <c r="AH16" s="202"/>
      <c r="AI16" s="202"/>
      <c r="AJ16" s="202"/>
      <c r="AK16" s="202"/>
      <c r="AL16" s="202"/>
      <c r="AM16" s="202"/>
      <c r="AN16" s="202"/>
      <c r="AO16" s="202"/>
      <c r="AP16" s="202"/>
      <c r="AQ16" s="202"/>
      <c r="AR16" s="202"/>
      <c r="AS16" s="202"/>
      <c r="AT16" s="202"/>
      <c r="AU16" s="202"/>
      <c r="AV16" s="202"/>
      <c r="AW16" s="202"/>
      <c r="AX16" s="202"/>
      <c r="AY16" s="202"/>
      <c r="AZ16" s="202"/>
      <c r="BA16" s="202"/>
      <c r="BB16" s="202"/>
      <c r="BC16" s="202"/>
      <c r="BD16" s="202"/>
    </row>
    <row r="17" spans="1:56" s="203" customFormat="1" ht="13.9" customHeight="1">
      <c r="A17" s="304">
        <v>8</v>
      </c>
      <c r="B17" s="305">
        <v>44886</v>
      </c>
      <c r="C17" s="306"/>
      <c r="D17" s="307" t="s">
        <v>146</v>
      </c>
      <c r="E17" s="308" t="s">
        <v>542</v>
      </c>
      <c r="F17" s="309">
        <v>4800</v>
      </c>
      <c r="G17" s="309">
        <v>4540</v>
      </c>
      <c r="H17" s="309">
        <v>5095</v>
      </c>
      <c r="I17" s="310" t="s">
        <v>887</v>
      </c>
      <c r="J17" s="252" t="s">
        <v>969</v>
      </c>
      <c r="K17" s="252">
        <f t="shared" ref="K17" si="15">H17-F17</f>
        <v>295</v>
      </c>
      <c r="L17" s="311">
        <f t="shared" ref="L17" si="16">(F17*-0.7)/100</f>
        <v>-33.6</v>
      </c>
      <c r="M17" s="312">
        <f t="shared" ref="M17" si="17">(K17+L17)/F17</f>
        <v>5.4458333333333331E-2</v>
      </c>
      <c r="N17" s="252" t="s">
        <v>540</v>
      </c>
      <c r="O17" s="313">
        <v>44897</v>
      </c>
      <c r="P17" s="252"/>
      <c r="Q17" s="202"/>
      <c r="R17" s="202" t="s">
        <v>541</v>
      </c>
      <c r="S17" s="202"/>
      <c r="T17" s="202"/>
      <c r="U17" s="202"/>
      <c r="V17" s="202"/>
      <c r="W17" s="202"/>
      <c r="X17" s="202"/>
      <c r="Y17" s="202"/>
      <c r="Z17" s="202"/>
      <c r="AA17" s="202"/>
      <c r="AB17" s="202"/>
      <c r="AC17" s="202"/>
      <c r="AD17" s="202"/>
      <c r="AE17" s="202"/>
      <c r="AF17" s="202"/>
      <c r="AG17" s="202"/>
      <c r="AH17" s="202"/>
      <c r="AI17" s="202"/>
      <c r="AJ17" s="202"/>
      <c r="AK17" s="202"/>
      <c r="AL17" s="202"/>
      <c r="AM17" s="202"/>
      <c r="AN17" s="202"/>
      <c r="AO17" s="202"/>
      <c r="AP17" s="202"/>
      <c r="AQ17" s="202"/>
      <c r="AR17" s="202"/>
      <c r="AS17" s="202"/>
      <c r="AT17" s="202"/>
      <c r="AU17" s="202"/>
      <c r="AV17" s="202"/>
      <c r="AW17" s="202"/>
      <c r="AX17" s="202"/>
      <c r="AY17" s="202"/>
      <c r="AZ17" s="202"/>
      <c r="BA17" s="202"/>
      <c r="BB17" s="202"/>
      <c r="BC17" s="202"/>
      <c r="BD17" s="202"/>
    </row>
    <row r="18" spans="1:56" s="203" customFormat="1" ht="13.9" customHeight="1">
      <c r="A18" s="255">
        <v>9</v>
      </c>
      <c r="B18" s="318">
        <v>44890</v>
      </c>
      <c r="C18" s="265"/>
      <c r="D18" s="266" t="s">
        <v>273</v>
      </c>
      <c r="E18" s="267" t="s">
        <v>542</v>
      </c>
      <c r="F18" s="257" t="s">
        <v>896</v>
      </c>
      <c r="G18" s="257">
        <v>5250</v>
      </c>
      <c r="H18" s="257"/>
      <c r="I18" s="268" t="s">
        <v>897</v>
      </c>
      <c r="J18" s="258" t="s">
        <v>543</v>
      </c>
      <c r="K18" s="258"/>
      <c r="L18" s="259"/>
      <c r="M18" s="260"/>
      <c r="N18" s="258"/>
      <c r="O18" s="261"/>
      <c r="P18" s="258"/>
      <c r="Q18" s="202"/>
      <c r="R18" s="202" t="s">
        <v>541</v>
      </c>
      <c r="S18" s="202"/>
      <c r="T18" s="202"/>
      <c r="U18" s="202"/>
      <c r="V18" s="202"/>
      <c r="W18" s="202"/>
      <c r="X18" s="202"/>
      <c r="Y18" s="202"/>
      <c r="Z18" s="202"/>
      <c r="AA18" s="202"/>
      <c r="AB18" s="202"/>
      <c r="AC18" s="202"/>
      <c r="AD18" s="202"/>
      <c r="AE18" s="202"/>
      <c r="AF18" s="202"/>
      <c r="AG18" s="202"/>
      <c r="AH18" s="202"/>
      <c r="AI18" s="202"/>
      <c r="AJ18" s="202"/>
      <c r="AK18" s="202"/>
      <c r="AL18" s="202"/>
      <c r="AM18" s="202"/>
      <c r="AN18" s="202"/>
      <c r="AO18" s="202"/>
      <c r="AP18" s="202"/>
      <c r="AQ18" s="202"/>
      <c r="AR18" s="202"/>
      <c r="AS18" s="202"/>
      <c r="AT18" s="202"/>
      <c r="AU18" s="202"/>
      <c r="AV18" s="202"/>
      <c r="AW18" s="202"/>
      <c r="AX18" s="202"/>
      <c r="AY18" s="202"/>
      <c r="AZ18" s="202"/>
      <c r="BA18" s="202"/>
      <c r="BB18" s="202"/>
      <c r="BC18" s="202"/>
      <c r="BD18" s="202"/>
    </row>
    <row r="19" spans="1:56" s="203" customFormat="1" ht="13.9" customHeight="1">
      <c r="A19" s="304">
        <v>10</v>
      </c>
      <c r="B19" s="305">
        <v>44890</v>
      </c>
      <c r="C19" s="306"/>
      <c r="D19" s="307" t="s">
        <v>868</v>
      </c>
      <c r="E19" s="308" t="s">
        <v>542</v>
      </c>
      <c r="F19" s="309">
        <v>413</v>
      </c>
      <c r="G19" s="309">
        <v>379</v>
      </c>
      <c r="H19" s="309">
        <v>440</v>
      </c>
      <c r="I19" s="310" t="s">
        <v>893</v>
      </c>
      <c r="J19" s="252" t="s">
        <v>917</v>
      </c>
      <c r="K19" s="252">
        <f t="shared" ref="K19:K20" si="18">H19-F19</f>
        <v>27</v>
      </c>
      <c r="L19" s="311">
        <f t="shared" ref="L19:L20" si="19">(F19*-0.7)/100</f>
        <v>-2.8909999999999996</v>
      </c>
      <c r="M19" s="312">
        <f t="shared" ref="M19:M20" si="20">(K19+L19)/F19</f>
        <v>5.837530266343826E-2</v>
      </c>
      <c r="N19" s="252" t="s">
        <v>540</v>
      </c>
      <c r="O19" s="313">
        <v>44897</v>
      </c>
      <c r="P19" s="252"/>
      <c r="Q19" s="202"/>
      <c r="R19" s="202" t="s">
        <v>541</v>
      </c>
      <c r="S19" s="202"/>
      <c r="T19" s="202"/>
      <c r="U19" s="202"/>
      <c r="V19" s="202"/>
      <c r="W19" s="202"/>
      <c r="X19" s="202"/>
      <c r="Y19" s="202"/>
      <c r="Z19" s="202"/>
      <c r="AA19" s="202"/>
      <c r="AB19" s="202"/>
      <c r="AC19" s="202"/>
      <c r="AD19" s="202"/>
      <c r="AE19" s="202"/>
      <c r="AF19" s="202"/>
      <c r="AG19" s="202"/>
      <c r="AH19" s="202"/>
      <c r="AI19" s="202"/>
      <c r="AJ19" s="202"/>
      <c r="AK19" s="202"/>
      <c r="AL19" s="202"/>
      <c r="AM19" s="202"/>
      <c r="AN19" s="202"/>
      <c r="AO19" s="202"/>
      <c r="AP19" s="202"/>
      <c r="AQ19" s="202"/>
      <c r="AR19" s="202"/>
      <c r="AS19" s="202"/>
      <c r="AT19" s="202"/>
      <c r="AU19" s="202"/>
      <c r="AV19" s="202"/>
      <c r="AW19" s="202"/>
      <c r="AX19" s="202"/>
      <c r="AY19" s="202"/>
      <c r="AZ19" s="202"/>
      <c r="BA19" s="202"/>
      <c r="BB19" s="202"/>
      <c r="BC19" s="202"/>
      <c r="BD19" s="202"/>
    </row>
    <row r="20" spans="1:56" s="203" customFormat="1" ht="13.9" customHeight="1">
      <c r="A20" s="350">
        <v>11</v>
      </c>
      <c r="B20" s="328">
        <v>44896</v>
      </c>
      <c r="C20" s="343"/>
      <c r="D20" s="344" t="s">
        <v>129</v>
      </c>
      <c r="E20" s="345" t="s">
        <v>542</v>
      </c>
      <c r="F20" s="342">
        <v>438</v>
      </c>
      <c r="G20" s="342">
        <v>412</v>
      </c>
      <c r="H20" s="342">
        <v>412</v>
      </c>
      <c r="I20" s="346" t="s">
        <v>903</v>
      </c>
      <c r="J20" s="286" t="s">
        <v>1078</v>
      </c>
      <c r="K20" s="286">
        <f t="shared" si="18"/>
        <v>-26</v>
      </c>
      <c r="L20" s="347">
        <f t="shared" si="19"/>
        <v>-3.0659999999999998</v>
      </c>
      <c r="M20" s="348">
        <f t="shared" si="20"/>
        <v>-6.6360730593607309E-2</v>
      </c>
      <c r="N20" s="286" t="s">
        <v>552</v>
      </c>
      <c r="O20" s="349">
        <v>44918</v>
      </c>
      <c r="P20" s="286"/>
      <c r="Q20" s="202"/>
      <c r="R20" s="202" t="s">
        <v>541</v>
      </c>
      <c r="S20" s="202"/>
      <c r="T20" s="202"/>
      <c r="U20" s="202"/>
      <c r="V20" s="202"/>
      <c r="W20" s="202"/>
      <c r="X20" s="202"/>
      <c r="Y20" s="202"/>
      <c r="Z20" s="202"/>
      <c r="AA20" s="202"/>
      <c r="AB20" s="202"/>
      <c r="AC20" s="202"/>
      <c r="AD20" s="202"/>
      <c r="AE20" s="202"/>
      <c r="AF20" s="202"/>
      <c r="AG20" s="202"/>
      <c r="AH20" s="202"/>
      <c r="AI20" s="202"/>
      <c r="AJ20" s="202"/>
      <c r="AK20" s="202"/>
      <c r="AL20" s="202"/>
      <c r="AM20" s="202"/>
      <c r="AN20" s="202"/>
      <c r="AO20" s="202"/>
      <c r="AP20" s="202"/>
      <c r="AQ20" s="202"/>
      <c r="AR20" s="202"/>
      <c r="AS20" s="202"/>
      <c r="AT20" s="202"/>
      <c r="AU20" s="202"/>
      <c r="AV20" s="202"/>
      <c r="AW20" s="202"/>
      <c r="AX20" s="202"/>
      <c r="AY20" s="202"/>
      <c r="AZ20" s="202"/>
      <c r="BA20" s="202"/>
      <c r="BB20" s="202"/>
      <c r="BC20" s="202"/>
      <c r="BD20" s="202"/>
    </row>
    <row r="21" spans="1:56" s="203" customFormat="1" ht="13.9" customHeight="1">
      <c r="A21" s="304">
        <v>12</v>
      </c>
      <c r="B21" s="305">
        <v>44896</v>
      </c>
      <c r="C21" s="306"/>
      <c r="D21" s="307" t="s">
        <v>258</v>
      </c>
      <c r="E21" s="308" t="s">
        <v>542</v>
      </c>
      <c r="F21" s="309">
        <v>265</v>
      </c>
      <c r="G21" s="309">
        <v>247</v>
      </c>
      <c r="H21" s="309">
        <v>284</v>
      </c>
      <c r="I21" s="310" t="s">
        <v>904</v>
      </c>
      <c r="J21" s="252" t="s">
        <v>1009</v>
      </c>
      <c r="K21" s="252">
        <f t="shared" ref="K21" si="21">H21-F21</f>
        <v>19</v>
      </c>
      <c r="L21" s="311">
        <f t="shared" ref="L21" si="22">(F21*-0.7)/100</f>
        <v>-1.855</v>
      </c>
      <c r="M21" s="312">
        <f t="shared" ref="M21" si="23">(K21+L21)/F21</f>
        <v>6.4698113207547162E-2</v>
      </c>
      <c r="N21" s="252" t="s">
        <v>540</v>
      </c>
      <c r="O21" s="313">
        <v>44908</v>
      </c>
      <c r="P21" s="252"/>
      <c r="Q21" s="202"/>
      <c r="R21" s="202" t="s">
        <v>541</v>
      </c>
      <c r="S21" s="202"/>
      <c r="T21" s="202"/>
      <c r="U21" s="202"/>
      <c r="V21" s="202"/>
      <c r="W21" s="202"/>
      <c r="X21" s="202"/>
      <c r="Y21" s="202"/>
      <c r="Z21" s="202"/>
      <c r="AA21" s="202"/>
      <c r="AB21" s="202"/>
      <c r="AC21" s="202"/>
      <c r="AD21" s="202"/>
      <c r="AE21" s="202"/>
      <c r="AF21" s="202"/>
      <c r="AG21" s="202"/>
      <c r="AH21" s="202"/>
      <c r="AI21" s="202"/>
      <c r="AJ21" s="202"/>
      <c r="AK21" s="202"/>
      <c r="AL21" s="202"/>
      <c r="AM21" s="202"/>
      <c r="AN21" s="202"/>
      <c r="AO21" s="202"/>
      <c r="AP21" s="202"/>
      <c r="AQ21" s="202"/>
      <c r="AR21" s="202"/>
      <c r="AS21" s="202"/>
      <c r="AT21" s="202"/>
      <c r="AU21" s="202"/>
      <c r="AV21" s="202"/>
      <c r="AW21" s="202"/>
      <c r="AX21" s="202"/>
      <c r="AY21" s="202"/>
      <c r="AZ21" s="202"/>
      <c r="BA21" s="202"/>
      <c r="BB21" s="202"/>
      <c r="BC21" s="202"/>
      <c r="BD21" s="202"/>
    </row>
    <row r="22" spans="1:56" s="203" customFormat="1" ht="13.9" customHeight="1">
      <c r="A22" s="255">
        <v>13</v>
      </c>
      <c r="B22" s="318">
        <v>44896</v>
      </c>
      <c r="C22" s="265"/>
      <c r="D22" s="266" t="s">
        <v>199</v>
      </c>
      <c r="E22" s="267" t="s">
        <v>542</v>
      </c>
      <c r="F22" s="257" t="s">
        <v>905</v>
      </c>
      <c r="G22" s="257">
        <v>3140</v>
      </c>
      <c r="H22" s="257"/>
      <c r="I22" s="268" t="s">
        <v>883</v>
      </c>
      <c r="J22" s="258" t="s">
        <v>543</v>
      </c>
      <c r="K22" s="258"/>
      <c r="L22" s="259"/>
      <c r="M22" s="260"/>
      <c r="N22" s="258"/>
      <c r="O22" s="261"/>
      <c r="P22" s="258"/>
      <c r="Q22" s="202"/>
      <c r="R22" s="202" t="s">
        <v>541</v>
      </c>
      <c r="S22" s="202"/>
      <c r="T22" s="202"/>
      <c r="U22" s="202"/>
      <c r="V22" s="202"/>
      <c r="W22" s="202"/>
      <c r="X22" s="202"/>
      <c r="Y22" s="202"/>
      <c r="Z22" s="202"/>
      <c r="AA22" s="202"/>
      <c r="AB22" s="202"/>
      <c r="AC22" s="202"/>
      <c r="AD22" s="202"/>
      <c r="AE22" s="202"/>
      <c r="AF22" s="202"/>
      <c r="AG22" s="202"/>
      <c r="AH22" s="202"/>
      <c r="AI22" s="202"/>
      <c r="AJ22" s="202"/>
      <c r="AK22" s="202"/>
      <c r="AL22" s="202"/>
      <c r="AM22" s="202"/>
      <c r="AN22" s="202"/>
      <c r="AO22" s="202"/>
      <c r="AP22" s="202"/>
      <c r="AQ22" s="202"/>
      <c r="AR22" s="202"/>
      <c r="AS22" s="202"/>
      <c r="AT22" s="202"/>
      <c r="AU22" s="202"/>
      <c r="AV22" s="202"/>
      <c r="AW22" s="202"/>
      <c r="AX22" s="202"/>
      <c r="AY22" s="202"/>
      <c r="AZ22" s="202"/>
      <c r="BA22" s="202"/>
      <c r="BB22" s="202"/>
      <c r="BC22" s="202"/>
      <c r="BD22" s="202"/>
    </row>
    <row r="23" spans="1:56" s="203" customFormat="1" ht="13.9" customHeight="1">
      <c r="A23" s="350">
        <v>14</v>
      </c>
      <c r="B23" s="329">
        <v>44900</v>
      </c>
      <c r="C23" s="343"/>
      <c r="D23" s="344" t="s">
        <v>200</v>
      </c>
      <c r="E23" s="345" t="s">
        <v>542</v>
      </c>
      <c r="F23" s="342">
        <v>1105</v>
      </c>
      <c r="G23" s="342">
        <v>1055</v>
      </c>
      <c r="H23" s="342">
        <v>1050</v>
      </c>
      <c r="I23" s="346" t="s">
        <v>939</v>
      </c>
      <c r="J23" s="286" t="s">
        <v>974</v>
      </c>
      <c r="K23" s="286">
        <f t="shared" ref="K23:K24" si="24">H23-F23</f>
        <v>-55</v>
      </c>
      <c r="L23" s="347">
        <f t="shared" ref="L23:L24" si="25">(F23*-0.7)/100</f>
        <v>-7.7350000000000003</v>
      </c>
      <c r="M23" s="348">
        <f t="shared" ref="M23:M24" si="26">(K23+L23)/F23</f>
        <v>-5.67737556561086E-2</v>
      </c>
      <c r="N23" s="286" t="s">
        <v>552</v>
      </c>
      <c r="O23" s="349">
        <v>44904</v>
      </c>
      <c r="P23" s="286"/>
      <c r="Q23" s="202"/>
      <c r="R23" s="202" t="s">
        <v>541</v>
      </c>
      <c r="S23" s="202"/>
      <c r="T23" s="202"/>
      <c r="U23" s="202"/>
      <c r="V23" s="202"/>
      <c r="W23" s="202"/>
      <c r="X23" s="202"/>
      <c r="Y23" s="202"/>
      <c r="Z23" s="202"/>
      <c r="AA23" s="202"/>
      <c r="AB23" s="202"/>
      <c r="AC23" s="202"/>
      <c r="AD23" s="202"/>
      <c r="AE23" s="202"/>
      <c r="AF23" s="202"/>
      <c r="AG23" s="202"/>
      <c r="AH23" s="202"/>
      <c r="AI23" s="202"/>
      <c r="AJ23" s="202"/>
      <c r="AK23" s="202"/>
      <c r="AL23" s="202"/>
      <c r="AM23" s="202"/>
      <c r="AN23" s="202"/>
      <c r="AO23" s="202"/>
      <c r="AP23" s="202"/>
      <c r="AQ23" s="202"/>
      <c r="AR23" s="202"/>
      <c r="AS23" s="202"/>
      <c r="AT23" s="202"/>
      <c r="AU23" s="202"/>
      <c r="AV23" s="202"/>
      <c r="AW23" s="202"/>
      <c r="AX23" s="202"/>
      <c r="AY23" s="202"/>
      <c r="AZ23" s="202"/>
      <c r="BA23" s="202"/>
      <c r="BB23" s="202"/>
      <c r="BC23" s="202"/>
      <c r="BD23" s="202"/>
    </row>
    <row r="24" spans="1:56" s="203" customFormat="1" ht="13.9" customHeight="1">
      <c r="A24" s="350">
        <v>15</v>
      </c>
      <c r="B24" s="329">
        <v>44901</v>
      </c>
      <c r="C24" s="343"/>
      <c r="D24" s="344" t="s">
        <v>365</v>
      </c>
      <c r="E24" s="345" t="s">
        <v>542</v>
      </c>
      <c r="F24" s="342">
        <v>594</v>
      </c>
      <c r="G24" s="342">
        <v>545</v>
      </c>
      <c r="H24" s="342">
        <v>545</v>
      </c>
      <c r="I24" s="346" t="s">
        <v>956</v>
      </c>
      <c r="J24" s="286" t="s">
        <v>1081</v>
      </c>
      <c r="K24" s="286">
        <f t="shared" si="24"/>
        <v>-49</v>
      </c>
      <c r="L24" s="347">
        <f t="shared" si="25"/>
        <v>-4.1579999999999995</v>
      </c>
      <c r="M24" s="348">
        <f t="shared" si="26"/>
        <v>-8.9491582491582497E-2</v>
      </c>
      <c r="N24" s="286" t="s">
        <v>552</v>
      </c>
      <c r="O24" s="349">
        <v>44918</v>
      </c>
      <c r="P24" s="286"/>
      <c r="Q24" s="202"/>
      <c r="R24" s="202" t="s">
        <v>541</v>
      </c>
      <c r="S24" s="202"/>
      <c r="T24" s="202"/>
      <c r="U24" s="202"/>
      <c r="V24" s="202"/>
      <c r="W24" s="202"/>
      <c r="X24" s="202"/>
      <c r="Y24" s="202"/>
      <c r="Z24" s="202"/>
      <c r="AA24" s="202"/>
      <c r="AB24" s="202"/>
      <c r="AC24" s="202"/>
      <c r="AD24" s="202"/>
      <c r="AE24" s="202"/>
      <c r="AF24" s="202"/>
      <c r="AG24" s="202"/>
      <c r="AH24" s="202"/>
      <c r="AI24" s="202"/>
      <c r="AJ24" s="202"/>
      <c r="AK24" s="202"/>
      <c r="AL24" s="202"/>
      <c r="AM24" s="202"/>
      <c r="AN24" s="202"/>
      <c r="AO24" s="202"/>
      <c r="AP24" s="202"/>
      <c r="AQ24" s="202"/>
      <c r="AR24" s="202"/>
      <c r="AS24" s="202"/>
      <c r="AT24" s="202"/>
      <c r="AU24" s="202"/>
      <c r="AV24" s="202"/>
      <c r="AW24" s="202"/>
      <c r="AX24" s="202"/>
      <c r="AY24" s="202"/>
      <c r="AZ24" s="202"/>
      <c r="BA24" s="202"/>
      <c r="BB24" s="202"/>
      <c r="BC24" s="202"/>
      <c r="BD24" s="202"/>
    </row>
    <row r="25" spans="1:56" s="203" customFormat="1" ht="13.9" customHeight="1">
      <c r="A25" s="350">
        <v>16</v>
      </c>
      <c r="B25" s="329">
        <v>44901</v>
      </c>
      <c r="C25" s="343"/>
      <c r="D25" s="344" t="s">
        <v>446</v>
      </c>
      <c r="E25" s="345" t="s">
        <v>542</v>
      </c>
      <c r="F25" s="342">
        <v>122</v>
      </c>
      <c r="G25" s="342">
        <v>114.5</v>
      </c>
      <c r="H25" s="342">
        <v>113</v>
      </c>
      <c r="I25" s="346" t="s">
        <v>957</v>
      </c>
      <c r="J25" s="286" t="s">
        <v>1050</v>
      </c>
      <c r="K25" s="286">
        <f t="shared" ref="K25:K27" si="27">H25-F25</f>
        <v>-9</v>
      </c>
      <c r="L25" s="347">
        <f t="shared" ref="L25:L27" si="28">(F25*-0.7)/100</f>
        <v>-0.85399999999999987</v>
      </c>
      <c r="M25" s="348">
        <f t="shared" ref="M25:M27" si="29">(K25+L25)/F25</f>
        <v>-8.0770491803278679E-2</v>
      </c>
      <c r="N25" s="286" t="s">
        <v>552</v>
      </c>
      <c r="O25" s="349">
        <v>44916</v>
      </c>
      <c r="P25" s="286"/>
      <c r="Q25" s="202"/>
      <c r="R25" s="202" t="s">
        <v>541</v>
      </c>
      <c r="S25" s="202"/>
      <c r="T25" s="202"/>
      <c r="U25" s="202"/>
      <c r="V25" s="202"/>
      <c r="W25" s="202"/>
      <c r="X25" s="202"/>
      <c r="Y25" s="202"/>
      <c r="Z25" s="202"/>
      <c r="AA25" s="202"/>
      <c r="AB25" s="202"/>
      <c r="AC25" s="202"/>
      <c r="AD25" s="202"/>
      <c r="AE25" s="202"/>
      <c r="AF25" s="202"/>
      <c r="AG25" s="202"/>
      <c r="AH25" s="202"/>
      <c r="AI25" s="202"/>
      <c r="AJ25" s="202"/>
      <c r="AK25" s="202"/>
      <c r="AL25" s="202"/>
      <c r="AM25" s="202"/>
      <c r="AN25" s="202"/>
      <c r="AO25" s="202"/>
      <c r="AP25" s="202"/>
      <c r="AQ25" s="202"/>
      <c r="AR25" s="202"/>
      <c r="AS25" s="202"/>
      <c r="AT25" s="202"/>
      <c r="AU25" s="202"/>
      <c r="AV25" s="202"/>
      <c r="AW25" s="202"/>
      <c r="AX25" s="202"/>
      <c r="AY25" s="202"/>
      <c r="AZ25" s="202"/>
      <c r="BA25" s="202"/>
      <c r="BB25" s="202"/>
      <c r="BC25" s="202"/>
      <c r="BD25" s="202"/>
    </row>
    <row r="26" spans="1:56" s="203" customFormat="1" ht="13.9" customHeight="1">
      <c r="A26" s="350">
        <v>17</v>
      </c>
      <c r="B26" s="329">
        <v>44902</v>
      </c>
      <c r="C26" s="343"/>
      <c r="D26" s="344" t="s">
        <v>198</v>
      </c>
      <c r="E26" s="345" t="s">
        <v>542</v>
      </c>
      <c r="F26" s="342">
        <v>111</v>
      </c>
      <c r="G26" s="342">
        <v>104.5</v>
      </c>
      <c r="H26" s="342">
        <v>104.5</v>
      </c>
      <c r="I26" s="346" t="s">
        <v>963</v>
      </c>
      <c r="J26" s="286" t="s">
        <v>1080</v>
      </c>
      <c r="K26" s="286">
        <f t="shared" si="27"/>
        <v>-6.5</v>
      </c>
      <c r="L26" s="347">
        <f t="shared" si="28"/>
        <v>-0.77699999999999991</v>
      </c>
      <c r="M26" s="348">
        <f t="shared" si="29"/>
        <v>-6.5558558558558563E-2</v>
      </c>
      <c r="N26" s="286" t="s">
        <v>552</v>
      </c>
      <c r="O26" s="349">
        <v>44918</v>
      </c>
      <c r="P26" s="286"/>
      <c r="Q26" s="202"/>
      <c r="R26" s="202" t="s">
        <v>541</v>
      </c>
      <c r="S26" s="202"/>
      <c r="T26" s="202"/>
      <c r="U26" s="202"/>
      <c r="V26" s="202"/>
      <c r="W26" s="202"/>
      <c r="X26" s="202"/>
      <c r="Y26" s="202"/>
      <c r="Z26" s="202"/>
      <c r="AA26" s="202"/>
      <c r="AB26" s="202"/>
      <c r="AC26" s="202"/>
      <c r="AD26" s="202"/>
      <c r="AE26" s="202"/>
      <c r="AF26" s="202"/>
      <c r="AG26" s="202"/>
      <c r="AH26" s="202"/>
      <c r="AI26" s="202"/>
      <c r="AJ26" s="202"/>
      <c r="AK26" s="202"/>
      <c r="AL26" s="202"/>
      <c r="AM26" s="202"/>
      <c r="AN26" s="202"/>
      <c r="AO26" s="202"/>
      <c r="AP26" s="202"/>
      <c r="AQ26" s="202"/>
      <c r="AR26" s="202"/>
      <c r="AS26" s="202"/>
      <c r="AT26" s="202"/>
      <c r="AU26" s="202"/>
      <c r="AV26" s="202"/>
      <c r="AW26" s="202"/>
      <c r="AX26" s="202"/>
      <c r="AY26" s="202"/>
      <c r="AZ26" s="202"/>
      <c r="BA26" s="202"/>
      <c r="BB26" s="202"/>
      <c r="BC26" s="202"/>
      <c r="BD26" s="202"/>
    </row>
    <row r="27" spans="1:56" s="203" customFormat="1" ht="13.9" customHeight="1">
      <c r="A27" s="350">
        <v>18</v>
      </c>
      <c r="B27" s="329">
        <v>44903</v>
      </c>
      <c r="C27" s="343"/>
      <c r="D27" s="344" t="s">
        <v>949</v>
      </c>
      <c r="E27" s="345" t="s">
        <v>542</v>
      </c>
      <c r="F27" s="342">
        <v>4625</v>
      </c>
      <c r="G27" s="342">
        <v>4270</v>
      </c>
      <c r="H27" s="342">
        <v>4270</v>
      </c>
      <c r="I27" s="346" t="s">
        <v>968</v>
      </c>
      <c r="J27" s="286" t="s">
        <v>1079</v>
      </c>
      <c r="K27" s="286">
        <f t="shared" si="27"/>
        <v>-355</v>
      </c>
      <c r="L27" s="347">
        <f t="shared" si="28"/>
        <v>-32.375</v>
      </c>
      <c r="M27" s="348">
        <f t="shared" si="29"/>
        <v>-8.3756756756756756E-2</v>
      </c>
      <c r="N27" s="286" t="s">
        <v>552</v>
      </c>
      <c r="O27" s="349">
        <v>44918</v>
      </c>
      <c r="P27" s="286"/>
      <c r="Q27" s="202"/>
      <c r="R27" s="202" t="s">
        <v>541</v>
      </c>
      <c r="S27" s="202"/>
      <c r="T27" s="202"/>
      <c r="U27" s="202"/>
      <c r="V27" s="202"/>
      <c r="W27" s="202"/>
      <c r="X27" s="202"/>
      <c r="Y27" s="202"/>
      <c r="Z27" s="202"/>
      <c r="AA27" s="202"/>
      <c r="AB27" s="202"/>
      <c r="AC27" s="202"/>
      <c r="AD27" s="202"/>
      <c r="AE27" s="202"/>
      <c r="AF27" s="202"/>
      <c r="AG27" s="202"/>
      <c r="AH27" s="202"/>
      <c r="AI27" s="202"/>
      <c r="AJ27" s="202"/>
      <c r="AK27" s="202"/>
      <c r="AL27" s="202"/>
      <c r="AM27" s="202"/>
      <c r="AN27" s="202"/>
      <c r="AO27" s="202"/>
      <c r="AP27" s="202"/>
      <c r="AQ27" s="202"/>
      <c r="AR27" s="202"/>
      <c r="AS27" s="202"/>
      <c r="AT27" s="202"/>
      <c r="AU27" s="202"/>
      <c r="AV27" s="202"/>
      <c r="AW27" s="202"/>
      <c r="AX27" s="202"/>
      <c r="AY27" s="202"/>
      <c r="AZ27" s="202"/>
      <c r="BA27" s="202"/>
      <c r="BB27" s="202"/>
      <c r="BC27" s="202"/>
      <c r="BD27" s="202"/>
    </row>
    <row r="28" spans="1:56" s="203" customFormat="1" ht="13.9" customHeight="1">
      <c r="A28" s="350">
        <v>19</v>
      </c>
      <c r="B28" s="328">
        <v>44904</v>
      </c>
      <c r="C28" s="343"/>
      <c r="D28" s="344" t="s">
        <v>505</v>
      </c>
      <c r="E28" s="345" t="s">
        <v>542</v>
      </c>
      <c r="F28" s="342">
        <v>336.5</v>
      </c>
      <c r="G28" s="342">
        <v>310</v>
      </c>
      <c r="H28" s="342">
        <v>310</v>
      </c>
      <c r="I28" s="346" t="s">
        <v>975</v>
      </c>
      <c r="J28" s="286" t="s">
        <v>1060</v>
      </c>
      <c r="K28" s="286">
        <f t="shared" ref="K28" si="30">H28-F28</f>
        <v>-26.5</v>
      </c>
      <c r="L28" s="347">
        <f t="shared" ref="L28" si="31">(F28*-0.7)/100</f>
        <v>-2.3554999999999997</v>
      </c>
      <c r="M28" s="348">
        <f t="shared" ref="M28" si="32">(K28+L28)/F28</f>
        <v>-8.5751857355126304E-2</v>
      </c>
      <c r="N28" s="286" t="s">
        <v>552</v>
      </c>
      <c r="O28" s="349">
        <v>44917</v>
      </c>
      <c r="P28" s="286"/>
      <c r="Q28" s="202"/>
      <c r="R28" s="202" t="s">
        <v>541</v>
      </c>
      <c r="S28" s="202"/>
      <c r="T28" s="202"/>
      <c r="U28" s="202"/>
      <c r="V28" s="202"/>
      <c r="W28" s="202"/>
      <c r="X28" s="202"/>
      <c r="Y28" s="202"/>
      <c r="Z28" s="202"/>
      <c r="AA28" s="202"/>
      <c r="AB28" s="202"/>
      <c r="AC28" s="202"/>
      <c r="AD28" s="202"/>
      <c r="AE28" s="202"/>
      <c r="AF28" s="202"/>
      <c r="AG28" s="202"/>
      <c r="AH28" s="202"/>
      <c r="AI28" s="202"/>
      <c r="AJ28" s="202"/>
      <c r="AK28" s="202"/>
      <c r="AL28" s="202"/>
      <c r="AM28" s="202"/>
      <c r="AN28" s="202"/>
      <c r="AO28" s="202"/>
      <c r="AP28" s="202"/>
      <c r="AQ28" s="202"/>
      <c r="AR28" s="202"/>
      <c r="AS28" s="202"/>
      <c r="AT28" s="202"/>
      <c r="AU28" s="202"/>
      <c r="AV28" s="202"/>
      <c r="AW28" s="202"/>
      <c r="AX28" s="202"/>
      <c r="AY28" s="202"/>
      <c r="AZ28" s="202"/>
      <c r="BA28" s="202"/>
      <c r="BB28" s="202"/>
      <c r="BC28" s="202"/>
      <c r="BD28" s="202"/>
    </row>
    <row r="29" spans="1:56" ht="13.9" customHeight="1">
      <c r="A29" s="257">
        <v>20</v>
      </c>
      <c r="B29" s="256">
        <v>44922</v>
      </c>
      <c r="C29" s="265"/>
      <c r="D29" s="266" t="s">
        <v>258</v>
      </c>
      <c r="E29" s="267" t="s">
        <v>542</v>
      </c>
      <c r="F29" s="257" t="s">
        <v>1128</v>
      </c>
      <c r="G29" s="257">
        <v>246</v>
      </c>
      <c r="H29" s="257"/>
      <c r="I29" s="268" t="s">
        <v>904</v>
      </c>
      <c r="J29" s="258" t="s">
        <v>543</v>
      </c>
      <c r="K29" s="258"/>
      <c r="L29" s="259"/>
      <c r="M29" s="260"/>
      <c r="N29" s="258"/>
      <c r="O29" s="261"/>
      <c r="P29" s="259"/>
      <c r="Q29" s="202"/>
      <c r="R29" s="202"/>
      <c r="S29" s="202"/>
      <c r="T29" s="202"/>
      <c r="U29" s="202"/>
      <c r="V29" s="202"/>
      <c r="W29" s="202"/>
      <c r="X29" s="202"/>
      <c r="Y29" s="202"/>
      <c r="Z29" s="202"/>
      <c r="AA29" s="202"/>
      <c r="AB29" s="202"/>
      <c r="AC29" s="202"/>
      <c r="AD29" s="202"/>
      <c r="AE29" s="202"/>
      <c r="AF29" s="202"/>
      <c r="AG29" s="202"/>
      <c r="AH29" s="202"/>
      <c r="AI29" s="202"/>
      <c r="AJ29" s="202"/>
      <c r="AK29" s="202"/>
      <c r="AL29" s="202"/>
      <c r="AM29" s="202"/>
      <c r="AN29" s="202"/>
      <c r="AO29" s="202"/>
      <c r="AP29" s="202"/>
      <c r="AQ29" s="202"/>
      <c r="AR29" s="202"/>
      <c r="AS29" s="202"/>
      <c r="AT29" s="202"/>
      <c r="AU29" s="202"/>
      <c r="AV29" s="202"/>
      <c r="AW29" s="202"/>
      <c r="AX29" s="202"/>
      <c r="AY29" s="202"/>
      <c r="AZ29" s="202"/>
      <c r="BA29" s="202"/>
      <c r="BB29" s="202"/>
      <c r="BC29" s="202"/>
      <c r="BD29" s="202"/>
    </row>
    <row r="30" spans="1:56" ht="13.9" customHeight="1">
      <c r="A30" s="257">
        <v>21</v>
      </c>
      <c r="B30" s="256">
        <v>44922</v>
      </c>
      <c r="C30" s="265"/>
      <c r="D30" s="266" t="s">
        <v>1129</v>
      </c>
      <c r="E30" s="267" t="s">
        <v>542</v>
      </c>
      <c r="F30" s="257" t="s">
        <v>1130</v>
      </c>
      <c r="G30" s="257">
        <v>275</v>
      </c>
      <c r="H30" s="257"/>
      <c r="I30" s="268" t="s">
        <v>1131</v>
      </c>
      <c r="J30" s="258" t="s">
        <v>543</v>
      </c>
      <c r="K30" s="258"/>
      <c r="L30" s="259"/>
      <c r="M30" s="260"/>
      <c r="N30" s="258"/>
      <c r="O30" s="261"/>
      <c r="P30" s="259"/>
      <c r="Q30" s="202"/>
      <c r="R30" s="202"/>
      <c r="S30" s="202"/>
      <c r="T30" s="202"/>
      <c r="U30" s="202"/>
      <c r="V30" s="202"/>
      <c r="W30" s="202"/>
      <c r="X30" s="202"/>
      <c r="Y30" s="202"/>
      <c r="Z30" s="202"/>
      <c r="AA30" s="202"/>
      <c r="AB30" s="202"/>
      <c r="AC30" s="202"/>
      <c r="AD30" s="202"/>
      <c r="AE30" s="202"/>
      <c r="AF30" s="202"/>
      <c r="AG30" s="202"/>
      <c r="AH30" s="202"/>
      <c r="AI30" s="202"/>
      <c r="AJ30" s="202"/>
      <c r="AK30" s="202"/>
      <c r="AL30" s="202"/>
      <c r="AM30" s="202"/>
      <c r="AN30" s="202"/>
      <c r="AO30" s="202"/>
      <c r="AP30" s="202"/>
      <c r="AQ30" s="202"/>
      <c r="AR30" s="202"/>
      <c r="AS30" s="202"/>
      <c r="AT30" s="202"/>
      <c r="AU30" s="202"/>
      <c r="AV30" s="202"/>
      <c r="AW30" s="202"/>
      <c r="AX30" s="202"/>
      <c r="AY30" s="202"/>
      <c r="AZ30" s="202"/>
      <c r="BA30" s="202"/>
      <c r="BB30" s="202"/>
      <c r="BC30" s="202"/>
      <c r="BD30" s="202"/>
    </row>
    <row r="31" spans="1:56" ht="13.9" customHeight="1">
      <c r="A31" s="257"/>
      <c r="B31" s="256"/>
      <c r="C31" s="265"/>
      <c r="D31" s="266"/>
      <c r="E31" s="267"/>
      <c r="F31" s="257"/>
      <c r="G31" s="257"/>
      <c r="H31" s="257"/>
      <c r="I31" s="268"/>
      <c r="J31" s="258"/>
      <c r="K31" s="258"/>
      <c r="L31" s="259"/>
      <c r="M31" s="260"/>
      <c r="N31" s="258"/>
      <c r="O31" s="261"/>
      <c r="P31" s="259"/>
      <c r="Q31" s="202"/>
      <c r="R31" s="202"/>
      <c r="S31" s="202"/>
      <c r="T31" s="202"/>
      <c r="U31" s="202"/>
      <c r="V31" s="202"/>
      <c r="W31" s="202"/>
      <c r="X31" s="202"/>
      <c r="Y31" s="202"/>
      <c r="Z31" s="202"/>
      <c r="AA31" s="202"/>
      <c r="AB31" s="202"/>
      <c r="AC31" s="202"/>
      <c r="AD31" s="202"/>
      <c r="AE31" s="202"/>
      <c r="AF31" s="202"/>
      <c r="AG31" s="202"/>
      <c r="AH31" s="202"/>
      <c r="AI31" s="202"/>
      <c r="AJ31" s="202"/>
      <c r="AK31" s="202"/>
      <c r="AL31" s="202"/>
      <c r="AM31" s="202"/>
      <c r="AN31" s="202"/>
      <c r="AO31" s="202"/>
      <c r="AP31" s="202"/>
      <c r="AQ31" s="202"/>
      <c r="AR31" s="202"/>
      <c r="AS31" s="202"/>
      <c r="AT31" s="202"/>
      <c r="AU31" s="202"/>
      <c r="AV31" s="202"/>
      <c r="AW31" s="202"/>
      <c r="AX31" s="202"/>
      <c r="AY31" s="202"/>
      <c r="AZ31" s="202"/>
      <c r="BA31" s="202"/>
      <c r="BB31" s="202"/>
      <c r="BC31" s="202"/>
      <c r="BD31" s="202"/>
    </row>
    <row r="32" spans="1:56" ht="13.9" customHeight="1">
      <c r="A32" s="257"/>
      <c r="B32" s="256"/>
      <c r="C32" s="265"/>
      <c r="D32" s="266"/>
      <c r="E32" s="267"/>
      <c r="F32" s="257"/>
      <c r="G32" s="257"/>
      <c r="H32" s="257"/>
      <c r="I32" s="268"/>
      <c r="J32" s="258"/>
      <c r="K32" s="258"/>
      <c r="L32" s="259"/>
      <c r="M32" s="260"/>
      <c r="N32" s="258"/>
      <c r="O32" s="261"/>
      <c r="P32" s="259"/>
      <c r="Q32" s="202"/>
      <c r="R32" s="202"/>
      <c r="S32" s="202"/>
      <c r="T32" s="202"/>
      <c r="U32" s="202"/>
      <c r="V32" s="202"/>
      <c r="W32" s="202"/>
      <c r="X32" s="202"/>
      <c r="Y32" s="202"/>
      <c r="Z32" s="202"/>
      <c r="AA32" s="202"/>
      <c r="AB32" s="202"/>
      <c r="AC32" s="202"/>
      <c r="AD32" s="202"/>
      <c r="AE32" s="202"/>
      <c r="AF32" s="202"/>
      <c r="AG32" s="202"/>
      <c r="AH32" s="202"/>
      <c r="AI32" s="202"/>
      <c r="AJ32" s="202"/>
      <c r="AK32" s="202"/>
      <c r="AL32" s="202"/>
      <c r="AM32" s="202"/>
      <c r="AN32" s="202"/>
      <c r="AO32" s="202"/>
      <c r="AP32" s="202"/>
      <c r="AQ32" s="202"/>
      <c r="AR32" s="202"/>
      <c r="AS32" s="202"/>
      <c r="AT32" s="202"/>
      <c r="AU32" s="202"/>
      <c r="AV32" s="202"/>
      <c r="AW32" s="202"/>
      <c r="AX32" s="202"/>
      <c r="AY32" s="202"/>
      <c r="AZ32" s="202"/>
      <c r="BA32" s="202"/>
      <c r="BB32" s="202"/>
      <c r="BC32" s="202"/>
      <c r="BD32" s="202"/>
    </row>
    <row r="33" spans="1:56" ht="13.9" customHeight="1">
      <c r="A33" s="257"/>
      <c r="B33" s="256"/>
      <c r="C33" s="265"/>
      <c r="D33" s="266"/>
      <c r="E33" s="267"/>
      <c r="F33" s="257"/>
      <c r="G33" s="257"/>
      <c r="H33" s="257"/>
      <c r="I33" s="268"/>
      <c r="J33" s="258"/>
      <c r="K33" s="258"/>
      <c r="L33" s="259"/>
      <c r="M33" s="260"/>
      <c r="N33" s="258"/>
      <c r="O33" s="261"/>
      <c r="P33" s="259"/>
      <c r="Q33" s="202"/>
      <c r="R33" s="202"/>
      <c r="S33" s="202"/>
      <c r="T33" s="202"/>
      <c r="U33" s="202"/>
      <c r="V33" s="202"/>
      <c r="W33" s="202"/>
      <c r="X33" s="202"/>
      <c r="Y33" s="202"/>
      <c r="Z33" s="202"/>
      <c r="AA33" s="202"/>
      <c r="AB33" s="202"/>
      <c r="AC33" s="202"/>
      <c r="AD33" s="202"/>
      <c r="AE33" s="202"/>
      <c r="AF33" s="202"/>
      <c r="AG33" s="202"/>
      <c r="AH33" s="202"/>
      <c r="AI33" s="202"/>
      <c r="AJ33" s="202"/>
      <c r="AK33" s="202"/>
      <c r="AL33" s="202"/>
      <c r="AM33" s="202"/>
      <c r="AN33" s="202"/>
      <c r="AO33" s="202"/>
      <c r="AP33" s="202"/>
      <c r="AQ33" s="202"/>
      <c r="AR33" s="202"/>
      <c r="AS33" s="202"/>
      <c r="AT33" s="202"/>
      <c r="AU33" s="202"/>
      <c r="AV33" s="202"/>
      <c r="AW33" s="202"/>
      <c r="AX33" s="202"/>
      <c r="AY33" s="202"/>
      <c r="AZ33" s="202"/>
      <c r="BA33" s="202"/>
      <c r="BB33" s="202"/>
      <c r="BC33" s="202"/>
      <c r="BD33" s="202"/>
    </row>
    <row r="34" spans="1:56" ht="13.9" customHeight="1">
      <c r="A34" s="236"/>
      <c r="B34" s="235"/>
      <c r="C34" s="369"/>
      <c r="D34" s="370"/>
      <c r="E34" s="371"/>
      <c r="F34" s="236"/>
      <c r="G34" s="236"/>
      <c r="H34" s="236"/>
      <c r="I34" s="372"/>
      <c r="J34" s="373"/>
      <c r="K34" s="373"/>
      <c r="L34" s="374"/>
      <c r="M34" s="375"/>
      <c r="N34" s="373"/>
      <c r="O34" s="376"/>
      <c r="P34" s="374"/>
      <c r="Q34" s="202"/>
      <c r="R34" s="202"/>
      <c r="S34" s="202"/>
      <c r="T34" s="202"/>
      <c r="U34" s="202"/>
      <c r="V34" s="202"/>
      <c r="W34" s="202"/>
      <c r="X34" s="202"/>
      <c r="Y34" s="202"/>
      <c r="Z34" s="202"/>
      <c r="AA34" s="202"/>
      <c r="AB34" s="202"/>
      <c r="AC34" s="202"/>
      <c r="AD34" s="202"/>
      <c r="AE34" s="202"/>
      <c r="AF34" s="202"/>
      <c r="AG34" s="202"/>
      <c r="AH34" s="202"/>
      <c r="AI34" s="202"/>
      <c r="AJ34" s="202"/>
      <c r="AK34" s="202"/>
      <c r="AL34" s="202"/>
      <c r="AM34" s="202"/>
      <c r="AN34" s="202"/>
      <c r="AO34" s="202"/>
      <c r="AP34" s="202"/>
      <c r="AQ34" s="202"/>
      <c r="AR34" s="202"/>
      <c r="AS34" s="202"/>
      <c r="AT34" s="202"/>
      <c r="AU34" s="202"/>
      <c r="AV34" s="202"/>
      <c r="AW34" s="202"/>
      <c r="AX34" s="202"/>
      <c r="AY34" s="202"/>
      <c r="AZ34" s="202"/>
      <c r="BA34" s="202"/>
      <c r="BB34" s="202"/>
      <c r="BC34" s="202"/>
      <c r="BD34" s="202"/>
    </row>
    <row r="35" spans="1:56" ht="14.25" customHeight="1">
      <c r="A35" s="97"/>
      <c r="B35" s="98"/>
      <c r="C35" s="99"/>
      <c r="D35" s="100"/>
      <c r="E35" s="101"/>
      <c r="F35" s="101"/>
      <c r="H35" s="101"/>
      <c r="I35" s="102"/>
      <c r="J35" s="103"/>
      <c r="K35" s="103"/>
      <c r="L35" s="104"/>
      <c r="M35" s="105"/>
      <c r="N35" s="106"/>
      <c r="O35" s="107"/>
      <c r="P35" s="108"/>
      <c r="Q35" s="202"/>
      <c r="R35" s="202"/>
      <c r="S35" s="202"/>
      <c r="T35" s="202"/>
      <c r="U35" s="202"/>
      <c r="V35" s="202"/>
      <c r="W35" s="202"/>
      <c r="X35" s="202"/>
      <c r="Y35" s="202"/>
      <c r="Z35" s="202"/>
      <c r="AA35" s="202"/>
      <c r="AB35" s="202"/>
      <c r="AC35" s="202"/>
      <c r="AD35" s="202"/>
      <c r="AE35" s="202"/>
      <c r="AF35" s="202"/>
      <c r="AG35" s="202"/>
      <c r="AH35" s="202"/>
      <c r="AI35" s="202"/>
      <c r="AJ35" s="202"/>
      <c r="AK35" s="202"/>
      <c r="AL35" s="202"/>
      <c r="AM35" s="202"/>
      <c r="AN35" s="202"/>
      <c r="AO35" s="202"/>
      <c r="AP35" s="202"/>
      <c r="AQ35" s="202"/>
      <c r="AR35" s="202"/>
      <c r="AS35" s="202"/>
      <c r="AT35" s="202"/>
      <c r="AU35" s="202"/>
      <c r="AV35" s="202"/>
      <c r="AW35" s="202"/>
      <c r="AX35" s="202"/>
      <c r="AY35" s="202"/>
      <c r="AZ35" s="202"/>
      <c r="BA35" s="202"/>
      <c r="BB35" s="202"/>
      <c r="BC35" s="202"/>
      <c r="BD35" s="202"/>
    </row>
    <row r="36" spans="1:56" ht="14.25" customHeight="1">
      <c r="A36" s="97"/>
      <c r="B36" s="98"/>
      <c r="C36" s="99"/>
      <c r="D36" s="100"/>
      <c r="E36" s="101"/>
      <c r="F36" s="101"/>
      <c r="G36" s="97"/>
      <c r="H36" s="101"/>
      <c r="I36" s="102"/>
      <c r="J36" s="103"/>
      <c r="K36" s="103"/>
      <c r="L36" s="104"/>
      <c r="M36" s="105"/>
      <c r="N36" s="106"/>
      <c r="O36" s="107"/>
      <c r="P36" s="108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56" ht="12" customHeight="1">
      <c r="A37" s="109" t="s">
        <v>544</v>
      </c>
      <c r="B37" s="110"/>
      <c r="C37" s="111"/>
      <c r="E37" s="112"/>
      <c r="F37" s="112"/>
      <c r="G37" s="112"/>
      <c r="H37" s="112"/>
      <c r="I37" s="112"/>
      <c r="J37" s="113"/>
      <c r="K37" s="112"/>
      <c r="L37" s="114"/>
      <c r="M37" s="54"/>
      <c r="N37" s="113"/>
      <c r="O37" s="11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56" ht="12" customHeight="1">
      <c r="A38" s="115" t="s">
        <v>545</v>
      </c>
      <c r="B38" s="109"/>
      <c r="C38" s="109"/>
      <c r="D38" s="109"/>
      <c r="E38" s="41"/>
      <c r="F38" s="116" t="s">
        <v>546</v>
      </c>
      <c r="G38" s="6"/>
      <c r="H38" s="6"/>
      <c r="I38" s="6"/>
      <c r="J38" s="117"/>
      <c r="K38" s="118"/>
      <c r="L38" s="118"/>
      <c r="M38" s="119"/>
      <c r="N38" s="1"/>
      <c r="O38" s="120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56" ht="12" customHeight="1">
      <c r="A39" s="109" t="s">
        <v>547</v>
      </c>
      <c r="B39" s="109"/>
      <c r="C39" s="109"/>
      <c r="D39" s="109" t="s">
        <v>795</v>
      </c>
      <c r="E39" s="6"/>
      <c r="F39" s="116" t="s">
        <v>548</v>
      </c>
      <c r="G39" s="6"/>
      <c r="H39" s="6"/>
      <c r="I39" s="6"/>
      <c r="J39" s="117"/>
      <c r="K39" s="118"/>
      <c r="L39" s="118"/>
      <c r="M39" s="119"/>
      <c r="N39" s="1"/>
      <c r="O39" s="120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56" ht="12" customHeight="1">
      <c r="A40" s="109"/>
      <c r="B40" s="109"/>
      <c r="C40" s="109"/>
      <c r="D40" s="109"/>
      <c r="E40" s="6"/>
      <c r="F40" s="6"/>
      <c r="G40" s="6"/>
      <c r="H40" s="6"/>
      <c r="I40" s="6"/>
      <c r="J40" s="121"/>
      <c r="K40" s="118"/>
      <c r="L40" s="118"/>
      <c r="M40" s="6"/>
      <c r="N40" s="122"/>
      <c r="O40" s="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56" ht="12.75" customHeight="1">
      <c r="A41" s="1"/>
      <c r="B41" s="123" t="s">
        <v>549</v>
      </c>
      <c r="C41" s="123"/>
      <c r="D41" s="123"/>
      <c r="E41" s="123"/>
      <c r="F41" s="124"/>
      <c r="G41" s="6"/>
      <c r="H41" s="6"/>
      <c r="I41" s="125"/>
      <c r="J41" s="126"/>
      <c r="K41" s="127"/>
      <c r="L41" s="126"/>
      <c r="M41" s="6"/>
      <c r="N41" s="1"/>
      <c r="O41" s="1"/>
      <c r="P41" s="1"/>
      <c r="R41" s="54"/>
      <c r="S41" s="1"/>
      <c r="T41" s="1"/>
      <c r="U41" s="1"/>
      <c r="V41" s="1"/>
      <c r="W41" s="1"/>
      <c r="X41" s="1"/>
      <c r="Y41" s="1"/>
      <c r="Z41" s="1"/>
    </row>
    <row r="42" spans="1:56" ht="38.25" customHeight="1">
      <c r="A42" s="284" t="s">
        <v>16</v>
      </c>
      <c r="B42" s="284" t="s">
        <v>517</v>
      </c>
      <c r="C42" s="284"/>
      <c r="D42" s="234" t="s">
        <v>528</v>
      </c>
      <c r="E42" s="284" t="s">
        <v>529</v>
      </c>
      <c r="F42" s="284" t="s">
        <v>530</v>
      </c>
      <c r="G42" s="284" t="s">
        <v>550</v>
      </c>
      <c r="H42" s="284" t="s">
        <v>532</v>
      </c>
      <c r="I42" s="284" t="s">
        <v>533</v>
      </c>
      <c r="J42" s="96" t="s">
        <v>534</v>
      </c>
      <c r="K42" s="94" t="s">
        <v>551</v>
      </c>
      <c r="L42" s="129" t="s">
        <v>536</v>
      </c>
      <c r="M42" s="96" t="s">
        <v>537</v>
      </c>
      <c r="N42" s="93" t="s">
        <v>538</v>
      </c>
      <c r="O42" s="234" t="s">
        <v>539</v>
      </c>
      <c r="P42" s="41"/>
      <c r="Q42" s="1"/>
      <c r="R42" s="54"/>
      <c r="S42" s="54"/>
      <c r="T42" s="54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56" s="264" customFormat="1" ht="13.5" customHeight="1">
      <c r="A43" s="309">
        <v>1</v>
      </c>
      <c r="B43" s="314">
        <v>44888</v>
      </c>
      <c r="C43" s="306"/>
      <c r="D43" s="307" t="s">
        <v>767</v>
      </c>
      <c r="E43" s="308" t="s">
        <v>542</v>
      </c>
      <c r="F43" s="309">
        <v>1490</v>
      </c>
      <c r="G43" s="309">
        <v>1440</v>
      </c>
      <c r="H43" s="309">
        <v>1530</v>
      </c>
      <c r="I43" s="310" t="s">
        <v>874</v>
      </c>
      <c r="J43" s="252" t="s">
        <v>583</v>
      </c>
      <c r="K43" s="252">
        <f t="shared" ref="K43:K44" si="33">H43-F43</f>
        <v>40</v>
      </c>
      <c r="L43" s="311">
        <f t="shared" ref="L43:L44" si="34">(F43*-0.7)/100</f>
        <v>-10.43</v>
      </c>
      <c r="M43" s="312">
        <f t="shared" ref="M43:M44" si="35">(K43+L43)/F43</f>
        <v>1.9845637583892618E-2</v>
      </c>
      <c r="N43" s="252" t="s">
        <v>540</v>
      </c>
      <c r="O43" s="313">
        <v>44900</v>
      </c>
      <c r="P43" s="319"/>
      <c r="Q43" s="203"/>
      <c r="R43" s="233" t="s">
        <v>806</v>
      </c>
      <c r="S43" s="202"/>
      <c r="T43" s="202"/>
      <c r="U43" s="202"/>
      <c r="V43" s="202"/>
      <c r="W43" s="202"/>
      <c r="X43" s="202"/>
      <c r="Y43" s="202"/>
      <c r="Z43" s="202"/>
      <c r="AA43" s="202"/>
      <c r="AB43" s="202"/>
      <c r="AC43" s="202"/>
      <c r="AD43" s="202"/>
      <c r="AE43" s="202"/>
      <c r="AF43" s="202"/>
      <c r="AG43" s="202"/>
      <c r="AH43" s="202"/>
      <c r="AI43" s="262"/>
      <c r="AJ43" s="263"/>
      <c r="AK43" s="263"/>
      <c r="AL43" s="263"/>
    </row>
    <row r="44" spans="1:56" s="264" customFormat="1" ht="13.5" customHeight="1">
      <c r="A44" s="342">
        <v>2</v>
      </c>
      <c r="B44" s="328">
        <v>44888</v>
      </c>
      <c r="C44" s="343"/>
      <c r="D44" s="344" t="s">
        <v>64</v>
      </c>
      <c r="E44" s="345" t="s">
        <v>542</v>
      </c>
      <c r="F44" s="342">
        <v>1645</v>
      </c>
      <c r="G44" s="342">
        <v>1595</v>
      </c>
      <c r="H44" s="342">
        <v>1595</v>
      </c>
      <c r="I44" s="346" t="s">
        <v>891</v>
      </c>
      <c r="J44" s="286" t="s">
        <v>973</v>
      </c>
      <c r="K44" s="286">
        <f t="shared" si="33"/>
        <v>-50</v>
      </c>
      <c r="L44" s="347">
        <f t="shared" si="34"/>
        <v>-11.515000000000001</v>
      </c>
      <c r="M44" s="348">
        <f t="shared" si="35"/>
        <v>-3.7395136778115505E-2</v>
      </c>
      <c r="N44" s="286" t="s">
        <v>552</v>
      </c>
      <c r="O44" s="349">
        <v>44904</v>
      </c>
      <c r="P44" s="319"/>
      <c r="Q44" s="203"/>
      <c r="R44" s="233" t="s">
        <v>541</v>
      </c>
      <c r="S44" s="202"/>
      <c r="T44" s="202"/>
      <c r="U44" s="202"/>
      <c r="V44" s="202"/>
      <c r="W44" s="202"/>
      <c r="X44" s="202"/>
      <c r="Y44" s="202"/>
      <c r="Z44" s="202"/>
      <c r="AA44" s="202"/>
      <c r="AB44" s="202"/>
      <c r="AC44" s="202"/>
      <c r="AD44" s="202"/>
      <c r="AE44" s="202"/>
      <c r="AF44" s="202"/>
      <c r="AG44" s="202"/>
      <c r="AH44" s="202"/>
      <c r="AI44" s="262"/>
      <c r="AJ44" s="263"/>
      <c r="AK44" s="263"/>
      <c r="AL44" s="263"/>
    </row>
    <row r="45" spans="1:56" s="264" customFormat="1" ht="13.5" customHeight="1">
      <c r="A45" s="342">
        <v>3</v>
      </c>
      <c r="B45" s="328">
        <v>44888</v>
      </c>
      <c r="C45" s="343"/>
      <c r="D45" s="344" t="s">
        <v>71</v>
      </c>
      <c r="E45" s="345" t="s">
        <v>542</v>
      </c>
      <c r="F45" s="342">
        <v>106.5</v>
      </c>
      <c r="G45" s="342">
        <v>103.5</v>
      </c>
      <c r="H45" s="342">
        <v>103.5</v>
      </c>
      <c r="I45" s="346" t="s">
        <v>892</v>
      </c>
      <c r="J45" s="286" t="s">
        <v>1031</v>
      </c>
      <c r="K45" s="286">
        <f t="shared" ref="K45" si="36">H45-F45</f>
        <v>-3</v>
      </c>
      <c r="L45" s="347">
        <f t="shared" ref="L45" si="37">(F45*-0.7)/100</f>
        <v>-0.74549999999999994</v>
      </c>
      <c r="M45" s="348">
        <f t="shared" ref="M45" si="38">(K45+L45)/F45</f>
        <v>-3.5169014084507039E-2</v>
      </c>
      <c r="N45" s="286" t="s">
        <v>552</v>
      </c>
      <c r="O45" s="349">
        <v>44910</v>
      </c>
      <c r="P45" s="319"/>
      <c r="Q45" s="203"/>
      <c r="R45" s="233" t="s">
        <v>541</v>
      </c>
      <c r="S45" s="202"/>
      <c r="T45" s="202"/>
      <c r="U45" s="202"/>
      <c r="V45" s="202"/>
      <c r="W45" s="202"/>
      <c r="X45" s="202"/>
      <c r="Y45" s="202"/>
      <c r="Z45" s="202"/>
      <c r="AA45" s="202"/>
      <c r="AB45" s="202"/>
      <c r="AC45" s="202"/>
      <c r="AD45" s="202"/>
      <c r="AE45" s="202"/>
      <c r="AF45" s="202"/>
      <c r="AG45" s="202"/>
      <c r="AH45" s="202"/>
      <c r="AI45" s="262"/>
      <c r="AJ45" s="263"/>
      <c r="AK45" s="263"/>
      <c r="AL45" s="263"/>
    </row>
    <row r="46" spans="1:56" s="264" customFormat="1" ht="13.5" customHeight="1">
      <c r="A46" s="309">
        <v>4</v>
      </c>
      <c r="B46" s="314">
        <v>44897</v>
      </c>
      <c r="C46" s="306"/>
      <c r="D46" s="307" t="s">
        <v>208</v>
      </c>
      <c r="E46" s="308" t="s">
        <v>542</v>
      </c>
      <c r="F46" s="309">
        <v>773</v>
      </c>
      <c r="G46" s="309">
        <v>748</v>
      </c>
      <c r="H46" s="309">
        <v>795.5</v>
      </c>
      <c r="I46" s="310" t="s">
        <v>921</v>
      </c>
      <c r="J46" s="252" t="s">
        <v>943</v>
      </c>
      <c r="K46" s="252">
        <f t="shared" ref="K46" si="39">H46-F46</f>
        <v>22.5</v>
      </c>
      <c r="L46" s="311">
        <f t="shared" ref="L46" si="40">(F46*-0.7)/100</f>
        <v>-5.4109999999999987</v>
      </c>
      <c r="M46" s="312">
        <f t="shared" ref="M46" si="41">(K46+L46)/F46</f>
        <v>2.2107373868046575E-2</v>
      </c>
      <c r="N46" s="252" t="s">
        <v>540</v>
      </c>
      <c r="O46" s="313">
        <v>44900</v>
      </c>
      <c r="P46" s="319"/>
      <c r="Q46" s="203"/>
      <c r="R46" s="233" t="s">
        <v>806</v>
      </c>
      <c r="S46" s="202"/>
      <c r="T46" s="202"/>
      <c r="U46" s="202"/>
      <c r="V46" s="202"/>
      <c r="W46" s="202"/>
      <c r="X46" s="202"/>
      <c r="Y46" s="202"/>
      <c r="Z46" s="202"/>
      <c r="AA46" s="202"/>
      <c r="AB46" s="202"/>
      <c r="AC46" s="202"/>
      <c r="AD46" s="202"/>
      <c r="AE46" s="202"/>
      <c r="AF46" s="202"/>
      <c r="AG46" s="202"/>
      <c r="AH46" s="202"/>
      <c r="AI46" s="262"/>
      <c r="AJ46" s="263"/>
      <c r="AK46" s="263"/>
      <c r="AL46" s="263"/>
    </row>
    <row r="47" spans="1:56" s="264" customFormat="1" ht="13.5" customHeight="1">
      <c r="A47" s="309">
        <v>5</v>
      </c>
      <c r="B47" s="314">
        <v>44900</v>
      </c>
      <c r="C47" s="306"/>
      <c r="D47" s="307" t="s">
        <v>300</v>
      </c>
      <c r="E47" s="308" t="s">
        <v>542</v>
      </c>
      <c r="F47" s="309">
        <v>2035</v>
      </c>
      <c r="G47" s="309">
        <v>1960</v>
      </c>
      <c r="H47" s="309">
        <v>2090</v>
      </c>
      <c r="I47" s="310" t="s">
        <v>944</v>
      </c>
      <c r="J47" s="252" t="s">
        <v>678</v>
      </c>
      <c r="K47" s="252">
        <f t="shared" ref="K47" si="42">H47-F47</f>
        <v>55</v>
      </c>
      <c r="L47" s="311">
        <f t="shared" ref="L47" si="43">(F47*-0.7)/100</f>
        <v>-14.244999999999999</v>
      </c>
      <c r="M47" s="312">
        <f t="shared" ref="M47" si="44">(K47+L47)/F47</f>
        <v>2.0027027027027029E-2</v>
      </c>
      <c r="N47" s="252" t="s">
        <v>540</v>
      </c>
      <c r="O47" s="313">
        <v>44904</v>
      </c>
      <c r="P47" s="319"/>
      <c r="Q47" s="203"/>
      <c r="R47" s="233" t="s">
        <v>541</v>
      </c>
      <c r="S47" s="202"/>
      <c r="T47" s="202"/>
      <c r="U47" s="202"/>
      <c r="V47" s="202"/>
      <c r="W47" s="202"/>
      <c r="X47" s="202"/>
      <c r="Y47" s="202"/>
      <c r="Z47" s="202"/>
      <c r="AA47" s="202"/>
      <c r="AB47" s="202"/>
      <c r="AC47" s="202"/>
      <c r="AD47" s="202"/>
      <c r="AE47" s="202"/>
      <c r="AF47" s="202"/>
      <c r="AG47" s="202"/>
      <c r="AH47" s="202"/>
      <c r="AI47" s="262"/>
      <c r="AJ47" s="263"/>
      <c r="AK47" s="263"/>
      <c r="AL47" s="263"/>
    </row>
    <row r="48" spans="1:56" s="264" customFormat="1" ht="13.5" customHeight="1">
      <c r="A48" s="309">
        <v>6</v>
      </c>
      <c r="B48" s="314">
        <v>44904</v>
      </c>
      <c r="C48" s="306"/>
      <c r="D48" s="307" t="s">
        <v>240</v>
      </c>
      <c r="E48" s="308" t="s">
        <v>979</v>
      </c>
      <c r="F48" s="309">
        <v>157.5</v>
      </c>
      <c r="G48" s="309">
        <v>162.5</v>
      </c>
      <c r="H48" s="309">
        <v>154.75</v>
      </c>
      <c r="I48" s="310" t="s">
        <v>982</v>
      </c>
      <c r="J48" s="252" t="s">
        <v>983</v>
      </c>
      <c r="K48" s="252">
        <f>F48-H48</f>
        <v>2.75</v>
      </c>
      <c r="L48" s="311">
        <f>(F48*-0.07)/100</f>
        <v>-0.11025</v>
      </c>
      <c r="M48" s="312">
        <f t="shared" ref="M48:M50" si="45">(K48+L48)/F48</f>
        <v>1.6760317460317458E-2</v>
      </c>
      <c r="N48" s="252" t="s">
        <v>540</v>
      </c>
      <c r="O48" s="313">
        <v>44904</v>
      </c>
      <c r="P48" s="319"/>
      <c r="Q48" s="203"/>
      <c r="R48" s="233" t="s">
        <v>541</v>
      </c>
      <c r="S48" s="202"/>
      <c r="T48" s="202"/>
      <c r="U48" s="202"/>
      <c r="V48" s="202"/>
      <c r="W48" s="202"/>
      <c r="X48" s="202"/>
      <c r="Y48" s="202"/>
      <c r="Z48" s="202"/>
      <c r="AA48" s="202"/>
      <c r="AB48" s="202"/>
      <c r="AC48" s="202"/>
      <c r="AD48" s="202"/>
      <c r="AE48" s="202"/>
      <c r="AF48" s="202"/>
      <c r="AG48" s="202"/>
      <c r="AH48" s="202"/>
      <c r="AI48" s="262"/>
      <c r="AJ48" s="263"/>
      <c r="AK48" s="263"/>
      <c r="AL48" s="263"/>
    </row>
    <row r="49" spans="1:38" s="354" customFormat="1" ht="13.5" customHeight="1">
      <c r="A49" s="309">
        <v>7</v>
      </c>
      <c r="B49" s="314">
        <v>44907</v>
      </c>
      <c r="C49" s="306"/>
      <c r="D49" s="307" t="s">
        <v>147</v>
      </c>
      <c r="E49" s="308" t="s">
        <v>542</v>
      </c>
      <c r="F49" s="309">
        <v>3900</v>
      </c>
      <c r="G49" s="309">
        <v>3780</v>
      </c>
      <c r="H49" s="309">
        <v>4012.5</v>
      </c>
      <c r="I49" s="310" t="s">
        <v>999</v>
      </c>
      <c r="J49" s="252" t="s">
        <v>1014</v>
      </c>
      <c r="K49" s="252">
        <f t="shared" ref="K49:K50" si="46">H49-F49</f>
        <v>112.5</v>
      </c>
      <c r="L49" s="311">
        <f t="shared" ref="L49:L50" si="47">(F49*-0.7)/100</f>
        <v>-27.3</v>
      </c>
      <c r="M49" s="312">
        <f t="shared" si="45"/>
        <v>2.1846153846153848E-2</v>
      </c>
      <c r="N49" s="252" t="s">
        <v>540</v>
      </c>
      <c r="O49" s="313">
        <v>44909</v>
      </c>
      <c r="P49" s="319"/>
      <c r="Q49" s="203"/>
      <c r="R49" s="233" t="s">
        <v>541</v>
      </c>
      <c r="S49" s="202"/>
      <c r="T49" s="351"/>
      <c r="U49" s="351"/>
      <c r="V49" s="351"/>
      <c r="W49" s="351"/>
      <c r="X49" s="351"/>
      <c r="Y49" s="351"/>
      <c r="Z49" s="351"/>
      <c r="AA49" s="351"/>
      <c r="AB49" s="351"/>
      <c r="AC49" s="351"/>
      <c r="AD49" s="351"/>
      <c r="AE49" s="351"/>
      <c r="AF49" s="351"/>
      <c r="AG49" s="351"/>
      <c r="AH49" s="351"/>
      <c r="AI49" s="352"/>
      <c r="AJ49" s="353"/>
      <c r="AK49" s="353"/>
      <c r="AL49" s="353"/>
    </row>
    <row r="50" spans="1:38" s="354" customFormat="1" ht="13.5" customHeight="1">
      <c r="A50" s="342">
        <v>8</v>
      </c>
      <c r="B50" s="328">
        <v>44907</v>
      </c>
      <c r="C50" s="343"/>
      <c r="D50" s="344" t="s">
        <v>1000</v>
      </c>
      <c r="E50" s="345" t="s">
        <v>542</v>
      </c>
      <c r="F50" s="342">
        <v>1505</v>
      </c>
      <c r="G50" s="342">
        <v>1460</v>
      </c>
      <c r="H50" s="342">
        <v>1460</v>
      </c>
      <c r="I50" s="346" t="s">
        <v>1001</v>
      </c>
      <c r="J50" s="286" t="s">
        <v>1028</v>
      </c>
      <c r="K50" s="286">
        <f t="shared" si="46"/>
        <v>-45</v>
      </c>
      <c r="L50" s="347">
        <f t="shared" si="47"/>
        <v>-10.535</v>
      </c>
      <c r="M50" s="348">
        <f t="shared" si="45"/>
        <v>-3.6900332225913622E-2</v>
      </c>
      <c r="N50" s="286" t="s">
        <v>552</v>
      </c>
      <c r="O50" s="349">
        <v>44910</v>
      </c>
      <c r="P50" s="319"/>
      <c r="Q50" s="203"/>
      <c r="R50" s="233" t="s">
        <v>806</v>
      </c>
      <c r="S50" s="202"/>
      <c r="T50" s="351"/>
      <c r="U50" s="351"/>
      <c r="V50" s="351"/>
      <c r="W50" s="351"/>
      <c r="X50" s="351"/>
      <c r="Y50" s="351"/>
      <c r="Z50" s="351"/>
      <c r="AA50" s="351"/>
      <c r="AB50" s="351"/>
      <c r="AC50" s="351"/>
      <c r="AD50" s="351"/>
      <c r="AE50" s="351"/>
      <c r="AF50" s="351"/>
      <c r="AG50" s="351"/>
      <c r="AH50" s="351"/>
      <c r="AI50" s="352"/>
      <c r="AJ50" s="353"/>
      <c r="AK50" s="353"/>
      <c r="AL50" s="353"/>
    </row>
    <row r="51" spans="1:38" s="354" customFormat="1" ht="13.5" customHeight="1">
      <c r="A51" s="309">
        <v>9</v>
      </c>
      <c r="B51" s="314">
        <v>44907</v>
      </c>
      <c r="C51" s="306"/>
      <c r="D51" s="307" t="s">
        <v>300</v>
      </c>
      <c r="E51" s="308" t="s">
        <v>542</v>
      </c>
      <c r="F51" s="309">
        <v>2030</v>
      </c>
      <c r="G51" s="309">
        <v>1960</v>
      </c>
      <c r="H51" s="309">
        <v>2120</v>
      </c>
      <c r="I51" s="310" t="s">
        <v>944</v>
      </c>
      <c r="J51" s="252" t="s">
        <v>1011</v>
      </c>
      <c r="K51" s="252">
        <f t="shared" ref="K51:K52" si="48">H51-F51</f>
        <v>90</v>
      </c>
      <c r="L51" s="311">
        <f t="shared" ref="L51:L52" si="49">(F51*-0.7)/100</f>
        <v>-14.21</v>
      </c>
      <c r="M51" s="312">
        <f t="shared" ref="M51:M52" si="50">(K51+L51)/F51</f>
        <v>3.7334975369458123E-2</v>
      </c>
      <c r="N51" s="252" t="s">
        <v>540</v>
      </c>
      <c r="O51" s="313">
        <v>44908</v>
      </c>
      <c r="P51" s="319"/>
      <c r="Q51" s="203"/>
      <c r="R51" s="233" t="s">
        <v>541</v>
      </c>
      <c r="S51" s="202"/>
      <c r="T51" s="351"/>
      <c r="U51" s="351"/>
      <c r="V51" s="351"/>
      <c r="W51" s="351"/>
      <c r="X51" s="351"/>
      <c r="Y51" s="351"/>
      <c r="Z51" s="351"/>
      <c r="AA51" s="351"/>
      <c r="AB51" s="351"/>
      <c r="AC51" s="351"/>
      <c r="AD51" s="351"/>
      <c r="AE51" s="351"/>
      <c r="AF51" s="351"/>
      <c r="AG51" s="351"/>
      <c r="AH51" s="351"/>
      <c r="AI51" s="352"/>
      <c r="AJ51" s="353"/>
      <c r="AK51" s="353"/>
      <c r="AL51" s="353"/>
    </row>
    <row r="52" spans="1:38" s="354" customFormat="1" ht="13.5" customHeight="1">
      <c r="A52" s="342">
        <v>10</v>
      </c>
      <c r="B52" s="328">
        <v>44908</v>
      </c>
      <c r="C52" s="343"/>
      <c r="D52" s="344" t="s">
        <v>208</v>
      </c>
      <c r="E52" s="345" t="s">
        <v>542</v>
      </c>
      <c r="F52" s="342">
        <v>762.5</v>
      </c>
      <c r="G52" s="342">
        <v>744</v>
      </c>
      <c r="H52" s="342">
        <v>744</v>
      </c>
      <c r="I52" s="346" t="s">
        <v>650</v>
      </c>
      <c r="J52" s="286" t="s">
        <v>1062</v>
      </c>
      <c r="K52" s="286">
        <f t="shared" si="48"/>
        <v>-18.5</v>
      </c>
      <c r="L52" s="347">
        <f t="shared" si="49"/>
        <v>-5.3375000000000004</v>
      </c>
      <c r="M52" s="348">
        <f t="shared" si="50"/>
        <v>-3.1262295081967213E-2</v>
      </c>
      <c r="N52" s="286" t="s">
        <v>552</v>
      </c>
      <c r="O52" s="349">
        <v>44917</v>
      </c>
      <c r="P52" s="319"/>
      <c r="Q52" s="203"/>
      <c r="R52" s="233" t="s">
        <v>541</v>
      </c>
      <c r="S52" s="202"/>
      <c r="T52" s="351"/>
      <c r="U52" s="351"/>
      <c r="V52" s="351"/>
      <c r="W52" s="351"/>
      <c r="X52" s="351"/>
      <c r="Y52" s="351"/>
      <c r="Z52" s="351"/>
      <c r="AA52" s="351"/>
      <c r="AB52" s="351"/>
      <c r="AC52" s="351"/>
      <c r="AD52" s="351"/>
      <c r="AE52" s="351"/>
      <c r="AF52" s="351"/>
      <c r="AG52" s="351"/>
      <c r="AH52" s="351"/>
      <c r="AI52" s="352"/>
      <c r="AJ52" s="353"/>
      <c r="AK52" s="353"/>
      <c r="AL52" s="353"/>
    </row>
    <row r="53" spans="1:38" s="354" customFormat="1" ht="13.5" customHeight="1">
      <c r="A53" s="342">
        <v>11</v>
      </c>
      <c r="B53" s="328">
        <v>44910</v>
      </c>
      <c r="C53" s="343"/>
      <c r="D53" s="344" t="s">
        <v>102</v>
      </c>
      <c r="E53" s="345" t="s">
        <v>542</v>
      </c>
      <c r="F53" s="342">
        <v>141.5</v>
      </c>
      <c r="G53" s="342">
        <v>137.4</v>
      </c>
      <c r="H53" s="342">
        <v>137.4</v>
      </c>
      <c r="I53" s="346" t="s">
        <v>1021</v>
      </c>
      <c r="J53" s="286" t="s">
        <v>1032</v>
      </c>
      <c r="K53" s="286">
        <f t="shared" ref="K53:K54" si="51">H53-F53</f>
        <v>-4.0999999999999943</v>
      </c>
      <c r="L53" s="347">
        <f t="shared" ref="L53:L54" si="52">(F53*-0.7)/100</f>
        <v>-0.99049999999999994</v>
      </c>
      <c r="M53" s="348">
        <f t="shared" ref="M53:M54" si="53">(K53+L53)/F53</f>
        <v>-3.5975265017667804E-2</v>
      </c>
      <c r="N53" s="286" t="s">
        <v>552</v>
      </c>
      <c r="O53" s="349">
        <v>44911</v>
      </c>
      <c r="P53" s="319"/>
      <c r="Q53" s="203"/>
      <c r="R53" s="233" t="s">
        <v>541</v>
      </c>
      <c r="S53" s="202"/>
      <c r="T53" s="351"/>
      <c r="U53" s="351"/>
      <c r="V53" s="351"/>
      <c r="W53" s="351"/>
      <c r="X53" s="351"/>
      <c r="Y53" s="351"/>
      <c r="Z53" s="351"/>
      <c r="AA53" s="351"/>
      <c r="AB53" s="351"/>
      <c r="AC53" s="351"/>
      <c r="AD53" s="351"/>
      <c r="AE53" s="351"/>
      <c r="AF53" s="351"/>
      <c r="AG53" s="351"/>
      <c r="AH53" s="351"/>
      <c r="AI53" s="352"/>
      <c r="AJ53" s="353"/>
      <c r="AK53" s="353"/>
      <c r="AL53" s="353"/>
    </row>
    <row r="54" spans="1:38" s="354" customFormat="1" ht="13.5" customHeight="1">
      <c r="A54" s="309">
        <v>12</v>
      </c>
      <c r="B54" s="314">
        <v>44910</v>
      </c>
      <c r="C54" s="306"/>
      <c r="D54" s="307" t="s">
        <v>767</v>
      </c>
      <c r="E54" s="308" t="s">
        <v>542</v>
      </c>
      <c r="F54" s="309">
        <v>1412.5</v>
      </c>
      <c r="G54" s="309">
        <v>1370</v>
      </c>
      <c r="H54" s="309">
        <v>1458</v>
      </c>
      <c r="I54" s="310" t="s">
        <v>1022</v>
      </c>
      <c r="J54" s="252" t="s">
        <v>1033</v>
      </c>
      <c r="K54" s="252">
        <f t="shared" si="51"/>
        <v>45.5</v>
      </c>
      <c r="L54" s="311">
        <f t="shared" si="52"/>
        <v>-9.8874999999999993</v>
      </c>
      <c r="M54" s="312">
        <f t="shared" si="53"/>
        <v>2.5212389380530973E-2</v>
      </c>
      <c r="N54" s="252" t="s">
        <v>540</v>
      </c>
      <c r="O54" s="313">
        <v>44911</v>
      </c>
      <c r="P54" s="319"/>
      <c r="Q54" s="203"/>
      <c r="R54" s="233" t="s">
        <v>541</v>
      </c>
      <c r="S54" s="202"/>
      <c r="T54" s="351"/>
      <c r="U54" s="351"/>
      <c r="V54" s="351"/>
      <c r="W54" s="351"/>
      <c r="X54" s="351"/>
      <c r="Y54" s="351"/>
      <c r="Z54" s="351"/>
      <c r="AA54" s="351"/>
      <c r="AB54" s="351"/>
      <c r="AC54" s="351"/>
      <c r="AD54" s="351"/>
      <c r="AE54" s="351"/>
      <c r="AF54" s="351"/>
      <c r="AG54" s="351"/>
      <c r="AH54" s="351"/>
      <c r="AI54" s="352"/>
      <c r="AJ54" s="353"/>
      <c r="AK54" s="353"/>
      <c r="AL54" s="353"/>
    </row>
    <row r="55" spans="1:38" s="354" customFormat="1" ht="13.5" customHeight="1">
      <c r="A55" s="342">
        <v>13</v>
      </c>
      <c r="B55" s="328">
        <v>44911</v>
      </c>
      <c r="C55" s="343"/>
      <c r="D55" s="344" t="s">
        <v>136</v>
      </c>
      <c r="E55" s="345" t="s">
        <v>542</v>
      </c>
      <c r="F55" s="342">
        <v>670</v>
      </c>
      <c r="G55" s="342">
        <v>649</v>
      </c>
      <c r="H55" s="342">
        <v>649</v>
      </c>
      <c r="I55" s="346" t="s">
        <v>1034</v>
      </c>
      <c r="J55" s="286" t="s">
        <v>1061</v>
      </c>
      <c r="K55" s="286">
        <f t="shared" ref="K55" si="54">H55-F55</f>
        <v>-21</v>
      </c>
      <c r="L55" s="347">
        <f t="shared" ref="L55" si="55">(F55*-0.7)/100</f>
        <v>-4.6899999999999995</v>
      </c>
      <c r="M55" s="348">
        <f t="shared" ref="M55" si="56">(K55+L55)/F55</f>
        <v>-3.8343283582089549E-2</v>
      </c>
      <c r="N55" s="286" t="s">
        <v>552</v>
      </c>
      <c r="O55" s="349">
        <v>44917</v>
      </c>
      <c r="P55" s="319"/>
      <c r="Q55" s="203"/>
      <c r="R55" s="233"/>
      <c r="S55" s="202"/>
      <c r="T55" s="351"/>
      <c r="U55" s="351"/>
      <c r="V55" s="351"/>
      <c r="W55" s="351"/>
      <c r="X55" s="351"/>
      <c r="Y55" s="351"/>
      <c r="Z55" s="351"/>
      <c r="AA55" s="351"/>
      <c r="AB55" s="351"/>
      <c r="AC55" s="351"/>
      <c r="AD55" s="351"/>
      <c r="AE55" s="351"/>
      <c r="AF55" s="351"/>
      <c r="AG55" s="351"/>
      <c r="AH55" s="351"/>
      <c r="AI55" s="352"/>
      <c r="AJ55" s="353"/>
      <c r="AK55" s="353"/>
      <c r="AL55" s="353"/>
    </row>
    <row r="56" spans="1:38" s="354" customFormat="1" ht="13.5" customHeight="1">
      <c r="A56" s="342">
        <v>14</v>
      </c>
      <c r="B56" s="328">
        <v>44915</v>
      </c>
      <c r="C56" s="343"/>
      <c r="D56" s="344" t="s">
        <v>300</v>
      </c>
      <c r="E56" s="345" t="s">
        <v>542</v>
      </c>
      <c r="F56" s="342">
        <v>1985</v>
      </c>
      <c r="G56" s="342">
        <v>1920</v>
      </c>
      <c r="H56" s="342">
        <v>1920</v>
      </c>
      <c r="I56" s="346" t="s">
        <v>1042</v>
      </c>
      <c r="J56" s="286" t="s">
        <v>1083</v>
      </c>
      <c r="K56" s="286">
        <f t="shared" ref="K56:K58" si="57">H56-F56</f>
        <v>-65</v>
      </c>
      <c r="L56" s="347">
        <f t="shared" ref="L56:L58" si="58">(F56*-0.7)/100</f>
        <v>-13.895</v>
      </c>
      <c r="M56" s="348">
        <f t="shared" ref="M56:M58" si="59">(K56+L56)/F56</f>
        <v>-3.9745591939546597E-2</v>
      </c>
      <c r="N56" s="286" t="s">
        <v>552</v>
      </c>
      <c r="O56" s="349">
        <v>44918</v>
      </c>
      <c r="P56" s="319"/>
      <c r="Q56" s="203"/>
      <c r="R56" s="233"/>
      <c r="S56" s="202"/>
      <c r="T56" s="351"/>
      <c r="U56" s="351"/>
      <c r="V56" s="351"/>
      <c r="W56" s="351"/>
      <c r="X56" s="351"/>
      <c r="Y56" s="351"/>
      <c r="Z56" s="351"/>
      <c r="AA56" s="351"/>
      <c r="AB56" s="351"/>
      <c r="AC56" s="351"/>
      <c r="AD56" s="351"/>
      <c r="AE56" s="351"/>
      <c r="AF56" s="351"/>
      <c r="AG56" s="351"/>
      <c r="AH56" s="351"/>
      <c r="AI56" s="352"/>
      <c r="AJ56" s="353"/>
      <c r="AK56" s="353"/>
      <c r="AL56" s="353"/>
    </row>
    <row r="57" spans="1:38" s="354" customFormat="1" ht="13.5" customHeight="1">
      <c r="A57" s="342">
        <v>15</v>
      </c>
      <c r="B57" s="328">
        <v>44916</v>
      </c>
      <c r="C57" s="343"/>
      <c r="D57" s="344" t="s">
        <v>263</v>
      </c>
      <c r="E57" s="345" t="s">
        <v>542</v>
      </c>
      <c r="F57" s="342">
        <v>895</v>
      </c>
      <c r="G57" s="342">
        <v>870</v>
      </c>
      <c r="H57" s="342">
        <v>870</v>
      </c>
      <c r="I57" s="346" t="s">
        <v>1056</v>
      </c>
      <c r="J57" s="286" t="s">
        <v>1082</v>
      </c>
      <c r="K57" s="286">
        <f t="shared" si="57"/>
        <v>-25</v>
      </c>
      <c r="L57" s="347">
        <f t="shared" si="58"/>
        <v>-6.2649999999999997</v>
      </c>
      <c r="M57" s="348">
        <f t="shared" si="59"/>
        <v>-3.4932960893854746E-2</v>
      </c>
      <c r="N57" s="286" t="s">
        <v>552</v>
      </c>
      <c r="O57" s="349">
        <v>44918</v>
      </c>
      <c r="P57" s="319"/>
      <c r="Q57" s="203"/>
      <c r="R57" s="233"/>
      <c r="S57" s="202"/>
      <c r="T57" s="351"/>
      <c r="U57" s="351"/>
      <c r="V57" s="351"/>
      <c r="W57" s="351"/>
      <c r="X57" s="351"/>
      <c r="Y57" s="351"/>
      <c r="Z57" s="351"/>
      <c r="AA57" s="351"/>
      <c r="AB57" s="351"/>
      <c r="AC57" s="351"/>
      <c r="AD57" s="351"/>
      <c r="AE57" s="351"/>
      <c r="AF57" s="351"/>
      <c r="AG57" s="351"/>
      <c r="AH57" s="351"/>
      <c r="AI57" s="352"/>
      <c r="AJ57" s="353"/>
      <c r="AK57" s="353"/>
      <c r="AL57" s="353"/>
    </row>
    <row r="58" spans="1:38" s="354" customFormat="1" ht="13.5" customHeight="1">
      <c r="A58" s="309">
        <v>16</v>
      </c>
      <c r="B58" s="314">
        <v>44917</v>
      </c>
      <c r="C58" s="306"/>
      <c r="D58" s="307" t="s">
        <v>767</v>
      </c>
      <c r="E58" s="308" t="s">
        <v>542</v>
      </c>
      <c r="F58" s="309">
        <v>1485</v>
      </c>
      <c r="G58" s="309">
        <v>1445</v>
      </c>
      <c r="H58" s="309">
        <v>1530</v>
      </c>
      <c r="I58" s="310" t="s">
        <v>1063</v>
      </c>
      <c r="J58" s="252" t="s">
        <v>1119</v>
      </c>
      <c r="K58" s="252">
        <f t="shared" si="57"/>
        <v>45</v>
      </c>
      <c r="L58" s="311">
        <f t="shared" si="58"/>
        <v>-10.395</v>
      </c>
      <c r="M58" s="312">
        <f t="shared" si="59"/>
        <v>2.3303030303030305E-2</v>
      </c>
      <c r="N58" s="252" t="s">
        <v>540</v>
      </c>
      <c r="O58" s="313">
        <v>44922</v>
      </c>
      <c r="P58" s="319"/>
      <c r="Q58" s="203"/>
      <c r="R58" s="233"/>
      <c r="S58" s="202"/>
      <c r="T58" s="351"/>
      <c r="U58" s="351"/>
      <c r="V58" s="351"/>
      <c r="W58" s="351"/>
      <c r="X58" s="351"/>
      <c r="Y58" s="351"/>
      <c r="Z58" s="351"/>
      <c r="AA58" s="351"/>
      <c r="AB58" s="351"/>
      <c r="AC58" s="351"/>
      <c r="AD58" s="351"/>
      <c r="AE58" s="351"/>
      <c r="AF58" s="351"/>
      <c r="AG58" s="351"/>
      <c r="AH58" s="351"/>
      <c r="AI58" s="352"/>
      <c r="AJ58" s="353"/>
      <c r="AK58" s="353"/>
      <c r="AL58" s="353"/>
    </row>
    <row r="59" spans="1:38" s="354" customFormat="1" ht="13.5" customHeight="1">
      <c r="A59" s="309">
        <v>17</v>
      </c>
      <c r="B59" s="314">
        <v>44917</v>
      </c>
      <c r="C59" s="306"/>
      <c r="D59" s="307" t="s">
        <v>457</v>
      </c>
      <c r="E59" s="308" t="s">
        <v>542</v>
      </c>
      <c r="F59" s="309">
        <v>179</v>
      </c>
      <c r="G59" s="309">
        <v>174.5</v>
      </c>
      <c r="H59" s="309">
        <v>182.5</v>
      </c>
      <c r="I59" s="310" t="s">
        <v>1064</v>
      </c>
      <c r="J59" s="252" t="s">
        <v>1065</v>
      </c>
      <c r="K59" s="252">
        <f t="shared" ref="K59:K60" si="60">H59-F59</f>
        <v>3.5</v>
      </c>
      <c r="L59" s="311">
        <f>(F59*-0.07)/100</f>
        <v>-0.12530000000000002</v>
      </c>
      <c r="M59" s="312">
        <f t="shared" ref="M59:M60" si="61">(K59+L59)/F59</f>
        <v>1.8853072625698322E-2</v>
      </c>
      <c r="N59" s="252" t="s">
        <v>540</v>
      </c>
      <c r="O59" s="313">
        <v>44917</v>
      </c>
      <c r="P59" s="319"/>
      <c r="Q59" s="203"/>
      <c r="R59" s="233"/>
      <c r="S59" s="202"/>
      <c r="T59" s="351"/>
      <c r="U59" s="351"/>
      <c r="V59" s="351"/>
      <c r="W59" s="351"/>
      <c r="X59" s="351"/>
      <c r="Y59" s="351"/>
      <c r="Z59" s="351"/>
      <c r="AA59" s="351"/>
      <c r="AB59" s="351"/>
      <c r="AC59" s="351"/>
      <c r="AD59" s="351"/>
      <c r="AE59" s="351"/>
      <c r="AF59" s="351"/>
      <c r="AG59" s="351"/>
      <c r="AH59" s="351"/>
      <c r="AI59" s="352"/>
      <c r="AJ59" s="353"/>
      <c r="AK59" s="353"/>
      <c r="AL59" s="353"/>
    </row>
    <row r="60" spans="1:38" s="264" customFormat="1" ht="15" customHeight="1">
      <c r="A60" s="342">
        <v>18</v>
      </c>
      <c r="B60" s="328">
        <v>44918</v>
      </c>
      <c r="D60" s="344" t="s">
        <v>457</v>
      </c>
      <c r="E60" s="345" t="s">
        <v>542</v>
      </c>
      <c r="F60" s="342">
        <v>177</v>
      </c>
      <c r="G60" s="342">
        <v>172</v>
      </c>
      <c r="H60" s="342">
        <v>172</v>
      </c>
      <c r="I60" s="346" t="s">
        <v>1089</v>
      </c>
      <c r="J60" s="286" t="s">
        <v>1090</v>
      </c>
      <c r="K60" s="286">
        <f t="shared" si="60"/>
        <v>-5</v>
      </c>
      <c r="L60" s="347">
        <f>(F60*-0.07)/100</f>
        <v>-0.12390000000000001</v>
      </c>
      <c r="M60" s="348">
        <f t="shared" si="61"/>
        <v>-2.8948587570621468E-2</v>
      </c>
      <c r="N60" s="286" t="s">
        <v>552</v>
      </c>
      <c r="O60" s="349">
        <v>44918</v>
      </c>
      <c r="P60" s="319"/>
      <c r="Q60" s="203"/>
      <c r="R60" s="264" t="s">
        <v>541</v>
      </c>
      <c r="S60" s="202"/>
      <c r="T60" s="202"/>
      <c r="U60" s="202"/>
      <c r="V60" s="202"/>
      <c r="W60" s="202"/>
      <c r="X60" s="202"/>
      <c r="Y60" s="202"/>
      <c r="Z60" s="202"/>
      <c r="AA60" s="202"/>
      <c r="AB60" s="202"/>
      <c r="AC60" s="202"/>
      <c r="AD60" s="202"/>
      <c r="AE60" s="202"/>
      <c r="AF60" s="202"/>
      <c r="AG60" s="202"/>
      <c r="AH60" s="202"/>
      <c r="AI60" s="262"/>
      <c r="AJ60" s="263"/>
      <c r="AK60" s="263"/>
      <c r="AL60" s="263"/>
    </row>
    <row r="61" spans="1:38" s="354" customFormat="1" ht="13.5" customHeight="1">
      <c r="A61" s="257">
        <v>17</v>
      </c>
      <c r="B61" s="256">
        <v>44921</v>
      </c>
      <c r="C61" s="265"/>
      <c r="D61" s="266" t="s">
        <v>149</v>
      </c>
      <c r="E61" s="267" t="s">
        <v>542</v>
      </c>
      <c r="F61" s="257" t="s">
        <v>1099</v>
      </c>
      <c r="G61" s="257">
        <v>1200</v>
      </c>
      <c r="H61" s="257"/>
      <c r="I61" s="268" t="s">
        <v>1100</v>
      </c>
      <c r="J61" s="258" t="s">
        <v>543</v>
      </c>
      <c r="K61" s="258"/>
      <c r="L61" s="259"/>
      <c r="M61" s="260"/>
      <c r="N61" s="258"/>
      <c r="O61" s="261"/>
      <c r="P61" s="319"/>
      <c r="Q61" s="203"/>
      <c r="R61" s="233"/>
      <c r="S61" s="202"/>
      <c r="T61" s="351"/>
      <c r="U61" s="351"/>
      <c r="V61" s="351"/>
      <c r="W61" s="351"/>
      <c r="X61" s="351"/>
      <c r="Y61" s="351"/>
      <c r="Z61" s="351"/>
      <c r="AA61" s="351"/>
      <c r="AB61" s="351"/>
      <c r="AC61" s="351"/>
      <c r="AD61" s="351"/>
      <c r="AE61" s="351"/>
      <c r="AF61" s="351"/>
      <c r="AG61" s="351"/>
      <c r="AH61" s="351"/>
      <c r="AI61" s="352"/>
      <c r="AJ61" s="353"/>
      <c r="AK61" s="353"/>
      <c r="AL61" s="353"/>
    </row>
    <row r="62" spans="1:38" s="354" customFormat="1" ht="13.5" customHeight="1">
      <c r="A62" s="257">
        <v>18</v>
      </c>
      <c r="B62" s="256">
        <v>44922</v>
      </c>
      <c r="C62" s="265"/>
      <c r="D62" s="266" t="s">
        <v>1120</v>
      </c>
      <c r="E62" s="267" t="s">
        <v>542</v>
      </c>
      <c r="F62" s="257" t="s">
        <v>1121</v>
      </c>
      <c r="G62" s="257">
        <v>2440</v>
      </c>
      <c r="H62" s="257"/>
      <c r="I62" s="268" t="s">
        <v>1122</v>
      </c>
      <c r="J62" s="258" t="s">
        <v>543</v>
      </c>
      <c r="K62" s="258"/>
      <c r="L62" s="259"/>
      <c r="M62" s="260"/>
      <c r="N62" s="258"/>
      <c r="O62" s="261"/>
      <c r="P62" s="319"/>
      <c r="Q62" s="203"/>
      <c r="R62" s="233"/>
      <c r="S62" s="202"/>
      <c r="T62" s="351"/>
      <c r="U62" s="351"/>
      <c r="V62" s="351"/>
      <c r="W62" s="351"/>
      <c r="X62" s="351"/>
      <c r="Y62" s="351"/>
      <c r="Z62" s="351"/>
      <c r="AA62" s="351"/>
      <c r="AB62" s="351"/>
      <c r="AC62" s="351"/>
      <c r="AD62" s="351"/>
      <c r="AE62" s="351"/>
      <c r="AF62" s="351"/>
      <c r="AG62" s="351"/>
      <c r="AH62" s="351"/>
      <c r="AI62" s="352"/>
      <c r="AJ62" s="353"/>
      <c r="AK62" s="353"/>
      <c r="AL62" s="353"/>
    </row>
    <row r="63" spans="1:38" s="354" customFormat="1" ht="13.5" customHeight="1">
      <c r="A63" s="309">
        <v>19</v>
      </c>
      <c r="B63" s="314">
        <v>44922</v>
      </c>
      <c r="C63" s="306"/>
      <c r="D63" s="307" t="s">
        <v>198</v>
      </c>
      <c r="E63" s="308" t="s">
        <v>542</v>
      </c>
      <c r="F63" s="309">
        <v>106.5</v>
      </c>
      <c r="G63" s="309">
        <v>103</v>
      </c>
      <c r="H63" s="309">
        <v>109.5</v>
      </c>
      <c r="I63" s="310" t="s">
        <v>1123</v>
      </c>
      <c r="J63" s="252" t="s">
        <v>1124</v>
      </c>
      <c r="K63" s="252">
        <f t="shared" ref="K63" si="62">H63-F63</f>
        <v>3</v>
      </c>
      <c r="L63" s="311">
        <f>(F63*-0.07)/100</f>
        <v>-7.4550000000000005E-2</v>
      </c>
      <c r="M63" s="312">
        <f t="shared" ref="M63" si="63">(K63+L63)/F63</f>
        <v>2.7469014084507044E-2</v>
      </c>
      <c r="N63" s="252" t="s">
        <v>540</v>
      </c>
      <c r="O63" s="313">
        <v>44922</v>
      </c>
      <c r="P63" s="319"/>
      <c r="Q63" s="203"/>
      <c r="R63" s="233"/>
      <c r="S63" s="202"/>
      <c r="T63" s="351"/>
      <c r="U63" s="351"/>
      <c r="V63" s="351"/>
      <c r="W63" s="351"/>
      <c r="X63" s="351"/>
      <c r="Y63" s="351"/>
      <c r="Z63" s="351"/>
      <c r="AA63" s="351"/>
      <c r="AB63" s="351"/>
      <c r="AC63" s="351"/>
      <c r="AD63" s="351"/>
      <c r="AE63" s="351"/>
      <c r="AF63" s="351"/>
      <c r="AG63" s="351"/>
      <c r="AH63" s="351"/>
      <c r="AI63" s="352"/>
      <c r="AJ63" s="353"/>
      <c r="AK63" s="353"/>
      <c r="AL63" s="353"/>
    </row>
    <row r="64" spans="1:38" s="354" customFormat="1" ht="13.5" customHeight="1">
      <c r="A64" s="257"/>
      <c r="B64" s="256"/>
      <c r="C64" s="265"/>
      <c r="D64" s="266"/>
      <c r="E64" s="267"/>
      <c r="F64" s="257"/>
      <c r="G64" s="257"/>
      <c r="H64" s="257"/>
      <c r="I64" s="268"/>
      <c r="J64" s="258"/>
      <c r="K64" s="258"/>
      <c r="L64" s="259"/>
      <c r="M64" s="260"/>
      <c r="N64" s="258"/>
      <c r="O64" s="261"/>
      <c r="P64" s="319"/>
      <c r="Q64" s="203"/>
      <c r="R64" s="233"/>
      <c r="S64" s="202"/>
      <c r="T64" s="351"/>
      <c r="U64" s="351"/>
      <c r="V64" s="351"/>
      <c r="W64" s="351"/>
      <c r="X64" s="351"/>
      <c r="Y64" s="351"/>
      <c r="Z64" s="351"/>
      <c r="AA64" s="351"/>
      <c r="AB64" s="351"/>
      <c r="AC64" s="351"/>
      <c r="AD64" s="351"/>
      <c r="AE64" s="351"/>
      <c r="AF64" s="351"/>
      <c r="AG64" s="351"/>
      <c r="AH64" s="351"/>
      <c r="AI64" s="352"/>
      <c r="AJ64" s="353"/>
      <c r="AK64" s="353"/>
      <c r="AL64" s="353"/>
    </row>
    <row r="65" spans="1:38" s="354" customFormat="1" ht="13.5" customHeight="1">
      <c r="A65" s="257"/>
      <c r="B65" s="256"/>
      <c r="C65" s="265"/>
      <c r="D65" s="266"/>
      <c r="E65" s="267"/>
      <c r="F65" s="257"/>
      <c r="G65" s="257"/>
      <c r="H65" s="257"/>
      <c r="I65" s="268"/>
      <c r="J65" s="258"/>
      <c r="K65" s="258"/>
      <c r="L65" s="259"/>
      <c r="M65" s="260"/>
      <c r="N65" s="258"/>
      <c r="O65" s="261"/>
      <c r="P65" s="319"/>
      <c r="Q65" s="203"/>
      <c r="R65" s="233"/>
      <c r="S65" s="202"/>
      <c r="T65" s="351"/>
      <c r="U65" s="351"/>
      <c r="V65" s="351"/>
      <c r="W65" s="351"/>
      <c r="X65" s="351"/>
      <c r="Y65" s="351"/>
      <c r="Z65" s="351"/>
      <c r="AA65" s="351"/>
      <c r="AB65" s="351"/>
      <c r="AC65" s="351"/>
      <c r="AD65" s="351"/>
      <c r="AE65" s="351"/>
      <c r="AF65" s="351"/>
      <c r="AG65" s="351"/>
      <c r="AH65" s="351"/>
      <c r="AI65" s="352"/>
      <c r="AJ65" s="353"/>
      <c r="AK65" s="353"/>
      <c r="AL65" s="353"/>
    </row>
    <row r="66" spans="1:38" s="360" customFormat="1" ht="13.5" customHeight="1">
      <c r="A66" s="236"/>
      <c r="B66" s="235"/>
      <c r="C66" s="369"/>
      <c r="D66" s="370"/>
      <c r="E66" s="371"/>
      <c r="F66" s="236"/>
      <c r="G66" s="236"/>
      <c r="H66" s="236"/>
      <c r="I66" s="372"/>
      <c r="J66" s="373"/>
      <c r="K66" s="373"/>
      <c r="L66" s="374"/>
      <c r="M66" s="375"/>
      <c r="N66" s="373"/>
      <c r="O66" s="376"/>
      <c r="P66" s="319"/>
      <c r="Q66" s="203"/>
      <c r="R66" s="233"/>
      <c r="S66" s="202"/>
      <c r="T66" s="351"/>
      <c r="U66" s="351"/>
      <c r="V66" s="351"/>
      <c r="W66" s="351"/>
      <c r="X66" s="351"/>
      <c r="Y66" s="351"/>
      <c r="Z66" s="351"/>
      <c r="AA66" s="351"/>
      <c r="AB66" s="351"/>
      <c r="AC66" s="351"/>
      <c r="AD66" s="351"/>
      <c r="AE66" s="351"/>
      <c r="AF66" s="351"/>
      <c r="AG66" s="351"/>
      <c r="AH66" s="351"/>
      <c r="AI66" s="351"/>
      <c r="AJ66" s="351"/>
      <c r="AK66" s="351"/>
      <c r="AL66" s="351"/>
    </row>
    <row r="67" spans="1:38" ht="44.25" customHeight="1">
      <c r="A67" s="109" t="s">
        <v>544</v>
      </c>
      <c r="B67" s="130"/>
      <c r="C67" s="130"/>
      <c r="D67" s="1"/>
      <c r="E67" s="6"/>
      <c r="F67" s="6"/>
      <c r="G67" s="6"/>
      <c r="H67" s="6" t="s">
        <v>556</v>
      </c>
      <c r="I67" s="6"/>
      <c r="J67" s="6"/>
      <c r="K67" s="105"/>
      <c r="L67" s="131"/>
      <c r="M67" s="105"/>
      <c r="N67" s="106"/>
      <c r="O67" s="105"/>
      <c r="P67" s="1"/>
      <c r="Q67" s="1"/>
      <c r="R67" s="6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38" ht="12.75" customHeight="1">
      <c r="A68" s="115" t="s">
        <v>545</v>
      </c>
      <c r="B68" s="109"/>
      <c r="C68" s="109"/>
      <c r="D68" s="109"/>
      <c r="E68" s="41"/>
      <c r="F68" s="116" t="s">
        <v>546</v>
      </c>
      <c r="G68" s="54"/>
      <c r="H68" s="41"/>
      <c r="I68" s="54"/>
      <c r="J68" s="6"/>
      <c r="K68" s="132"/>
      <c r="L68" s="133"/>
      <c r="M68" s="6"/>
      <c r="N68" s="99"/>
      <c r="O68" s="134"/>
      <c r="P68" s="41"/>
      <c r="Q68" s="41"/>
      <c r="R68" s="6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</row>
    <row r="69" spans="1:38" ht="14.25" customHeight="1">
      <c r="A69" s="115"/>
      <c r="B69" s="109"/>
      <c r="C69" s="109"/>
      <c r="D69" s="109"/>
      <c r="E69" s="6"/>
      <c r="F69" s="116" t="s">
        <v>548</v>
      </c>
      <c r="G69" s="54"/>
      <c r="H69" s="41"/>
      <c r="I69" s="54"/>
      <c r="J69" s="6"/>
      <c r="K69" s="132"/>
      <c r="L69" s="133"/>
      <c r="M69" s="6"/>
      <c r="N69" s="99"/>
      <c r="O69" s="134"/>
      <c r="P69" s="41"/>
      <c r="Q69" s="41"/>
      <c r="R69" s="6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</row>
    <row r="70" spans="1:38" ht="14.25" customHeight="1">
      <c r="A70" s="109"/>
      <c r="B70" s="109"/>
      <c r="C70" s="109"/>
      <c r="D70" s="109"/>
      <c r="E70" s="6"/>
      <c r="F70" s="6"/>
      <c r="G70" s="6"/>
      <c r="H70" s="6"/>
      <c r="I70" s="6"/>
      <c r="J70" s="121"/>
      <c r="K70" s="118"/>
      <c r="L70" s="119"/>
      <c r="M70" s="6"/>
      <c r="N70" s="122"/>
      <c r="O70" s="1"/>
      <c r="P70" s="41"/>
      <c r="Q70" s="41"/>
      <c r="R70" s="6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</row>
    <row r="71" spans="1:38" ht="12.75" customHeight="1">
      <c r="A71" s="135" t="s">
        <v>557</v>
      </c>
      <c r="B71" s="135"/>
      <c r="C71" s="135"/>
      <c r="D71" s="135"/>
      <c r="E71" s="6"/>
      <c r="F71" s="6"/>
      <c r="G71" s="6"/>
      <c r="H71" s="6"/>
      <c r="I71" s="6"/>
      <c r="J71" s="6"/>
      <c r="K71" s="6"/>
      <c r="L71" s="6"/>
      <c r="M71" s="6"/>
      <c r="N71" s="6"/>
      <c r="O71" s="21"/>
      <c r="Q71" s="41"/>
      <c r="R71" s="6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</row>
    <row r="72" spans="1:38" ht="38.25" customHeight="1">
      <c r="A72" s="94" t="s">
        <v>16</v>
      </c>
      <c r="B72" s="94" t="s">
        <v>517</v>
      </c>
      <c r="C72" s="94"/>
      <c r="D72" s="95" t="s">
        <v>528</v>
      </c>
      <c r="E72" s="94" t="s">
        <v>529</v>
      </c>
      <c r="F72" s="94" t="s">
        <v>530</v>
      </c>
      <c r="G72" s="94" t="s">
        <v>550</v>
      </c>
      <c r="H72" s="94" t="s">
        <v>532</v>
      </c>
      <c r="I72" s="94" t="s">
        <v>533</v>
      </c>
      <c r="J72" s="93" t="s">
        <v>534</v>
      </c>
      <c r="K72" s="136" t="s">
        <v>558</v>
      </c>
      <c r="L72" s="96" t="s">
        <v>536</v>
      </c>
      <c r="M72" s="136" t="s">
        <v>559</v>
      </c>
      <c r="N72" s="94" t="s">
        <v>560</v>
      </c>
      <c r="O72" s="93" t="s">
        <v>538</v>
      </c>
      <c r="P72" s="95" t="s">
        <v>539</v>
      </c>
      <c r="Q72" s="41"/>
      <c r="R72" s="6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</row>
    <row r="73" spans="1:38" s="203" customFormat="1" ht="12.75" customHeight="1">
      <c r="A73" s="285">
        <v>1</v>
      </c>
      <c r="B73" s="290">
        <v>44888</v>
      </c>
      <c r="C73" s="330"/>
      <c r="D73" s="330" t="s">
        <v>889</v>
      </c>
      <c r="E73" s="285" t="s">
        <v>542</v>
      </c>
      <c r="F73" s="285">
        <v>1960</v>
      </c>
      <c r="G73" s="285">
        <v>1920</v>
      </c>
      <c r="H73" s="331">
        <v>1925</v>
      </c>
      <c r="I73" s="331" t="s">
        <v>890</v>
      </c>
      <c r="J73" s="286" t="s">
        <v>972</v>
      </c>
      <c r="K73" s="287">
        <f t="shared" ref="K73" si="64">H73-F73</f>
        <v>-35</v>
      </c>
      <c r="L73" s="288">
        <f t="shared" ref="L73" si="65">(H73*N73)*0.07%</f>
        <v>539.00000000000011</v>
      </c>
      <c r="M73" s="289">
        <f t="shared" ref="M73" si="66">(K73*N73)-L73</f>
        <v>-14539</v>
      </c>
      <c r="N73" s="287">
        <v>400</v>
      </c>
      <c r="O73" s="286" t="s">
        <v>552</v>
      </c>
      <c r="P73" s="290">
        <v>44902</v>
      </c>
      <c r="Q73" s="205"/>
      <c r="R73" s="208" t="s">
        <v>541</v>
      </c>
      <c r="S73" s="202"/>
      <c r="T73" s="202"/>
      <c r="U73" s="202"/>
      <c r="V73" s="202"/>
      <c r="W73" s="202"/>
      <c r="X73" s="202"/>
      <c r="Y73" s="202"/>
      <c r="Z73" s="202"/>
      <c r="AA73" s="202"/>
      <c r="AB73" s="202"/>
      <c r="AC73" s="202"/>
      <c r="AD73" s="202"/>
      <c r="AE73" s="202"/>
      <c r="AF73" s="236"/>
      <c r="AG73" s="235"/>
      <c r="AH73" s="205"/>
      <c r="AI73" s="205"/>
      <c r="AJ73" s="236"/>
      <c r="AK73" s="236"/>
      <c r="AL73" s="236"/>
    </row>
    <row r="74" spans="1:38" s="203" customFormat="1" ht="12.75" customHeight="1">
      <c r="A74" s="272">
        <v>2</v>
      </c>
      <c r="B74" s="314">
        <v>44890</v>
      </c>
      <c r="C74" s="278"/>
      <c r="D74" s="278" t="s">
        <v>894</v>
      </c>
      <c r="E74" s="272" t="s">
        <v>542</v>
      </c>
      <c r="F74" s="272">
        <v>2088</v>
      </c>
      <c r="G74" s="272">
        <v>2045</v>
      </c>
      <c r="H74" s="273">
        <v>2121</v>
      </c>
      <c r="I74" s="273" t="s">
        <v>895</v>
      </c>
      <c r="J74" s="252" t="s">
        <v>898</v>
      </c>
      <c r="K74" s="251">
        <f t="shared" ref="K74:K75" si="67">H74-F74</f>
        <v>33</v>
      </c>
      <c r="L74" s="253">
        <f t="shared" ref="L74:L75" si="68">(H74*N74)*0.07%</f>
        <v>445.41000000000008</v>
      </c>
      <c r="M74" s="254">
        <f t="shared" ref="M74:M75" si="69">(K74*N74)-L74</f>
        <v>9454.59</v>
      </c>
      <c r="N74" s="251">
        <v>300</v>
      </c>
      <c r="O74" s="252" t="s">
        <v>540</v>
      </c>
      <c r="P74" s="250">
        <v>44896</v>
      </c>
      <c r="Q74" s="205"/>
      <c r="R74" s="208" t="s">
        <v>806</v>
      </c>
      <c r="S74" s="202"/>
      <c r="T74" s="202"/>
      <c r="U74" s="202"/>
      <c r="V74" s="202"/>
      <c r="W74" s="202"/>
      <c r="X74" s="202"/>
      <c r="Y74" s="202"/>
      <c r="Z74" s="202"/>
      <c r="AA74" s="202"/>
      <c r="AB74" s="202"/>
      <c r="AC74" s="202"/>
      <c r="AD74" s="202"/>
      <c r="AE74" s="202"/>
      <c r="AF74" s="236"/>
      <c r="AG74" s="235"/>
      <c r="AH74" s="205"/>
      <c r="AI74" s="205"/>
      <c r="AJ74" s="236"/>
      <c r="AK74" s="236"/>
      <c r="AL74" s="236"/>
    </row>
    <row r="75" spans="1:38" s="203" customFormat="1" ht="12.75" customHeight="1">
      <c r="A75" s="272">
        <v>3</v>
      </c>
      <c r="B75" s="314">
        <v>44895</v>
      </c>
      <c r="C75" s="278"/>
      <c r="D75" s="278" t="s">
        <v>900</v>
      </c>
      <c r="E75" s="272" t="s">
        <v>542</v>
      </c>
      <c r="F75" s="272">
        <v>741.5</v>
      </c>
      <c r="G75" s="272">
        <v>730</v>
      </c>
      <c r="H75" s="273">
        <v>754</v>
      </c>
      <c r="I75" s="273" t="s">
        <v>901</v>
      </c>
      <c r="J75" s="252" t="s">
        <v>915</v>
      </c>
      <c r="K75" s="251">
        <f t="shared" si="67"/>
        <v>12.5</v>
      </c>
      <c r="L75" s="253">
        <f t="shared" si="68"/>
        <v>712.53000000000009</v>
      </c>
      <c r="M75" s="254">
        <f t="shared" si="69"/>
        <v>16162.47</v>
      </c>
      <c r="N75" s="251">
        <v>1350</v>
      </c>
      <c r="O75" s="252" t="s">
        <v>540</v>
      </c>
      <c r="P75" s="250">
        <v>44896</v>
      </c>
      <c r="Q75" s="205"/>
      <c r="R75" s="208" t="s">
        <v>806</v>
      </c>
      <c r="S75" s="202"/>
      <c r="T75" s="202"/>
      <c r="U75" s="202"/>
      <c r="V75" s="202"/>
      <c r="W75" s="202"/>
      <c r="X75" s="202"/>
      <c r="Y75" s="202"/>
      <c r="Z75" s="202"/>
      <c r="AA75" s="202"/>
      <c r="AB75" s="202"/>
      <c r="AC75" s="202"/>
      <c r="AD75" s="202"/>
      <c r="AE75" s="202"/>
      <c r="AF75" s="236"/>
      <c r="AG75" s="235"/>
      <c r="AH75" s="205"/>
      <c r="AI75" s="205"/>
      <c r="AJ75" s="236"/>
      <c r="AK75" s="236"/>
      <c r="AL75" s="236"/>
    </row>
    <row r="76" spans="1:38" s="203" customFormat="1" ht="12.75" customHeight="1">
      <c r="A76" s="272">
        <v>4</v>
      </c>
      <c r="B76" s="305">
        <v>44896</v>
      </c>
      <c r="C76" s="278"/>
      <c r="D76" s="278" t="s">
        <v>906</v>
      </c>
      <c r="E76" s="272" t="s">
        <v>542</v>
      </c>
      <c r="F76" s="272">
        <v>1631</v>
      </c>
      <c r="G76" s="272">
        <v>1595</v>
      </c>
      <c r="H76" s="273">
        <v>1649</v>
      </c>
      <c r="I76" s="273" t="s">
        <v>965</v>
      </c>
      <c r="J76" s="252" t="s">
        <v>966</v>
      </c>
      <c r="K76" s="251">
        <f t="shared" ref="K76:K77" si="70">H76-F76</f>
        <v>18</v>
      </c>
      <c r="L76" s="253">
        <f t="shared" ref="L76:L77" si="71">(H76*N76)*0.07%</f>
        <v>404.00500000000005</v>
      </c>
      <c r="M76" s="254">
        <f t="shared" ref="M76:M77" si="72">(K76*N76)-L76</f>
        <v>5895.9949999999999</v>
      </c>
      <c r="N76" s="251">
        <v>350</v>
      </c>
      <c r="O76" s="252" t="s">
        <v>540</v>
      </c>
      <c r="P76" s="250">
        <v>44903</v>
      </c>
      <c r="Q76" s="205"/>
      <c r="R76" s="208" t="s">
        <v>541</v>
      </c>
      <c r="S76" s="202"/>
      <c r="T76" s="202"/>
      <c r="U76" s="202"/>
      <c r="V76" s="202"/>
      <c r="W76" s="202"/>
      <c r="X76" s="202"/>
      <c r="Y76" s="202"/>
      <c r="Z76" s="202"/>
      <c r="AA76" s="202"/>
      <c r="AB76" s="202"/>
      <c r="AC76" s="202"/>
      <c r="AD76" s="202"/>
      <c r="AE76" s="202"/>
      <c r="AF76" s="236"/>
      <c r="AG76" s="235"/>
      <c r="AH76" s="205"/>
      <c r="AI76" s="205"/>
      <c r="AJ76" s="236"/>
      <c r="AK76" s="236"/>
      <c r="AL76" s="236"/>
    </row>
    <row r="77" spans="1:38" s="203" customFormat="1" ht="12.75" customHeight="1">
      <c r="A77" s="272">
        <v>5</v>
      </c>
      <c r="B77" s="314">
        <v>44897</v>
      </c>
      <c r="C77" s="278"/>
      <c r="D77" s="278" t="s">
        <v>931</v>
      </c>
      <c r="E77" s="272" t="s">
        <v>542</v>
      </c>
      <c r="F77" s="272">
        <v>943</v>
      </c>
      <c r="G77" s="272">
        <v>922</v>
      </c>
      <c r="H77" s="273">
        <v>955</v>
      </c>
      <c r="I77" s="273" t="s">
        <v>932</v>
      </c>
      <c r="J77" s="252" t="s">
        <v>936</v>
      </c>
      <c r="K77" s="251">
        <f t="shared" si="70"/>
        <v>12</v>
      </c>
      <c r="L77" s="253">
        <f t="shared" si="71"/>
        <v>417.81250000000006</v>
      </c>
      <c r="M77" s="254">
        <f t="shared" si="72"/>
        <v>7082.1875</v>
      </c>
      <c r="N77" s="251">
        <v>625</v>
      </c>
      <c r="O77" s="252" t="s">
        <v>540</v>
      </c>
      <c r="P77" s="250">
        <v>44904</v>
      </c>
      <c r="Q77" s="205"/>
      <c r="R77" s="208" t="s">
        <v>806</v>
      </c>
      <c r="S77" s="202"/>
      <c r="T77" s="202"/>
      <c r="U77" s="202"/>
      <c r="V77" s="202"/>
      <c r="W77" s="202"/>
      <c r="X77" s="202"/>
      <c r="Y77" s="202"/>
      <c r="Z77" s="202"/>
      <c r="AA77" s="202"/>
      <c r="AB77" s="202"/>
      <c r="AC77" s="202"/>
      <c r="AD77" s="202"/>
      <c r="AE77" s="202"/>
      <c r="AF77" s="236"/>
      <c r="AG77" s="235"/>
      <c r="AH77" s="205"/>
      <c r="AI77" s="205"/>
      <c r="AJ77" s="236"/>
      <c r="AK77" s="236"/>
      <c r="AL77" s="236"/>
    </row>
    <row r="78" spans="1:38" s="203" customFormat="1" ht="12.75" customHeight="1">
      <c r="A78" s="272">
        <v>6</v>
      </c>
      <c r="B78" s="314">
        <v>44897</v>
      </c>
      <c r="C78" s="278"/>
      <c r="D78" s="278" t="s">
        <v>933</v>
      </c>
      <c r="E78" s="272" t="s">
        <v>542</v>
      </c>
      <c r="F78" s="272">
        <v>803.5</v>
      </c>
      <c r="G78" s="272">
        <v>788</v>
      </c>
      <c r="H78" s="273">
        <v>814</v>
      </c>
      <c r="I78" s="273" t="s">
        <v>934</v>
      </c>
      <c r="J78" s="252" t="s">
        <v>936</v>
      </c>
      <c r="K78" s="251">
        <f t="shared" ref="K78" si="73">H78-F78</f>
        <v>10.5</v>
      </c>
      <c r="L78" s="253">
        <f t="shared" ref="L78" si="74">(H78*N78)*0.07%</f>
        <v>541.31000000000006</v>
      </c>
      <c r="M78" s="254">
        <f t="shared" ref="M78" si="75">(K78*N78)-L78</f>
        <v>9433.69</v>
      </c>
      <c r="N78" s="251">
        <v>950</v>
      </c>
      <c r="O78" s="252" t="s">
        <v>540</v>
      </c>
      <c r="P78" s="250">
        <v>44904</v>
      </c>
      <c r="Q78" s="205"/>
      <c r="R78" s="208" t="s">
        <v>541</v>
      </c>
      <c r="S78" s="202"/>
      <c r="T78" s="202"/>
      <c r="U78" s="202"/>
      <c r="V78" s="202"/>
      <c r="W78" s="202"/>
      <c r="X78" s="202"/>
      <c r="Y78" s="202"/>
      <c r="Z78" s="202"/>
      <c r="AA78" s="202"/>
      <c r="AB78" s="202"/>
      <c r="AC78" s="202"/>
      <c r="AD78" s="202"/>
      <c r="AE78" s="202"/>
      <c r="AF78" s="236"/>
      <c r="AG78" s="235"/>
      <c r="AH78" s="205"/>
      <c r="AI78" s="205"/>
      <c r="AJ78" s="236"/>
      <c r="AK78" s="236"/>
      <c r="AL78" s="236"/>
    </row>
    <row r="79" spans="1:38" s="203" customFormat="1" ht="12.75" customHeight="1">
      <c r="A79" s="272">
        <v>7</v>
      </c>
      <c r="B79" s="314">
        <v>44900</v>
      </c>
      <c r="C79" s="278"/>
      <c r="D79" s="278" t="s">
        <v>940</v>
      </c>
      <c r="E79" s="272" t="s">
        <v>542</v>
      </c>
      <c r="F79" s="272">
        <v>18735</v>
      </c>
      <c r="G79" s="272">
        <v>18590</v>
      </c>
      <c r="H79" s="273">
        <v>18850</v>
      </c>
      <c r="I79" s="273" t="s">
        <v>941</v>
      </c>
      <c r="J79" s="252" t="s">
        <v>942</v>
      </c>
      <c r="K79" s="251">
        <f t="shared" ref="K79" si="76">H79-F79</f>
        <v>115</v>
      </c>
      <c r="L79" s="253">
        <f t="shared" ref="L79" si="77">(H79*N79)*0.07%</f>
        <v>659.75000000000011</v>
      </c>
      <c r="M79" s="254">
        <f t="shared" ref="M79" si="78">(K79*N79)-L79</f>
        <v>5090.25</v>
      </c>
      <c r="N79" s="251">
        <v>50</v>
      </c>
      <c r="O79" s="252" t="s">
        <v>540</v>
      </c>
      <c r="P79" s="250">
        <v>44900</v>
      </c>
      <c r="Q79" s="205"/>
      <c r="R79" s="208" t="s">
        <v>541</v>
      </c>
      <c r="S79" s="202"/>
      <c r="T79" s="202"/>
      <c r="U79" s="202"/>
      <c r="V79" s="202"/>
      <c r="W79" s="202"/>
      <c r="X79" s="202"/>
      <c r="Y79" s="202"/>
      <c r="Z79" s="202"/>
      <c r="AA79" s="202"/>
      <c r="AB79" s="202"/>
      <c r="AC79" s="202"/>
      <c r="AD79" s="202"/>
      <c r="AE79" s="202"/>
      <c r="AF79" s="236"/>
      <c r="AG79" s="235"/>
      <c r="AH79" s="205"/>
      <c r="AI79" s="205"/>
      <c r="AJ79" s="236"/>
      <c r="AK79" s="236"/>
      <c r="AL79" s="236"/>
    </row>
    <row r="80" spans="1:38" s="203" customFormat="1" ht="12.75" customHeight="1">
      <c r="A80" s="285">
        <v>8</v>
      </c>
      <c r="B80" s="329">
        <v>44901</v>
      </c>
      <c r="C80" s="330"/>
      <c r="D80" s="330" t="s">
        <v>952</v>
      </c>
      <c r="E80" s="285" t="s">
        <v>542</v>
      </c>
      <c r="F80" s="285">
        <v>6770</v>
      </c>
      <c r="G80" s="285">
        <v>6650</v>
      </c>
      <c r="H80" s="331">
        <v>6660</v>
      </c>
      <c r="I80" s="331" t="s">
        <v>953</v>
      </c>
      <c r="J80" s="286" t="s">
        <v>958</v>
      </c>
      <c r="K80" s="287">
        <f t="shared" ref="K80" si="79">H80-F80</f>
        <v>-110</v>
      </c>
      <c r="L80" s="288">
        <f t="shared" ref="L80" si="80">(H80*N80)*0.07%</f>
        <v>582.75000000000011</v>
      </c>
      <c r="M80" s="289">
        <f t="shared" ref="M80" si="81">(K80*N80)-L80</f>
        <v>-14332.75</v>
      </c>
      <c r="N80" s="287">
        <v>125</v>
      </c>
      <c r="O80" s="286" t="s">
        <v>552</v>
      </c>
      <c r="P80" s="290">
        <v>44902</v>
      </c>
      <c r="Q80" s="205"/>
      <c r="R80" s="208" t="s">
        <v>541</v>
      </c>
      <c r="S80" s="202"/>
      <c r="T80" s="202"/>
      <c r="U80" s="202"/>
      <c r="V80" s="202"/>
      <c r="W80" s="202"/>
      <c r="X80" s="202"/>
      <c r="Y80" s="202"/>
      <c r="Z80" s="202"/>
      <c r="AA80" s="202"/>
      <c r="AB80" s="202"/>
      <c r="AC80" s="202"/>
      <c r="AD80" s="202"/>
      <c r="AE80" s="202"/>
      <c r="AF80" s="236"/>
      <c r="AG80" s="235"/>
      <c r="AH80" s="205"/>
      <c r="AI80" s="205"/>
      <c r="AJ80" s="236"/>
      <c r="AK80" s="236"/>
      <c r="AL80" s="236"/>
    </row>
    <row r="81" spans="1:38" s="203" customFormat="1" ht="12.75" customHeight="1">
      <c r="A81" s="285">
        <v>9</v>
      </c>
      <c r="B81" s="329">
        <v>44901</v>
      </c>
      <c r="C81" s="330"/>
      <c r="D81" s="330" t="s">
        <v>954</v>
      </c>
      <c r="E81" s="285" t="s">
        <v>542</v>
      </c>
      <c r="F81" s="285">
        <v>1730</v>
      </c>
      <c r="G81" s="285">
        <v>1679</v>
      </c>
      <c r="H81" s="331">
        <v>1679</v>
      </c>
      <c r="I81" s="331" t="s">
        <v>955</v>
      </c>
      <c r="J81" s="286" t="s">
        <v>998</v>
      </c>
      <c r="K81" s="287">
        <f t="shared" ref="K81" si="82">H81-F81</f>
        <v>-51</v>
      </c>
      <c r="L81" s="288">
        <f t="shared" ref="L81" si="83">(H81*N81)*0.07%</f>
        <v>323.20750000000004</v>
      </c>
      <c r="M81" s="289">
        <f t="shared" ref="M81" si="84">(K81*N81)-L81</f>
        <v>-14348.2075</v>
      </c>
      <c r="N81" s="287">
        <v>275</v>
      </c>
      <c r="O81" s="286" t="s">
        <v>552</v>
      </c>
      <c r="P81" s="290">
        <v>44907</v>
      </c>
      <c r="Q81" s="205"/>
      <c r="R81" s="208" t="s">
        <v>541</v>
      </c>
      <c r="S81" s="202"/>
      <c r="T81" s="202"/>
      <c r="U81" s="202"/>
      <c r="V81" s="202"/>
      <c r="W81" s="202"/>
      <c r="X81" s="202"/>
      <c r="Y81" s="202"/>
      <c r="Z81" s="202"/>
      <c r="AA81" s="202"/>
      <c r="AB81" s="202"/>
      <c r="AC81" s="202"/>
      <c r="AD81" s="202"/>
      <c r="AE81" s="202"/>
      <c r="AF81" s="236"/>
      <c r="AG81" s="235"/>
      <c r="AH81" s="205"/>
      <c r="AI81" s="205"/>
      <c r="AJ81" s="236"/>
      <c r="AK81" s="236"/>
      <c r="AL81" s="236"/>
    </row>
    <row r="82" spans="1:38" s="203" customFormat="1" ht="12.75" customHeight="1">
      <c r="A82" s="272">
        <v>10</v>
      </c>
      <c r="B82" s="314">
        <v>44902</v>
      </c>
      <c r="C82" s="278"/>
      <c r="D82" s="278" t="s">
        <v>940</v>
      </c>
      <c r="E82" s="272" t="s">
        <v>542</v>
      </c>
      <c r="F82" s="272">
        <v>18680</v>
      </c>
      <c r="G82" s="272">
        <v>18490</v>
      </c>
      <c r="H82" s="273">
        <v>18730</v>
      </c>
      <c r="I82" s="273" t="s">
        <v>941</v>
      </c>
      <c r="J82" s="252" t="s">
        <v>967</v>
      </c>
      <c r="K82" s="251">
        <f t="shared" ref="K82:K83" si="85">H82-F82</f>
        <v>50</v>
      </c>
      <c r="L82" s="253">
        <f t="shared" ref="L82:L83" si="86">(H82*N82)*0.07%</f>
        <v>655.55000000000007</v>
      </c>
      <c r="M82" s="254">
        <f t="shared" ref="M82:M83" si="87">(K82*N82)-L82</f>
        <v>1844.4499999999998</v>
      </c>
      <c r="N82" s="251">
        <v>50</v>
      </c>
      <c r="O82" s="252" t="s">
        <v>540</v>
      </c>
      <c r="P82" s="250">
        <v>44903</v>
      </c>
      <c r="Q82" s="205"/>
      <c r="R82" s="208" t="s">
        <v>541</v>
      </c>
      <c r="S82" s="202"/>
      <c r="T82" s="202"/>
      <c r="U82" s="202"/>
      <c r="V82" s="202"/>
      <c r="W82" s="202"/>
      <c r="X82" s="202"/>
      <c r="Y82" s="202"/>
      <c r="Z82" s="202"/>
      <c r="AA82" s="202"/>
      <c r="AB82" s="202"/>
      <c r="AC82" s="202"/>
      <c r="AD82" s="202"/>
      <c r="AE82" s="202"/>
      <c r="AF82" s="236"/>
      <c r="AG82" s="235"/>
      <c r="AH82" s="205"/>
      <c r="AI82" s="205"/>
      <c r="AJ82" s="236"/>
      <c r="AK82" s="236"/>
      <c r="AL82" s="236"/>
    </row>
    <row r="83" spans="1:38" s="203" customFormat="1" ht="12.75" customHeight="1">
      <c r="A83" s="285">
        <v>11</v>
      </c>
      <c r="B83" s="328">
        <v>44904</v>
      </c>
      <c r="C83" s="330"/>
      <c r="D83" s="330" t="s">
        <v>976</v>
      </c>
      <c r="E83" s="285" t="s">
        <v>542</v>
      </c>
      <c r="F83" s="285">
        <v>4755</v>
      </c>
      <c r="G83" s="285">
        <v>4645</v>
      </c>
      <c r="H83" s="331">
        <v>4645</v>
      </c>
      <c r="I83" s="331" t="s">
        <v>977</v>
      </c>
      <c r="J83" s="286" t="s">
        <v>1027</v>
      </c>
      <c r="K83" s="287">
        <f t="shared" si="85"/>
        <v>-110</v>
      </c>
      <c r="L83" s="288">
        <f t="shared" si="86"/>
        <v>406.43750000000006</v>
      </c>
      <c r="M83" s="289">
        <f t="shared" si="87"/>
        <v>-14156.4375</v>
      </c>
      <c r="N83" s="287">
        <v>125</v>
      </c>
      <c r="O83" s="286" t="s">
        <v>552</v>
      </c>
      <c r="P83" s="290">
        <v>44910</v>
      </c>
      <c r="Q83" s="205"/>
      <c r="R83" s="208" t="s">
        <v>541</v>
      </c>
      <c r="S83" s="202"/>
      <c r="T83" s="202"/>
      <c r="U83" s="202"/>
      <c r="V83" s="202"/>
      <c r="W83" s="202"/>
      <c r="X83" s="202"/>
      <c r="Y83" s="202"/>
      <c r="Z83" s="202"/>
      <c r="AA83" s="202"/>
      <c r="AB83" s="202"/>
      <c r="AC83" s="202"/>
      <c r="AD83" s="202"/>
      <c r="AE83" s="202"/>
      <c r="AF83" s="236"/>
      <c r="AG83" s="235"/>
      <c r="AH83" s="205"/>
      <c r="AI83" s="205"/>
      <c r="AJ83" s="236"/>
      <c r="AK83" s="236"/>
      <c r="AL83" s="236"/>
    </row>
    <row r="84" spans="1:38" s="203" customFormat="1" ht="12.75" customHeight="1">
      <c r="A84" s="272">
        <v>12</v>
      </c>
      <c r="B84" s="314">
        <v>44904</v>
      </c>
      <c r="C84" s="278"/>
      <c r="D84" s="278" t="s">
        <v>987</v>
      </c>
      <c r="E84" s="272" t="s">
        <v>542</v>
      </c>
      <c r="F84" s="272">
        <v>341.5</v>
      </c>
      <c r="G84" s="272">
        <v>334</v>
      </c>
      <c r="H84" s="273">
        <v>347.5</v>
      </c>
      <c r="I84" s="273" t="s">
        <v>988</v>
      </c>
      <c r="J84" s="252" t="s">
        <v>938</v>
      </c>
      <c r="K84" s="251">
        <f t="shared" ref="K84" si="88">H84-F84</f>
        <v>6</v>
      </c>
      <c r="L84" s="253">
        <f t="shared" ref="L84" si="89">(H84*N84)*0.07%</f>
        <v>389.20000000000005</v>
      </c>
      <c r="M84" s="254">
        <f t="shared" ref="M84" si="90">(K84*N84)-L84</f>
        <v>9210.7999999999993</v>
      </c>
      <c r="N84" s="251">
        <v>1600</v>
      </c>
      <c r="O84" s="252" t="s">
        <v>540</v>
      </c>
      <c r="P84" s="250">
        <v>44908</v>
      </c>
      <c r="Q84" s="205"/>
      <c r="R84" s="208" t="s">
        <v>541</v>
      </c>
      <c r="S84" s="202"/>
      <c r="T84" s="202"/>
      <c r="U84" s="202"/>
      <c r="V84" s="202"/>
      <c r="W84" s="202"/>
      <c r="X84" s="202"/>
      <c r="Y84" s="202"/>
      <c r="Z84" s="202"/>
      <c r="AA84" s="202"/>
      <c r="AB84" s="202"/>
      <c r="AC84" s="202"/>
      <c r="AD84" s="202"/>
      <c r="AE84" s="202"/>
      <c r="AF84" s="236"/>
      <c r="AG84" s="235"/>
      <c r="AH84" s="205"/>
      <c r="AI84" s="205"/>
      <c r="AJ84" s="236"/>
      <c r="AK84" s="236"/>
      <c r="AL84" s="236"/>
    </row>
    <row r="85" spans="1:38" s="203" customFormat="1" ht="12.75" customHeight="1">
      <c r="A85" s="272">
        <v>13</v>
      </c>
      <c r="B85" s="314">
        <v>44904</v>
      </c>
      <c r="C85" s="278"/>
      <c r="D85" s="278" t="s">
        <v>989</v>
      </c>
      <c r="E85" s="272" t="s">
        <v>542</v>
      </c>
      <c r="F85" s="272">
        <v>722</v>
      </c>
      <c r="G85" s="272">
        <v>707</v>
      </c>
      <c r="H85" s="273">
        <v>732.5</v>
      </c>
      <c r="I85" s="273" t="s">
        <v>990</v>
      </c>
      <c r="J85" s="252" t="s">
        <v>936</v>
      </c>
      <c r="K85" s="251">
        <f t="shared" ref="K85:K86" si="91">H85-F85</f>
        <v>10.5</v>
      </c>
      <c r="L85" s="253">
        <f t="shared" ref="L85:L86" si="92">(H85*N85)*0.07%</f>
        <v>461.47500000000008</v>
      </c>
      <c r="M85" s="254">
        <f t="shared" ref="M85:M86" si="93">(K85*N85)-L85</f>
        <v>8988.5249999999996</v>
      </c>
      <c r="N85" s="251">
        <v>900</v>
      </c>
      <c r="O85" s="252" t="s">
        <v>540</v>
      </c>
      <c r="P85" s="250">
        <v>44909</v>
      </c>
      <c r="Q85" s="205"/>
      <c r="R85" s="208" t="s">
        <v>806</v>
      </c>
      <c r="S85" s="202"/>
      <c r="T85" s="202"/>
      <c r="U85" s="202"/>
      <c r="V85" s="202"/>
      <c r="W85" s="202"/>
      <c r="X85" s="202"/>
      <c r="Y85" s="202"/>
      <c r="Z85" s="202"/>
      <c r="AA85" s="202"/>
      <c r="AB85" s="202"/>
      <c r="AC85" s="202"/>
      <c r="AD85" s="202"/>
      <c r="AE85" s="202"/>
      <c r="AF85" s="236"/>
      <c r="AG85" s="235"/>
      <c r="AH85" s="205"/>
      <c r="AI85" s="205"/>
      <c r="AJ85" s="236"/>
      <c r="AK85" s="236"/>
      <c r="AL85" s="236"/>
    </row>
    <row r="86" spans="1:38" s="203" customFormat="1" ht="12.75" customHeight="1">
      <c r="A86" s="285">
        <v>14</v>
      </c>
      <c r="B86" s="328">
        <v>44904</v>
      </c>
      <c r="C86" s="330"/>
      <c r="D86" s="330" t="s">
        <v>931</v>
      </c>
      <c r="E86" s="285" t="s">
        <v>542</v>
      </c>
      <c r="F86" s="285">
        <v>938</v>
      </c>
      <c r="G86" s="285">
        <v>917</v>
      </c>
      <c r="H86" s="331">
        <v>917</v>
      </c>
      <c r="I86" s="331" t="s">
        <v>991</v>
      </c>
      <c r="J86" s="286" t="s">
        <v>1047</v>
      </c>
      <c r="K86" s="287">
        <f t="shared" si="91"/>
        <v>-21</v>
      </c>
      <c r="L86" s="288">
        <f t="shared" si="92"/>
        <v>401.18750000000006</v>
      </c>
      <c r="M86" s="289">
        <f t="shared" si="93"/>
        <v>-13526.1875</v>
      </c>
      <c r="N86" s="287">
        <v>625</v>
      </c>
      <c r="O86" s="286" t="s">
        <v>552</v>
      </c>
      <c r="P86" s="290">
        <v>44911</v>
      </c>
      <c r="Q86" s="205"/>
      <c r="R86" s="208" t="s">
        <v>806</v>
      </c>
      <c r="S86" s="202"/>
      <c r="T86" s="202"/>
      <c r="U86" s="202"/>
      <c r="V86" s="202"/>
      <c r="W86" s="202"/>
      <c r="X86" s="202"/>
      <c r="Y86" s="202"/>
      <c r="Z86" s="202"/>
      <c r="AA86" s="202"/>
      <c r="AB86" s="202"/>
      <c r="AC86" s="202"/>
      <c r="AD86" s="202"/>
      <c r="AE86" s="202"/>
      <c r="AF86" s="236"/>
      <c r="AG86" s="235"/>
      <c r="AH86" s="205"/>
      <c r="AI86" s="205"/>
      <c r="AJ86" s="236"/>
      <c r="AK86" s="236"/>
      <c r="AL86" s="236"/>
    </row>
    <row r="87" spans="1:38" s="203" customFormat="1" ht="12.75" customHeight="1">
      <c r="A87" s="285">
        <v>15</v>
      </c>
      <c r="B87" s="328">
        <v>44907</v>
      </c>
      <c r="C87" s="330"/>
      <c r="D87" s="330" t="s">
        <v>995</v>
      </c>
      <c r="E87" s="285" t="s">
        <v>542</v>
      </c>
      <c r="F87" s="285">
        <v>926</v>
      </c>
      <c r="G87" s="285">
        <v>914</v>
      </c>
      <c r="H87" s="331">
        <v>914</v>
      </c>
      <c r="I87" s="331" t="s">
        <v>996</v>
      </c>
      <c r="J87" s="286" t="s">
        <v>997</v>
      </c>
      <c r="K87" s="287">
        <f t="shared" ref="K87:K89" si="94">H87-F87</f>
        <v>-12</v>
      </c>
      <c r="L87" s="288">
        <f t="shared" ref="L87:L89" si="95">(H87*N87)*0.07%</f>
        <v>639.80000000000007</v>
      </c>
      <c r="M87" s="289">
        <f t="shared" ref="M87:M89" si="96">(K87*N87)-L87</f>
        <v>-12639.8</v>
      </c>
      <c r="N87" s="287">
        <v>1000</v>
      </c>
      <c r="O87" s="286" t="s">
        <v>552</v>
      </c>
      <c r="P87" s="290">
        <v>44907</v>
      </c>
      <c r="Q87" s="205"/>
      <c r="R87" s="208" t="s">
        <v>806</v>
      </c>
      <c r="S87" s="202"/>
      <c r="T87" s="202"/>
      <c r="U87" s="202"/>
      <c r="V87" s="202"/>
      <c r="W87" s="202"/>
      <c r="X87" s="202"/>
      <c r="Y87" s="202"/>
      <c r="Z87" s="202"/>
      <c r="AA87" s="202"/>
      <c r="AB87" s="202"/>
      <c r="AC87" s="202"/>
      <c r="AD87" s="202"/>
      <c r="AE87" s="202"/>
      <c r="AF87" s="236"/>
      <c r="AG87" s="235"/>
      <c r="AH87" s="205"/>
      <c r="AI87" s="205"/>
      <c r="AJ87" s="236"/>
      <c r="AK87" s="236"/>
      <c r="AL87" s="236"/>
    </row>
    <row r="88" spans="1:38" s="203" customFormat="1" ht="12.75" customHeight="1">
      <c r="A88" s="285">
        <v>16</v>
      </c>
      <c r="B88" s="328">
        <v>44907</v>
      </c>
      <c r="C88" s="330"/>
      <c r="D88" s="344" t="s">
        <v>1002</v>
      </c>
      <c r="E88" s="345" t="s">
        <v>542</v>
      </c>
      <c r="F88" s="342">
        <v>2634</v>
      </c>
      <c r="G88" s="342">
        <v>2584</v>
      </c>
      <c r="H88" s="342">
        <v>2584</v>
      </c>
      <c r="I88" s="346" t="s">
        <v>1003</v>
      </c>
      <c r="J88" s="286" t="s">
        <v>1029</v>
      </c>
      <c r="K88" s="287">
        <f t="shared" si="94"/>
        <v>-50</v>
      </c>
      <c r="L88" s="288">
        <f t="shared" si="95"/>
        <v>452.20000000000005</v>
      </c>
      <c r="M88" s="289">
        <f t="shared" si="96"/>
        <v>-12952.2</v>
      </c>
      <c r="N88" s="287">
        <v>250</v>
      </c>
      <c r="O88" s="286" t="s">
        <v>552</v>
      </c>
      <c r="P88" s="290">
        <v>44910</v>
      </c>
      <c r="Q88" s="205"/>
      <c r="R88" s="208" t="s">
        <v>541</v>
      </c>
      <c r="S88" s="202"/>
      <c r="T88" s="202"/>
      <c r="U88" s="202"/>
      <c r="V88" s="202"/>
      <c r="W88" s="202"/>
      <c r="X88" s="202"/>
      <c r="Y88" s="202"/>
      <c r="Z88" s="202"/>
      <c r="AA88" s="202"/>
      <c r="AB88" s="202"/>
      <c r="AC88" s="202"/>
      <c r="AD88" s="202"/>
      <c r="AE88" s="202"/>
      <c r="AF88" s="236"/>
      <c r="AG88" s="235"/>
      <c r="AH88" s="205"/>
      <c r="AI88" s="205"/>
      <c r="AJ88" s="236"/>
      <c r="AK88" s="236"/>
      <c r="AL88" s="236"/>
    </row>
    <row r="89" spans="1:38" s="203" customFormat="1" ht="12.75" customHeight="1">
      <c r="A89" s="285">
        <v>17</v>
      </c>
      <c r="B89" s="328">
        <v>44907</v>
      </c>
      <c r="C89" s="330"/>
      <c r="D89" s="330" t="s">
        <v>1004</v>
      </c>
      <c r="E89" s="285" t="s">
        <v>542</v>
      </c>
      <c r="F89" s="285">
        <v>1045</v>
      </c>
      <c r="G89" s="285">
        <v>1019</v>
      </c>
      <c r="H89" s="331">
        <v>1019</v>
      </c>
      <c r="I89" s="331" t="s">
        <v>1005</v>
      </c>
      <c r="J89" s="286" t="s">
        <v>1036</v>
      </c>
      <c r="K89" s="287">
        <f t="shared" si="94"/>
        <v>-26</v>
      </c>
      <c r="L89" s="288">
        <f t="shared" si="95"/>
        <v>356.65000000000003</v>
      </c>
      <c r="M89" s="289">
        <f t="shared" si="96"/>
        <v>-13356.65</v>
      </c>
      <c r="N89" s="287">
        <v>500</v>
      </c>
      <c r="O89" s="286" t="s">
        <v>552</v>
      </c>
      <c r="P89" s="290">
        <v>44911</v>
      </c>
      <c r="Q89" s="205"/>
      <c r="R89" s="208" t="s">
        <v>541</v>
      </c>
      <c r="S89" s="202"/>
      <c r="T89" s="202"/>
      <c r="U89" s="202"/>
      <c r="V89" s="202"/>
      <c r="W89" s="202"/>
      <c r="X89" s="202"/>
      <c r="Y89" s="202"/>
      <c r="Z89" s="202"/>
      <c r="AA89" s="202"/>
      <c r="AB89" s="202"/>
      <c r="AC89" s="202"/>
      <c r="AD89" s="202"/>
      <c r="AE89" s="202"/>
      <c r="AF89" s="236"/>
      <c r="AG89" s="235"/>
      <c r="AH89" s="205"/>
      <c r="AI89" s="205"/>
      <c r="AJ89" s="236"/>
      <c r="AK89" s="236"/>
      <c r="AL89" s="236"/>
    </row>
    <row r="90" spans="1:38" s="203" customFormat="1" ht="12.75" customHeight="1">
      <c r="A90" s="285">
        <v>18</v>
      </c>
      <c r="B90" s="328">
        <v>44908</v>
      </c>
      <c r="C90" s="330"/>
      <c r="D90" s="330" t="s">
        <v>1012</v>
      </c>
      <c r="E90" s="285" t="s">
        <v>542</v>
      </c>
      <c r="F90" s="285">
        <v>3015</v>
      </c>
      <c r="G90" s="285">
        <v>2965</v>
      </c>
      <c r="H90" s="331">
        <v>2965</v>
      </c>
      <c r="I90" s="331" t="s">
        <v>1013</v>
      </c>
      <c r="J90" s="286" t="s">
        <v>1029</v>
      </c>
      <c r="K90" s="287">
        <f t="shared" ref="K90:K92" si="97">H90-F90</f>
        <v>-50</v>
      </c>
      <c r="L90" s="288">
        <f t="shared" ref="L90:L92" si="98">(H90*N90)*0.07%</f>
        <v>518.87500000000011</v>
      </c>
      <c r="M90" s="289">
        <f t="shared" ref="M90:M92" si="99">(K90*N90)-L90</f>
        <v>-13018.875</v>
      </c>
      <c r="N90" s="287">
        <v>250</v>
      </c>
      <c r="O90" s="286" t="s">
        <v>552</v>
      </c>
      <c r="P90" s="290">
        <v>44910</v>
      </c>
      <c r="Q90" s="205"/>
      <c r="R90" s="208" t="s">
        <v>541</v>
      </c>
      <c r="S90" s="202"/>
      <c r="T90" s="202"/>
      <c r="U90" s="202"/>
      <c r="V90" s="202"/>
      <c r="W90" s="202"/>
      <c r="X90" s="202"/>
      <c r="Y90" s="202"/>
      <c r="Z90" s="202"/>
      <c r="AA90" s="202"/>
      <c r="AB90" s="202"/>
      <c r="AC90" s="202"/>
      <c r="AD90" s="202"/>
      <c r="AE90" s="202"/>
      <c r="AF90" s="236"/>
      <c r="AG90" s="235"/>
      <c r="AH90" s="205"/>
      <c r="AI90" s="205"/>
      <c r="AJ90" s="236"/>
      <c r="AK90" s="236"/>
      <c r="AL90" s="236"/>
    </row>
    <row r="91" spans="1:38" s="203" customFormat="1" ht="12.75" customHeight="1">
      <c r="A91" s="285">
        <v>19</v>
      </c>
      <c r="B91" s="328">
        <v>44909</v>
      </c>
      <c r="C91" s="330"/>
      <c r="D91" s="330" t="s">
        <v>906</v>
      </c>
      <c r="E91" s="285" t="s">
        <v>542</v>
      </c>
      <c r="F91" s="285">
        <v>1607.5</v>
      </c>
      <c r="G91" s="285">
        <v>1570</v>
      </c>
      <c r="H91" s="331">
        <v>1570</v>
      </c>
      <c r="I91" s="331" t="s">
        <v>1016</v>
      </c>
      <c r="J91" s="286" t="s">
        <v>1030</v>
      </c>
      <c r="K91" s="287">
        <f t="shared" si="97"/>
        <v>-37.5</v>
      </c>
      <c r="L91" s="288">
        <f t="shared" si="98"/>
        <v>384.65000000000003</v>
      </c>
      <c r="M91" s="289">
        <f t="shared" si="99"/>
        <v>-13509.65</v>
      </c>
      <c r="N91" s="287">
        <v>350</v>
      </c>
      <c r="O91" s="286" t="s">
        <v>552</v>
      </c>
      <c r="P91" s="290">
        <v>44910</v>
      </c>
      <c r="Q91" s="205"/>
      <c r="R91" s="208" t="s">
        <v>806</v>
      </c>
      <c r="S91" s="202"/>
      <c r="T91" s="202"/>
      <c r="U91" s="202"/>
      <c r="V91" s="202"/>
      <c r="W91" s="202"/>
      <c r="X91" s="202"/>
      <c r="Y91" s="202"/>
      <c r="Z91" s="202"/>
      <c r="AA91" s="202"/>
      <c r="AB91" s="202"/>
      <c r="AC91" s="202"/>
      <c r="AD91" s="202"/>
      <c r="AE91" s="202"/>
      <c r="AF91" s="236"/>
      <c r="AG91" s="235"/>
      <c r="AH91" s="205"/>
      <c r="AI91" s="205"/>
      <c r="AJ91" s="236"/>
      <c r="AK91" s="236"/>
      <c r="AL91" s="236"/>
    </row>
    <row r="92" spans="1:38" s="360" customFormat="1" ht="12.75" customHeight="1">
      <c r="A92" s="316">
        <v>20</v>
      </c>
      <c r="B92" s="250">
        <v>44915</v>
      </c>
      <c r="C92" s="315"/>
      <c r="D92" s="315" t="s">
        <v>1045</v>
      </c>
      <c r="E92" s="316" t="s">
        <v>542</v>
      </c>
      <c r="F92" s="316">
        <v>752</v>
      </c>
      <c r="G92" s="316">
        <v>742</v>
      </c>
      <c r="H92" s="251">
        <v>763</v>
      </c>
      <c r="I92" s="251" t="s">
        <v>1046</v>
      </c>
      <c r="J92" s="252" t="s">
        <v>935</v>
      </c>
      <c r="K92" s="251">
        <f t="shared" si="97"/>
        <v>11</v>
      </c>
      <c r="L92" s="253">
        <f t="shared" si="98"/>
        <v>694.33000000000015</v>
      </c>
      <c r="M92" s="254">
        <f t="shared" si="99"/>
        <v>13605.67</v>
      </c>
      <c r="N92" s="251">
        <v>1300</v>
      </c>
      <c r="O92" s="252" t="s">
        <v>540</v>
      </c>
      <c r="P92" s="250">
        <v>44916</v>
      </c>
      <c r="Q92" s="205"/>
      <c r="R92" s="208"/>
      <c r="S92" s="202"/>
      <c r="T92" s="351"/>
      <c r="U92" s="351"/>
      <c r="V92" s="351"/>
      <c r="W92" s="351"/>
      <c r="X92" s="351"/>
      <c r="Y92" s="351"/>
      <c r="Z92" s="351"/>
      <c r="AA92" s="351"/>
      <c r="AB92" s="351"/>
      <c r="AC92" s="351"/>
      <c r="AD92" s="351"/>
      <c r="AE92" s="351"/>
      <c r="AF92" s="358"/>
      <c r="AG92" s="359"/>
      <c r="AH92" s="357"/>
      <c r="AI92" s="357"/>
      <c r="AJ92" s="358"/>
      <c r="AK92" s="358"/>
      <c r="AL92" s="358"/>
    </row>
    <row r="93" spans="1:38" s="360" customFormat="1" ht="12.75" customHeight="1">
      <c r="A93" s="316">
        <v>21</v>
      </c>
      <c r="B93" s="250">
        <v>44916</v>
      </c>
      <c r="C93" s="315"/>
      <c r="D93" s="315" t="s">
        <v>1053</v>
      </c>
      <c r="E93" s="316" t="s">
        <v>542</v>
      </c>
      <c r="F93" s="316">
        <v>1093</v>
      </c>
      <c r="G93" s="316">
        <v>1075</v>
      </c>
      <c r="H93" s="251">
        <v>1109.5</v>
      </c>
      <c r="I93" s="251" t="s">
        <v>1054</v>
      </c>
      <c r="J93" s="252" t="s">
        <v>1055</v>
      </c>
      <c r="K93" s="251">
        <f t="shared" ref="K93" si="100">H93-F93</f>
        <v>16.5</v>
      </c>
      <c r="L93" s="253">
        <f t="shared" ref="L93" si="101">(H93*N93)*0.07%</f>
        <v>504.82250000000005</v>
      </c>
      <c r="M93" s="254">
        <f t="shared" ref="M93" si="102">(K93*N93)-L93</f>
        <v>10220.1775</v>
      </c>
      <c r="N93" s="251">
        <v>650</v>
      </c>
      <c r="O93" s="252" t="s">
        <v>540</v>
      </c>
      <c r="P93" s="250">
        <v>44916</v>
      </c>
      <c r="Q93" s="205"/>
      <c r="R93" s="208"/>
      <c r="S93" s="202"/>
      <c r="T93" s="351"/>
      <c r="U93" s="351"/>
      <c r="V93" s="351"/>
      <c r="W93" s="351"/>
      <c r="X93" s="351"/>
      <c r="Y93" s="351"/>
      <c r="Z93" s="351"/>
      <c r="AA93" s="351"/>
      <c r="AB93" s="351"/>
      <c r="AC93" s="351"/>
      <c r="AD93" s="351"/>
      <c r="AE93" s="351"/>
      <c r="AF93" s="358"/>
      <c r="AG93" s="359"/>
      <c r="AH93" s="357"/>
      <c r="AI93" s="357"/>
      <c r="AJ93" s="358"/>
      <c r="AK93" s="358"/>
      <c r="AL93" s="358"/>
    </row>
    <row r="94" spans="1:38" s="360" customFormat="1" ht="12.75" customHeight="1">
      <c r="A94" s="316">
        <v>22</v>
      </c>
      <c r="B94" s="250">
        <v>44917</v>
      </c>
      <c r="C94" s="315"/>
      <c r="D94" s="315" t="s">
        <v>1066</v>
      </c>
      <c r="E94" s="316" t="s">
        <v>542</v>
      </c>
      <c r="F94" s="316">
        <v>760</v>
      </c>
      <c r="G94" s="316">
        <v>745</v>
      </c>
      <c r="H94" s="251">
        <v>770</v>
      </c>
      <c r="I94" s="251" t="s">
        <v>1067</v>
      </c>
      <c r="J94" s="252" t="s">
        <v>1068</v>
      </c>
      <c r="K94" s="251">
        <f t="shared" ref="K94" si="103">H94-F94</f>
        <v>10</v>
      </c>
      <c r="L94" s="253">
        <f t="shared" ref="L94" si="104">(H94*N94)*0.07%</f>
        <v>458.15000000000009</v>
      </c>
      <c r="M94" s="254">
        <f t="shared" ref="M94" si="105">(K94*N94)-L94</f>
        <v>8041.85</v>
      </c>
      <c r="N94" s="251">
        <v>850</v>
      </c>
      <c r="O94" s="252" t="s">
        <v>540</v>
      </c>
      <c r="P94" s="250">
        <v>44917</v>
      </c>
      <c r="Q94" s="205"/>
      <c r="R94" s="208"/>
      <c r="S94" s="202"/>
      <c r="T94" s="351"/>
      <c r="U94" s="351"/>
      <c r="V94" s="351"/>
      <c r="W94" s="351"/>
      <c r="X94" s="351"/>
      <c r="Y94" s="351"/>
      <c r="Z94" s="351"/>
      <c r="AA94" s="351"/>
      <c r="AB94" s="351"/>
      <c r="AC94" s="351"/>
      <c r="AD94" s="351"/>
      <c r="AE94" s="351"/>
      <c r="AF94" s="358"/>
      <c r="AG94" s="359"/>
      <c r="AH94" s="357"/>
      <c r="AI94" s="357"/>
      <c r="AJ94" s="358"/>
      <c r="AK94" s="358"/>
      <c r="AL94" s="358"/>
    </row>
    <row r="95" spans="1:38" s="203" customFormat="1" ht="12.75" customHeight="1">
      <c r="A95" s="285">
        <v>23</v>
      </c>
      <c r="B95" s="328">
        <v>44921</v>
      </c>
      <c r="C95" s="330"/>
      <c r="D95" s="330" t="s">
        <v>1066</v>
      </c>
      <c r="E95" s="285" t="s">
        <v>542</v>
      </c>
      <c r="F95" s="285">
        <v>758</v>
      </c>
      <c r="G95" s="285">
        <v>743</v>
      </c>
      <c r="H95" s="331">
        <v>743</v>
      </c>
      <c r="I95" s="331" t="s">
        <v>1067</v>
      </c>
      <c r="J95" s="286" t="s">
        <v>1098</v>
      </c>
      <c r="K95" s="287">
        <f t="shared" ref="K95" si="106">H95-F95</f>
        <v>-15</v>
      </c>
      <c r="L95" s="288">
        <f t="shared" ref="L95" si="107">(H95*N95)*0.07%</f>
        <v>442.08500000000004</v>
      </c>
      <c r="M95" s="289">
        <f t="shared" ref="M95" si="108">(K95*N95)-L95</f>
        <v>-13192.084999999999</v>
      </c>
      <c r="N95" s="287">
        <v>850</v>
      </c>
      <c r="O95" s="286" t="s">
        <v>552</v>
      </c>
      <c r="P95" s="290">
        <v>44921</v>
      </c>
      <c r="Q95" s="205"/>
      <c r="R95" s="208"/>
      <c r="S95" s="202"/>
      <c r="T95" s="202"/>
      <c r="U95" s="202"/>
      <c r="V95" s="202"/>
      <c r="W95" s="202"/>
      <c r="X95" s="202"/>
      <c r="Y95" s="202"/>
      <c r="Z95" s="202"/>
      <c r="AA95" s="202"/>
      <c r="AB95" s="202"/>
      <c r="AC95" s="202"/>
      <c r="AD95" s="202"/>
      <c r="AE95" s="202"/>
      <c r="AF95" s="236"/>
      <c r="AG95" s="235"/>
      <c r="AH95" s="205"/>
      <c r="AI95" s="205"/>
      <c r="AJ95" s="236"/>
      <c r="AK95" s="236"/>
      <c r="AL95" s="236"/>
    </row>
    <row r="96" spans="1:38" s="203" customFormat="1" ht="12.75" customHeight="1">
      <c r="A96" s="206">
        <v>24</v>
      </c>
      <c r="B96" s="204">
        <v>44922</v>
      </c>
      <c r="C96" s="241"/>
      <c r="D96" s="241" t="s">
        <v>1125</v>
      </c>
      <c r="E96" s="206" t="s">
        <v>542</v>
      </c>
      <c r="F96" s="206" t="s">
        <v>1126</v>
      </c>
      <c r="G96" s="206">
        <v>805</v>
      </c>
      <c r="H96" s="207"/>
      <c r="I96" s="207" t="s">
        <v>1127</v>
      </c>
      <c r="J96" s="232" t="s">
        <v>543</v>
      </c>
      <c r="K96" s="241"/>
      <c r="L96" s="206"/>
      <c r="M96" s="206"/>
      <c r="N96" s="206"/>
      <c r="O96" s="207"/>
      <c r="P96" s="207"/>
      <c r="Q96" s="205"/>
      <c r="R96" s="208"/>
      <c r="S96" s="202"/>
      <c r="T96" s="202"/>
      <c r="U96" s="202"/>
      <c r="V96" s="202"/>
      <c r="W96" s="202"/>
      <c r="X96" s="202"/>
      <c r="Y96" s="202"/>
      <c r="Z96" s="202"/>
      <c r="AA96" s="202"/>
      <c r="AB96" s="202"/>
      <c r="AC96" s="202"/>
      <c r="AD96" s="202"/>
      <c r="AE96" s="202"/>
      <c r="AF96" s="236"/>
      <c r="AG96" s="235"/>
      <c r="AH96" s="205"/>
      <c r="AI96" s="205"/>
      <c r="AJ96" s="236"/>
      <c r="AK96" s="236"/>
      <c r="AL96" s="236"/>
    </row>
    <row r="97" spans="1:38" s="203" customFormat="1" ht="12.75" customHeight="1">
      <c r="A97" s="206"/>
      <c r="B97" s="204"/>
      <c r="C97" s="241"/>
      <c r="D97" s="241"/>
      <c r="E97" s="206"/>
      <c r="F97" s="206"/>
      <c r="G97" s="206"/>
      <c r="H97" s="207"/>
      <c r="I97" s="207"/>
      <c r="J97" s="232"/>
      <c r="K97" s="241"/>
      <c r="L97" s="206"/>
      <c r="M97" s="206"/>
      <c r="N97" s="206"/>
      <c r="O97" s="207"/>
      <c r="P97" s="207"/>
      <c r="Q97" s="205"/>
      <c r="R97" s="208"/>
      <c r="S97" s="202"/>
      <c r="T97" s="202"/>
      <c r="U97" s="202"/>
      <c r="V97" s="202"/>
      <c r="W97" s="202"/>
      <c r="X97" s="202"/>
      <c r="Y97" s="202"/>
      <c r="Z97" s="202"/>
      <c r="AA97" s="202"/>
      <c r="AB97" s="202"/>
      <c r="AC97" s="202"/>
      <c r="AD97" s="202"/>
      <c r="AE97" s="202"/>
      <c r="AF97" s="236"/>
      <c r="AG97" s="235"/>
      <c r="AH97" s="205"/>
      <c r="AI97" s="205"/>
      <c r="AJ97" s="236"/>
      <c r="AK97" s="236"/>
      <c r="AL97" s="236"/>
    </row>
    <row r="98" spans="1:38" s="203" customFormat="1" ht="12.75" customHeight="1">
      <c r="A98" s="206"/>
      <c r="B98" s="204"/>
      <c r="C98" s="241"/>
      <c r="D98" s="241"/>
      <c r="E98" s="206"/>
      <c r="F98" s="206"/>
      <c r="G98" s="206"/>
      <c r="H98" s="207"/>
      <c r="I98" s="207"/>
      <c r="J98" s="232"/>
      <c r="K98" s="241"/>
      <c r="L98" s="206"/>
      <c r="M98" s="206"/>
      <c r="N98" s="206"/>
      <c r="O98" s="207"/>
      <c r="P98" s="207"/>
      <c r="Q98" s="205"/>
      <c r="R98" s="208"/>
      <c r="S98" s="202"/>
      <c r="T98" s="202"/>
      <c r="U98" s="202"/>
      <c r="V98" s="202"/>
      <c r="W98" s="202"/>
      <c r="X98" s="202"/>
      <c r="Y98" s="202"/>
      <c r="Z98" s="202"/>
      <c r="AA98" s="202"/>
      <c r="AB98" s="202"/>
      <c r="AC98" s="202"/>
      <c r="AD98" s="202"/>
      <c r="AE98" s="202"/>
      <c r="AF98" s="236"/>
      <c r="AG98" s="235"/>
      <c r="AH98" s="205"/>
      <c r="AI98" s="205"/>
      <c r="AJ98" s="236"/>
      <c r="AK98" s="236"/>
      <c r="AL98" s="236"/>
    </row>
    <row r="99" spans="1:38" s="203" customFormat="1" ht="12.75" customHeight="1">
      <c r="A99" s="206"/>
      <c r="B99" s="204"/>
      <c r="C99" s="241"/>
      <c r="D99" s="241"/>
      <c r="E99" s="206"/>
      <c r="F99" s="206"/>
      <c r="G99" s="206"/>
      <c r="H99" s="207"/>
      <c r="I99" s="207"/>
      <c r="J99" s="232"/>
      <c r="K99" s="241"/>
      <c r="L99" s="206"/>
      <c r="M99" s="206"/>
      <c r="N99" s="206"/>
      <c r="O99" s="207"/>
      <c r="P99" s="207"/>
      <c r="Q99" s="205"/>
      <c r="R99" s="208"/>
      <c r="S99" s="202"/>
      <c r="T99" s="202"/>
      <c r="U99" s="202"/>
      <c r="V99" s="202"/>
      <c r="W99" s="202"/>
      <c r="X99" s="202"/>
      <c r="Y99" s="202"/>
      <c r="Z99" s="202"/>
      <c r="AA99" s="202"/>
      <c r="AB99" s="202"/>
      <c r="AC99" s="202"/>
      <c r="AD99" s="202"/>
      <c r="AE99" s="202"/>
      <c r="AF99" s="236"/>
      <c r="AG99" s="235"/>
      <c r="AH99" s="205"/>
      <c r="AI99" s="205"/>
      <c r="AJ99" s="236"/>
      <c r="AK99" s="236"/>
      <c r="AL99" s="236"/>
    </row>
    <row r="100" spans="1:38" ht="38.25" customHeight="1">
      <c r="A100" s="138" t="s">
        <v>562</v>
      </c>
      <c r="B100" s="138"/>
      <c r="C100" s="138"/>
      <c r="D100" s="138"/>
      <c r="E100" s="139"/>
      <c r="F100" s="102"/>
      <c r="G100" s="102"/>
      <c r="H100" s="102"/>
      <c r="I100" s="102"/>
      <c r="J100" s="1"/>
      <c r="K100" s="6"/>
      <c r="L100" s="6"/>
      <c r="M100" s="6"/>
      <c r="N100" s="1"/>
      <c r="O100" s="1"/>
      <c r="P100" s="41"/>
      <c r="Q100" s="41"/>
      <c r="R100" s="6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41"/>
      <c r="AG100" s="41"/>
      <c r="AH100" s="41"/>
      <c r="AI100" s="41"/>
      <c r="AJ100" s="41"/>
      <c r="AK100" s="41"/>
      <c r="AL100" s="41"/>
    </row>
    <row r="101" spans="1:38" ht="38.25">
      <c r="A101" s="94" t="s">
        <v>16</v>
      </c>
      <c r="B101" s="94" t="s">
        <v>517</v>
      </c>
      <c r="C101" s="94"/>
      <c r="D101" s="95" t="s">
        <v>528</v>
      </c>
      <c r="E101" s="94" t="s">
        <v>529</v>
      </c>
      <c r="F101" s="94" t="s">
        <v>530</v>
      </c>
      <c r="G101" s="94" t="s">
        <v>550</v>
      </c>
      <c r="H101" s="94" t="s">
        <v>532</v>
      </c>
      <c r="I101" s="94" t="s">
        <v>533</v>
      </c>
      <c r="J101" s="93" t="s">
        <v>534</v>
      </c>
      <c r="K101" s="93" t="s">
        <v>563</v>
      </c>
      <c r="L101" s="96" t="s">
        <v>536</v>
      </c>
      <c r="M101" s="136" t="s">
        <v>559</v>
      </c>
      <c r="N101" s="94" t="s">
        <v>560</v>
      </c>
      <c r="O101" s="94" t="s">
        <v>538</v>
      </c>
      <c r="P101" s="95" t="s">
        <v>539</v>
      </c>
      <c r="Q101" s="41"/>
      <c r="R101" s="6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41"/>
      <c r="AG101" s="41"/>
      <c r="AH101" s="41"/>
      <c r="AI101" s="41"/>
      <c r="AJ101" s="41"/>
      <c r="AK101" s="41"/>
      <c r="AL101" s="41"/>
    </row>
    <row r="102" spans="1:38" s="203" customFormat="1" ht="15.6" customHeight="1">
      <c r="A102" s="285">
        <v>1</v>
      </c>
      <c r="B102" s="290">
        <v>44895</v>
      </c>
      <c r="C102" s="291"/>
      <c r="D102" s="291" t="s">
        <v>899</v>
      </c>
      <c r="E102" s="292" t="s">
        <v>542</v>
      </c>
      <c r="F102" s="292">
        <v>48</v>
      </c>
      <c r="G102" s="292">
        <v>10</v>
      </c>
      <c r="H102" s="287">
        <v>10</v>
      </c>
      <c r="I102" s="287" t="s">
        <v>879</v>
      </c>
      <c r="J102" s="286" t="s">
        <v>947</v>
      </c>
      <c r="K102" s="287">
        <f t="shared" ref="K102:K103" si="109">H102-F102</f>
        <v>-38</v>
      </c>
      <c r="L102" s="288">
        <v>100</v>
      </c>
      <c r="M102" s="289">
        <f t="shared" ref="M102:M103" si="110">(K102*N102)-L102</f>
        <v>-2000</v>
      </c>
      <c r="N102" s="287">
        <v>50</v>
      </c>
      <c r="O102" s="286" t="s">
        <v>552</v>
      </c>
      <c r="P102" s="290">
        <v>44896</v>
      </c>
      <c r="Q102" s="202"/>
      <c r="R102" s="208" t="s">
        <v>541</v>
      </c>
      <c r="S102" s="202"/>
      <c r="T102" s="202"/>
      <c r="U102" s="202"/>
      <c r="V102" s="202"/>
      <c r="W102" s="202"/>
      <c r="X102" s="208"/>
      <c r="Y102" s="202"/>
      <c r="Z102" s="202"/>
      <c r="AA102" s="202"/>
      <c r="AB102" s="202"/>
      <c r="AC102" s="202"/>
      <c r="AD102" s="208"/>
      <c r="AE102" s="202"/>
      <c r="AF102" s="202"/>
      <c r="AG102" s="202"/>
      <c r="AH102" s="202"/>
      <c r="AI102" s="202"/>
      <c r="AJ102" s="208"/>
      <c r="AK102" s="202"/>
      <c r="AL102" s="202"/>
    </row>
    <row r="103" spans="1:38" s="203" customFormat="1" ht="15.6" customHeight="1">
      <c r="A103" s="272">
        <v>2</v>
      </c>
      <c r="B103" s="327">
        <v>44896</v>
      </c>
      <c r="C103" s="315"/>
      <c r="D103" s="315" t="s">
        <v>907</v>
      </c>
      <c r="E103" s="316" t="s">
        <v>542</v>
      </c>
      <c r="F103" s="316">
        <v>78</v>
      </c>
      <c r="G103" s="316">
        <v>40</v>
      </c>
      <c r="H103" s="251">
        <v>99</v>
      </c>
      <c r="I103" s="251" t="s">
        <v>908</v>
      </c>
      <c r="J103" s="252" t="s">
        <v>553</v>
      </c>
      <c r="K103" s="251">
        <f t="shared" si="109"/>
        <v>21</v>
      </c>
      <c r="L103" s="253">
        <v>100</v>
      </c>
      <c r="M103" s="254">
        <f t="shared" si="110"/>
        <v>950</v>
      </c>
      <c r="N103" s="251">
        <v>50</v>
      </c>
      <c r="O103" s="252" t="s">
        <v>540</v>
      </c>
      <c r="P103" s="250">
        <v>44896</v>
      </c>
      <c r="Q103" s="202"/>
      <c r="R103" s="208" t="s">
        <v>541</v>
      </c>
      <c r="S103" s="202"/>
      <c r="T103" s="202"/>
      <c r="U103" s="202"/>
      <c r="V103" s="202"/>
      <c r="W103" s="202"/>
      <c r="X103" s="208"/>
      <c r="Y103" s="202"/>
      <c r="Z103" s="202"/>
      <c r="AA103" s="202"/>
      <c r="AB103" s="202"/>
      <c r="AC103" s="202"/>
      <c r="AD103" s="208"/>
      <c r="AE103" s="202"/>
      <c r="AF103" s="202"/>
      <c r="AG103" s="202"/>
      <c r="AH103" s="202"/>
      <c r="AI103" s="202"/>
      <c r="AJ103" s="208"/>
      <c r="AK103" s="202"/>
      <c r="AL103" s="202"/>
    </row>
    <row r="104" spans="1:38" s="203" customFormat="1" ht="15.6" customHeight="1">
      <c r="A104" s="285">
        <v>3</v>
      </c>
      <c r="B104" s="326">
        <v>44896</v>
      </c>
      <c r="C104" s="291"/>
      <c r="D104" s="291" t="s">
        <v>909</v>
      </c>
      <c r="E104" s="292" t="s">
        <v>542</v>
      </c>
      <c r="F104" s="292">
        <v>11</v>
      </c>
      <c r="G104" s="292">
        <v>0</v>
      </c>
      <c r="H104" s="287">
        <v>0</v>
      </c>
      <c r="I104" s="287" t="s">
        <v>910</v>
      </c>
      <c r="J104" s="286" t="s">
        <v>916</v>
      </c>
      <c r="K104" s="287">
        <f t="shared" ref="K104:K105" si="111">H104-F104</f>
        <v>-11</v>
      </c>
      <c r="L104" s="288">
        <v>100</v>
      </c>
      <c r="M104" s="289">
        <f t="shared" ref="M104:M105" si="112">(K104*N104)-L104</f>
        <v>-650</v>
      </c>
      <c r="N104" s="287">
        <v>50</v>
      </c>
      <c r="O104" s="286" t="s">
        <v>552</v>
      </c>
      <c r="P104" s="290">
        <v>44896</v>
      </c>
      <c r="Q104" s="202"/>
      <c r="R104" s="208" t="s">
        <v>806</v>
      </c>
      <c r="S104" s="202"/>
      <c r="T104" s="202"/>
      <c r="U104" s="202"/>
      <c r="V104" s="202"/>
      <c r="W104" s="202"/>
      <c r="X104" s="208"/>
      <c r="Y104" s="202"/>
      <c r="Z104" s="202"/>
      <c r="AA104" s="202"/>
      <c r="AB104" s="202"/>
      <c r="AC104" s="202"/>
      <c r="AD104" s="208"/>
      <c r="AE104" s="202"/>
      <c r="AF104" s="202"/>
      <c r="AG104" s="202"/>
      <c r="AH104" s="202"/>
      <c r="AI104" s="202"/>
      <c r="AJ104" s="208"/>
      <c r="AK104" s="202"/>
      <c r="AL104" s="202"/>
    </row>
    <row r="105" spans="1:38" s="203" customFormat="1" ht="15.6" customHeight="1">
      <c r="A105" s="272">
        <v>4</v>
      </c>
      <c r="B105" s="305">
        <v>44896</v>
      </c>
      <c r="C105" s="315"/>
      <c r="D105" s="315" t="s">
        <v>911</v>
      </c>
      <c r="E105" s="316" t="s">
        <v>542</v>
      </c>
      <c r="F105" s="316">
        <v>70</v>
      </c>
      <c r="G105" s="316">
        <v>49</v>
      </c>
      <c r="H105" s="251">
        <v>81</v>
      </c>
      <c r="I105" s="251" t="s">
        <v>912</v>
      </c>
      <c r="J105" s="252" t="s">
        <v>935</v>
      </c>
      <c r="K105" s="251">
        <f t="shared" si="111"/>
        <v>11</v>
      </c>
      <c r="L105" s="253">
        <v>100</v>
      </c>
      <c r="M105" s="254">
        <f t="shared" si="112"/>
        <v>2650</v>
      </c>
      <c r="N105" s="251">
        <v>250</v>
      </c>
      <c r="O105" s="252" t="s">
        <v>540</v>
      </c>
      <c r="P105" s="250">
        <v>44897</v>
      </c>
      <c r="Q105" s="202"/>
      <c r="R105" s="208" t="s">
        <v>806</v>
      </c>
      <c r="S105" s="202"/>
      <c r="T105" s="202"/>
      <c r="U105" s="202"/>
      <c r="V105" s="202"/>
      <c r="W105" s="202"/>
      <c r="X105" s="208"/>
      <c r="Y105" s="202"/>
      <c r="Z105" s="202"/>
      <c r="AA105" s="202"/>
      <c r="AB105" s="202"/>
      <c r="AC105" s="202"/>
      <c r="AD105" s="208"/>
      <c r="AE105" s="202"/>
      <c r="AF105" s="202"/>
      <c r="AG105" s="202"/>
      <c r="AH105" s="202"/>
      <c r="AI105" s="202"/>
      <c r="AJ105" s="208"/>
      <c r="AK105" s="202"/>
      <c r="AL105" s="202"/>
    </row>
    <row r="106" spans="1:38" s="203" customFormat="1" ht="15.6" customHeight="1">
      <c r="A106" s="272">
        <v>5</v>
      </c>
      <c r="B106" s="305">
        <v>44896</v>
      </c>
      <c r="C106" s="315"/>
      <c r="D106" s="315" t="s">
        <v>913</v>
      </c>
      <c r="E106" s="316" t="s">
        <v>542</v>
      </c>
      <c r="F106" s="316">
        <v>15.5</v>
      </c>
      <c r="G106" s="316">
        <v>11.5</v>
      </c>
      <c r="H106" s="251">
        <v>18.3</v>
      </c>
      <c r="I106" s="251" t="s">
        <v>914</v>
      </c>
      <c r="J106" s="252" t="s">
        <v>918</v>
      </c>
      <c r="K106" s="251">
        <f t="shared" ref="K106:K107" si="113">H106-F106</f>
        <v>2.8000000000000007</v>
      </c>
      <c r="L106" s="253">
        <v>100</v>
      </c>
      <c r="M106" s="254">
        <f t="shared" ref="M106:M107" si="114">(K106*N106)-L106</f>
        <v>3680.0000000000009</v>
      </c>
      <c r="N106" s="251">
        <v>1350</v>
      </c>
      <c r="O106" s="252" t="s">
        <v>540</v>
      </c>
      <c r="P106" s="250">
        <v>44897</v>
      </c>
      <c r="Q106" s="202"/>
      <c r="R106" s="208" t="s">
        <v>806</v>
      </c>
      <c r="S106" s="202"/>
      <c r="T106" s="202"/>
      <c r="U106" s="202"/>
      <c r="V106" s="202"/>
      <c r="W106" s="202"/>
      <c r="X106" s="208"/>
      <c r="Y106" s="202"/>
      <c r="Z106" s="202"/>
      <c r="AA106" s="202"/>
      <c r="AB106" s="202"/>
      <c r="AC106" s="202"/>
      <c r="AD106" s="208"/>
      <c r="AE106" s="202"/>
      <c r="AF106" s="202"/>
      <c r="AG106" s="202"/>
      <c r="AH106" s="202"/>
      <c r="AI106" s="202"/>
      <c r="AJ106" s="208"/>
      <c r="AK106" s="202"/>
      <c r="AL106" s="202"/>
    </row>
    <row r="107" spans="1:38" s="203" customFormat="1" ht="15.6" customHeight="1">
      <c r="A107" s="285">
        <v>6</v>
      </c>
      <c r="B107" s="328">
        <v>44897</v>
      </c>
      <c r="C107" s="291"/>
      <c r="D107" s="291" t="s">
        <v>919</v>
      </c>
      <c r="E107" s="292" t="s">
        <v>542</v>
      </c>
      <c r="F107" s="292">
        <v>47</v>
      </c>
      <c r="G107" s="292">
        <v>17</v>
      </c>
      <c r="H107" s="287">
        <v>17</v>
      </c>
      <c r="I107" s="287" t="s">
        <v>920</v>
      </c>
      <c r="J107" s="286" t="s">
        <v>993</v>
      </c>
      <c r="K107" s="287">
        <f t="shared" si="113"/>
        <v>-30</v>
      </c>
      <c r="L107" s="288">
        <v>100</v>
      </c>
      <c r="M107" s="289">
        <f t="shared" si="114"/>
        <v>-4600</v>
      </c>
      <c r="N107" s="287">
        <v>150</v>
      </c>
      <c r="O107" s="286" t="s">
        <v>552</v>
      </c>
      <c r="P107" s="290">
        <v>44904</v>
      </c>
      <c r="Q107" s="202"/>
      <c r="R107" s="208" t="s">
        <v>541</v>
      </c>
      <c r="S107" s="202"/>
      <c r="T107" s="202"/>
      <c r="U107" s="202"/>
      <c r="V107" s="202"/>
      <c r="W107" s="202"/>
      <c r="X107" s="208"/>
      <c r="Y107" s="202"/>
      <c r="Z107" s="202"/>
      <c r="AA107" s="202"/>
      <c r="AB107" s="202"/>
      <c r="AC107" s="202"/>
      <c r="AD107" s="208"/>
      <c r="AE107" s="202"/>
      <c r="AF107" s="202"/>
      <c r="AG107" s="202"/>
      <c r="AH107" s="202"/>
      <c r="AI107" s="202"/>
      <c r="AJ107" s="208"/>
      <c r="AK107" s="202"/>
      <c r="AL107" s="202"/>
    </row>
    <row r="108" spans="1:38" s="203" customFormat="1" ht="15.6" customHeight="1">
      <c r="A108" s="272">
        <v>7</v>
      </c>
      <c r="B108" s="314">
        <v>44897</v>
      </c>
      <c r="C108" s="315"/>
      <c r="D108" s="315" t="s">
        <v>913</v>
      </c>
      <c r="E108" s="316" t="s">
        <v>542</v>
      </c>
      <c r="F108" s="316">
        <v>15.5</v>
      </c>
      <c r="G108" s="316">
        <v>11.5</v>
      </c>
      <c r="H108" s="251">
        <v>21.5</v>
      </c>
      <c r="I108" s="251" t="s">
        <v>914</v>
      </c>
      <c r="J108" s="252" t="s">
        <v>938</v>
      </c>
      <c r="K108" s="251">
        <f t="shared" ref="K108:K109" si="115">H108-F108</f>
        <v>6</v>
      </c>
      <c r="L108" s="253">
        <v>100</v>
      </c>
      <c r="M108" s="254">
        <f t="shared" ref="M108:M109" si="116">(K108*N108)-L108</f>
        <v>8000</v>
      </c>
      <c r="N108" s="251">
        <v>1350</v>
      </c>
      <c r="O108" s="252" t="s">
        <v>540</v>
      </c>
      <c r="P108" s="250">
        <v>44900</v>
      </c>
      <c r="Q108" s="202"/>
      <c r="R108" s="208" t="s">
        <v>806</v>
      </c>
      <c r="S108" s="202"/>
      <c r="T108" s="202"/>
      <c r="U108" s="202"/>
      <c r="V108" s="202"/>
      <c r="W108" s="202"/>
      <c r="X108" s="208"/>
      <c r="Y108" s="202"/>
      <c r="Z108" s="202"/>
      <c r="AA108" s="202"/>
      <c r="AB108" s="202"/>
      <c r="AC108" s="202"/>
      <c r="AD108" s="208"/>
      <c r="AE108" s="202"/>
      <c r="AF108" s="202"/>
      <c r="AG108" s="202"/>
      <c r="AH108" s="202"/>
      <c r="AI108" s="202"/>
      <c r="AJ108" s="208"/>
      <c r="AK108" s="202"/>
      <c r="AL108" s="202"/>
    </row>
    <row r="109" spans="1:38" s="203" customFormat="1" ht="15.6" customHeight="1">
      <c r="A109" s="285">
        <v>8</v>
      </c>
      <c r="B109" s="328">
        <v>44897</v>
      </c>
      <c r="C109" s="291"/>
      <c r="D109" s="291" t="s">
        <v>922</v>
      </c>
      <c r="E109" s="292" t="s">
        <v>542</v>
      </c>
      <c r="F109" s="292">
        <v>27</v>
      </c>
      <c r="G109" s="292">
        <v>17</v>
      </c>
      <c r="H109" s="287">
        <v>17</v>
      </c>
      <c r="I109" s="287" t="s">
        <v>910</v>
      </c>
      <c r="J109" s="286" t="s">
        <v>971</v>
      </c>
      <c r="K109" s="287">
        <f t="shared" si="115"/>
        <v>-10</v>
      </c>
      <c r="L109" s="288">
        <v>100</v>
      </c>
      <c r="M109" s="289">
        <f t="shared" si="116"/>
        <v>-4100</v>
      </c>
      <c r="N109" s="287">
        <v>400</v>
      </c>
      <c r="O109" s="286" t="s">
        <v>552</v>
      </c>
      <c r="P109" s="290">
        <v>44903</v>
      </c>
      <c r="Q109" s="202"/>
      <c r="R109" s="208" t="s">
        <v>541</v>
      </c>
      <c r="S109" s="202"/>
      <c r="T109" s="202"/>
      <c r="U109" s="202"/>
      <c r="V109" s="202"/>
      <c r="W109" s="202"/>
      <c r="X109" s="208"/>
      <c r="Y109" s="202"/>
      <c r="Z109" s="202"/>
      <c r="AA109" s="202"/>
      <c r="AB109" s="202"/>
      <c r="AC109" s="202"/>
      <c r="AD109" s="208"/>
      <c r="AE109" s="202"/>
      <c r="AF109" s="202"/>
      <c r="AG109" s="202"/>
      <c r="AH109" s="202"/>
      <c r="AI109" s="202"/>
      <c r="AJ109" s="208"/>
      <c r="AK109" s="202"/>
      <c r="AL109" s="202"/>
    </row>
    <row r="110" spans="1:38" s="203" customFormat="1" ht="15.6" customHeight="1">
      <c r="A110" s="285">
        <v>9</v>
      </c>
      <c r="B110" s="328">
        <v>44897</v>
      </c>
      <c r="C110" s="291"/>
      <c r="D110" s="291" t="s">
        <v>924</v>
      </c>
      <c r="E110" s="292" t="s">
        <v>542</v>
      </c>
      <c r="F110" s="292">
        <v>77</v>
      </c>
      <c r="G110" s="292">
        <v>37</v>
      </c>
      <c r="H110" s="287">
        <v>37</v>
      </c>
      <c r="I110" s="287" t="s">
        <v>923</v>
      </c>
      <c r="J110" s="286" t="s">
        <v>950</v>
      </c>
      <c r="K110" s="287">
        <f t="shared" ref="K110" si="117">H110-F110</f>
        <v>-40</v>
      </c>
      <c r="L110" s="288">
        <v>100</v>
      </c>
      <c r="M110" s="289">
        <f t="shared" ref="M110" si="118">(K110*N110)-L110</f>
        <v>-2100</v>
      </c>
      <c r="N110" s="287">
        <v>50</v>
      </c>
      <c r="O110" s="286" t="s">
        <v>552</v>
      </c>
      <c r="P110" s="290">
        <v>44901</v>
      </c>
      <c r="Q110" s="202"/>
      <c r="R110" s="208" t="s">
        <v>541</v>
      </c>
      <c r="S110" s="202"/>
      <c r="T110" s="202"/>
      <c r="U110" s="202"/>
      <c r="V110" s="202"/>
      <c r="W110" s="202"/>
      <c r="X110" s="208"/>
      <c r="Y110" s="202"/>
      <c r="Z110" s="202"/>
      <c r="AA110" s="202"/>
      <c r="AB110" s="202"/>
      <c r="AC110" s="202"/>
      <c r="AD110" s="208"/>
      <c r="AE110" s="202"/>
      <c r="AF110" s="202"/>
      <c r="AG110" s="202"/>
      <c r="AH110" s="202"/>
      <c r="AI110" s="202"/>
      <c r="AJ110" s="208"/>
      <c r="AK110" s="202"/>
      <c r="AL110" s="202"/>
    </row>
    <row r="111" spans="1:38" s="203" customFormat="1" ht="15.6" customHeight="1">
      <c r="A111" s="272">
        <v>10</v>
      </c>
      <c r="B111" s="314">
        <v>44897</v>
      </c>
      <c r="C111" s="315"/>
      <c r="D111" s="315" t="s">
        <v>925</v>
      </c>
      <c r="E111" s="316" t="s">
        <v>542</v>
      </c>
      <c r="F111" s="316">
        <v>56.5</v>
      </c>
      <c r="G111" s="316">
        <v>38</v>
      </c>
      <c r="H111" s="251">
        <v>67</v>
      </c>
      <c r="I111" s="251" t="s">
        <v>926</v>
      </c>
      <c r="J111" s="252" t="s">
        <v>936</v>
      </c>
      <c r="K111" s="251">
        <f t="shared" ref="K111" si="119">H111-F111</f>
        <v>10.5</v>
      </c>
      <c r="L111" s="253">
        <v>100</v>
      </c>
      <c r="M111" s="254">
        <f t="shared" ref="M111" si="120">(K111*N111)-L111</f>
        <v>2525</v>
      </c>
      <c r="N111" s="251">
        <v>250</v>
      </c>
      <c r="O111" s="252" t="s">
        <v>540</v>
      </c>
      <c r="P111" s="250">
        <v>44897</v>
      </c>
      <c r="Q111" s="202"/>
      <c r="R111" s="208" t="s">
        <v>541</v>
      </c>
      <c r="S111" s="202"/>
      <c r="T111" s="202"/>
      <c r="U111" s="202"/>
      <c r="V111" s="202"/>
      <c r="W111" s="202"/>
      <c r="X111" s="208"/>
      <c r="Y111" s="202"/>
      <c r="Z111" s="202"/>
      <c r="AA111" s="202"/>
      <c r="AB111" s="202"/>
      <c r="AC111" s="202"/>
      <c r="AD111" s="208"/>
      <c r="AE111" s="202"/>
      <c r="AF111" s="202"/>
      <c r="AG111" s="202"/>
      <c r="AH111" s="202"/>
      <c r="AI111" s="202"/>
      <c r="AJ111" s="208"/>
      <c r="AK111" s="202"/>
      <c r="AL111" s="202"/>
    </row>
    <row r="112" spans="1:38" s="203" customFormat="1" ht="15.6" customHeight="1">
      <c r="A112" s="272">
        <v>11</v>
      </c>
      <c r="B112" s="314">
        <v>44897</v>
      </c>
      <c r="C112" s="315"/>
      <c r="D112" s="315" t="s">
        <v>927</v>
      </c>
      <c r="E112" s="316" t="s">
        <v>542</v>
      </c>
      <c r="F112" s="316">
        <v>45</v>
      </c>
      <c r="G112" s="316">
        <v>27</v>
      </c>
      <c r="H112" s="251">
        <v>53.5</v>
      </c>
      <c r="I112" s="251" t="s">
        <v>930</v>
      </c>
      <c r="J112" s="252" t="s">
        <v>937</v>
      </c>
      <c r="K112" s="251">
        <f t="shared" ref="K112" si="121">H112-F112</f>
        <v>8.5</v>
      </c>
      <c r="L112" s="253">
        <v>100</v>
      </c>
      <c r="M112" s="254">
        <f t="shared" ref="M112" si="122">(K112*N112)-L112</f>
        <v>2450</v>
      </c>
      <c r="N112" s="251">
        <v>300</v>
      </c>
      <c r="O112" s="252" t="s">
        <v>540</v>
      </c>
      <c r="P112" s="250">
        <v>44901</v>
      </c>
      <c r="Q112" s="202"/>
      <c r="R112" s="208" t="s">
        <v>806</v>
      </c>
      <c r="S112" s="202"/>
      <c r="T112" s="202"/>
      <c r="U112" s="202"/>
      <c r="V112" s="202"/>
      <c r="W112" s="202"/>
      <c r="X112" s="208"/>
      <c r="Y112" s="202"/>
      <c r="Z112" s="202"/>
      <c r="AA112" s="202"/>
      <c r="AB112" s="202"/>
      <c r="AC112" s="202"/>
      <c r="AD112" s="208"/>
      <c r="AE112" s="202"/>
      <c r="AF112" s="202"/>
      <c r="AG112" s="202"/>
      <c r="AH112" s="202"/>
      <c r="AI112" s="202"/>
      <c r="AJ112" s="208"/>
      <c r="AK112" s="202"/>
      <c r="AL112" s="202"/>
    </row>
    <row r="113" spans="1:38" s="203" customFormat="1" ht="15.6" customHeight="1">
      <c r="A113" s="272">
        <v>12</v>
      </c>
      <c r="B113" s="314">
        <v>44897</v>
      </c>
      <c r="C113" s="315"/>
      <c r="D113" s="315" t="s">
        <v>928</v>
      </c>
      <c r="E113" s="316" t="s">
        <v>542</v>
      </c>
      <c r="F113" s="316">
        <v>49</v>
      </c>
      <c r="G113" s="316">
        <v>33</v>
      </c>
      <c r="H113" s="251">
        <v>57.5</v>
      </c>
      <c r="I113" s="251" t="s">
        <v>929</v>
      </c>
      <c r="J113" s="252" t="s">
        <v>937</v>
      </c>
      <c r="K113" s="251">
        <f t="shared" ref="K113:K116" si="123">H113-F113</f>
        <v>8.5</v>
      </c>
      <c r="L113" s="253">
        <v>100</v>
      </c>
      <c r="M113" s="254">
        <f t="shared" ref="M113:M116" si="124">(K113*N113)-L113</f>
        <v>2450</v>
      </c>
      <c r="N113" s="251">
        <v>300</v>
      </c>
      <c r="O113" s="252" t="s">
        <v>540</v>
      </c>
      <c r="P113" s="250">
        <v>44897</v>
      </c>
      <c r="Q113" s="202"/>
      <c r="R113" s="208" t="s">
        <v>806</v>
      </c>
      <c r="S113" s="202"/>
      <c r="T113" s="202"/>
      <c r="U113" s="202"/>
      <c r="V113" s="202"/>
      <c r="W113" s="202"/>
      <c r="X113" s="208"/>
      <c r="Y113" s="202"/>
      <c r="Z113" s="202"/>
      <c r="AA113" s="202"/>
      <c r="AB113" s="202"/>
      <c r="AC113" s="202"/>
      <c r="AD113" s="208"/>
      <c r="AE113" s="202"/>
      <c r="AF113" s="202"/>
      <c r="AG113" s="202"/>
      <c r="AH113" s="202"/>
      <c r="AI113" s="202"/>
      <c r="AJ113" s="208"/>
      <c r="AK113" s="202"/>
      <c r="AL113" s="202"/>
    </row>
    <row r="114" spans="1:38" s="203" customFormat="1" ht="15.6" customHeight="1">
      <c r="A114" s="272">
        <v>13</v>
      </c>
      <c r="B114" s="314">
        <v>44900</v>
      </c>
      <c r="C114" s="315"/>
      <c r="D114" s="315" t="s">
        <v>945</v>
      </c>
      <c r="E114" s="316" t="s">
        <v>542</v>
      </c>
      <c r="F114" s="316">
        <v>42</v>
      </c>
      <c r="G114" s="316">
        <v>25</v>
      </c>
      <c r="H114" s="251">
        <v>50.5</v>
      </c>
      <c r="I114" s="251" t="s">
        <v>946</v>
      </c>
      <c r="J114" s="252" t="s">
        <v>937</v>
      </c>
      <c r="K114" s="251">
        <f t="shared" si="123"/>
        <v>8.5</v>
      </c>
      <c r="L114" s="253">
        <v>100</v>
      </c>
      <c r="M114" s="254">
        <f t="shared" si="124"/>
        <v>2450</v>
      </c>
      <c r="N114" s="251">
        <v>300</v>
      </c>
      <c r="O114" s="252" t="s">
        <v>540</v>
      </c>
      <c r="P114" s="250">
        <v>44901</v>
      </c>
      <c r="Q114" s="202"/>
      <c r="R114" s="208" t="s">
        <v>806</v>
      </c>
      <c r="S114" s="202"/>
      <c r="T114" s="202"/>
      <c r="U114" s="202"/>
      <c r="V114" s="202"/>
      <c r="W114" s="202"/>
      <c r="X114" s="208"/>
      <c r="Y114" s="202"/>
      <c r="Z114" s="202"/>
      <c r="AA114" s="202"/>
      <c r="AB114" s="202"/>
      <c r="AC114" s="202"/>
      <c r="AD114" s="208"/>
      <c r="AE114" s="202"/>
      <c r="AF114" s="202"/>
      <c r="AG114" s="202"/>
      <c r="AH114" s="202"/>
      <c r="AI114" s="202"/>
      <c r="AJ114" s="208"/>
      <c r="AK114" s="202"/>
      <c r="AL114" s="202"/>
    </row>
    <row r="115" spans="1:38" s="203" customFormat="1" ht="15.6" customHeight="1">
      <c r="A115" s="285">
        <v>14</v>
      </c>
      <c r="B115" s="329">
        <v>44901</v>
      </c>
      <c r="C115" s="291"/>
      <c r="D115" s="291" t="s">
        <v>951</v>
      </c>
      <c r="E115" s="292" t="s">
        <v>542</v>
      </c>
      <c r="F115" s="292">
        <v>49</v>
      </c>
      <c r="G115" s="292">
        <v>32</v>
      </c>
      <c r="H115" s="287">
        <v>32</v>
      </c>
      <c r="I115" s="287" t="s">
        <v>929</v>
      </c>
      <c r="J115" s="286" t="s">
        <v>959</v>
      </c>
      <c r="K115" s="287">
        <f t="shared" si="123"/>
        <v>-17</v>
      </c>
      <c r="L115" s="288">
        <v>100</v>
      </c>
      <c r="M115" s="289">
        <f t="shared" si="124"/>
        <v>-5200</v>
      </c>
      <c r="N115" s="287">
        <v>300</v>
      </c>
      <c r="O115" s="286" t="s">
        <v>552</v>
      </c>
      <c r="P115" s="290">
        <v>44902</v>
      </c>
      <c r="Q115" s="202"/>
      <c r="R115" s="208" t="s">
        <v>806</v>
      </c>
      <c r="S115" s="202"/>
      <c r="T115" s="202"/>
      <c r="U115" s="202"/>
      <c r="V115" s="202"/>
      <c r="W115" s="202"/>
      <c r="X115" s="208"/>
      <c r="Y115" s="202"/>
      <c r="Z115" s="202"/>
      <c r="AA115" s="202"/>
      <c r="AB115" s="202"/>
      <c r="AC115" s="202"/>
      <c r="AD115" s="208"/>
      <c r="AE115" s="202"/>
      <c r="AF115" s="202"/>
      <c r="AG115" s="202"/>
      <c r="AH115" s="202"/>
      <c r="AI115" s="202"/>
      <c r="AJ115" s="208"/>
      <c r="AK115" s="202"/>
      <c r="AL115" s="202"/>
    </row>
    <row r="116" spans="1:38" s="203" customFormat="1" ht="15.6" customHeight="1">
      <c r="A116" s="285">
        <v>15</v>
      </c>
      <c r="B116" s="329">
        <v>44901</v>
      </c>
      <c r="C116" s="291"/>
      <c r="D116" s="291" t="s">
        <v>913</v>
      </c>
      <c r="E116" s="292" t="s">
        <v>542</v>
      </c>
      <c r="F116" s="292">
        <v>14.75</v>
      </c>
      <c r="G116" s="292">
        <v>11</v>
      </c>
      <c r="H116" s="287">
        <v>11</v>
      </c>
      <c r="I116" s="287" t="s">
        <v>914</v>
      </c>
      <c r="J116" s="286" t="s">
        <v>970</v>
      </c>
      <c r="K116" s="287">
        <f t="shared" si="123"/>
        <v>-3.75</v>
      </c>
      <c r="L116" s="288">
        <v>100</v>
      </c>
      <c r="M116" s="289">
        <f t="shared" si="124"/>
        <v>-5162.5</v>
      </c>
      <c r="N116" s="287">
        <v>1350</v>
      </c>
      <c r="O116" s="286" t="s">
        <v>552</v>
      </c>
      <c r="P116" s="290">
        <v>44903</v>
      </c>
      <c r="Q116" s="202"/>
      <c r="R116" s="208" t="s">
        <v>806</v>
      </c>
      <c r="S116" s="202"/>
      <c r="T116" s="202"/>
      <c r="U116" s="202"/>
      <c r="V116" s="202"/>
      <c r="W116" s="202"/>
      <c r="X116" s="208"/>
      <c r="Y116" s="202"/>
      <c r="Z116" s="202"/>
      <c r="AA116" s="202"/>
      <c r="AB116" s="202"/>
      <c r="AC116" s="202"/>
      <c r="AD116" s="208"/>
      <c r="AE116" s="202"/>
      <c r="AF116" s="202"/>
      <c r="AG116" s="202"/>
      <c r="AH116" s="202"/>
      <c r="AI116" s="202"/>
      <c r="AJ116" s="208"/>
      <c r="AK116" s="202"/>
      <c r="AL116" s="202"/>
    </row>
    <row r="117" spans="1:38" s="203" customFormat="1" ht="15.6" customHeight="1">
      <c r="A117" s="272">
        <v>16</v>
      </c>
      <c r="B117" s="314">
        <v>44902</v>
      </c>
      <c r="C117" s="315"/>
      <c r="D117" s="315" t="s">
        <v>960</v>
      </c>
      <c r="E117" s="316" t="s">
        <v>542</v>
      </c>
      <c r="F117" s="316">
        <v>59</v>
      </c>
      <c r="G117" s="316">
        <v>39</v>
      </c>
      <c r="H117" s="251">
        <v>71</v>
      </c>
      <c r="I117" s="251" t="s">
        <v>961</v>
      </c>
      <c r="J117" s="252" t="s">
        <v>964</v>
      </c>
      <c r="K117" s="251">
        <f t="shared" ref="K117" si="125">H117-F117</f>
        <v>12</v>
      </c>
      <c r="L117" s="253">
        <v>100</v>
      </c>
      <c r="M117" s="254">
        <f t="shared" ref="M117" si="126">(K117*N117)-L117</f>
        <v>2900</v>
      </c>
      <c r="N117" s="251">
        <v>250</v>
      </c>
      <c r="O117" s="252" t="s">
        <v>540</v>
      </c>
      <c r="P117" s="250">
        <v>44902</v>
      </c>
      <c r="Q117" s="202"/>
      <c r="R117" s="208" t="s">
        <v>806</v>
      </c>
      <c r="S117" s="202"/>
      <c r="T117" s="202"/>
      <c r="U117" s="202"/>
      <c r="V117" s="202"/>
      <c r="W117" s="202"/>
      <c r="X117" s="208"/>
      <c r="Y117" s="202"/>
      <c r="Z117" s="202"/>
      <c r="AA117" s="202"/>
      <c r="AB117" s="202"/>
      <c r="AC117" s="202"/>
      <c r="AD117" s="208"/>
      <c r="AE117" s="202"/>
      <c r="AF117" s="202"/>
      <c r="AG117" s="202"/>
      <c r="AH117" s="202"/>
      <c r="AI117" s="202"/>
      <c r="AJ117" s="208"/>
      <c r="AK117" s="202"/>
      <c r="AL117" s="202"/>
    </row>
    <row r="118" spans="1:38" s="203" customFormat="1" ht="15.6" customHeight="1">
      <c r="A118" s="272">
        <v>17</v>
      </c>
      <c r="B118" s="314">
        <v>44902</v>
      </c>
      <c r="C118" s="315"/>
      <c r="D118" s="315" t="s">
        <v>962</v>
      </c>
      <c r="E118" s="316" t="s">
        <v>542</v>
      </c>
      <c r="F118" s="316">
        <v>56</v>
      </c>
      <c r="G118" s="316">
        <v>40</v>
      </c>
      <c r="H118" s="251">
        <v>62</v>
      </c>
      <c r="I118" s="251" t="s">
        <v>929</v>
      </c>
      <c r="J118" s="252" t="s">
        <v>938</v>
      </c>
      <c r="K118" s="251">
        <f t="shared" ref="K118" si="127">H118-F118</f>
        <v>6</v>
      </c>
      <c r="L118" s="253">
        <v>100</v>
      </c>
      <c r="M118" s="254">
        <f t="shared" ref="M118" si="128">(K118*N118)-L118</f>
        <v>1700</v>
      </c>
      <c r="N118" s="251">
        <v>300</v>
      </c>
      <c r="O118" s="252" t="s">
        <v>540</v>
      </c>
      <c r="P118" s="250">
        <v>44907</v>
      </c>
      <c r="Q118" s="202"/>
      <c r="R118" s="208" t="s">
        <v>806</v>
      </c>
      <c r="S118" s="202"/>
      <c r="T118" s="202"/>
      <c r="U118" s="202"/>
      <c r="V118" s="202"/>
      <c r="W118" s="202"/>
      <c r="X118" s="208"/>
      <c r="Y118" s="202"/>
      <c r="Z118" s="202"/>
      <c r="AA118" s="202"/>
      <c r="AB118" s="202"/>
      <c r="AC118" s="202"/>
      <c r="AD118" s="208"/>
      <c r="AE118" s="202"/>
      <c r="AF118" s="202"/>
      <c r="AG118" s="202"/>
      <c r="AH118" s="202"/>
      <c r="AI118" s="202"/>
      <c r="AJ118" s="208"/>
      <c r="AK118" s="202"/>
      <c r="AL118" s="202"/>
    </row>
    <row r="119" spans="1:38" s="203" customFormat="1" ht="15.6" customHeight="1">
      <c r="A119" s="272">
        <v>18</v>
      </c>
      <c r="B119" s="314">
        <v>44904</v>
      </c>
      <c r="C119" s="315"/>
      <c r="D119" s="315" t="s">
        <v>978</v>
      </c>
      <c r="E119" s="316" t="s">
        <v>979</v>
      </c>
      <c r="F119" s="316">
        <v>132.5</v>
      </c>
      <c r="G119" s="316">
        <v>185</v>
      </c>
      <c r="H119" s="251">
        <v>105</v>
      </c>
      <c r="I119" s="251" t="s">
        <v>980</v>
      </c>
      <c r="J119" s="252" t="s">
        <v>981</v>
      </c>
      <c r="K119" s="251">
        <f>F119-H119</f>
        <v>27.5</v>
      </c>
      <c r="L119" s="253">
        <v>100</v>
      </c>
      <c r="M119" s="254">
        <f t="shared" ref="M119:M121" si="129">(K119*N119)-L119</f>
        <v>1275</v>
      </c>
      <c r="N119" s="251">
        <v>50</v>
      </c>
      <c r="O119" s="252" t="s">
        <v>540</v>
      </c>
      <c r="P119" s="250">
        <v>44904</v>
      </c>
      <c r="Q119" s="202"/>
      <c r="R119" s="208" t="s">
        <v>541</v>
      </c>
      <c r="S119" s="202"/>
      <c r="T119" s="202"/>
      <c r="U119" s="202"/>
      <c r="V119" s="202"/>
      <c r="W119" s="202"/>
      <c r="X119" s="208"/>
      <c r="Y119" s="202"/>
      <c r="Z119" s="202"/>
      <c r="AA119" s="202"/>
      <c r="AB119" s="202"/>
      <c r="AC119" s="202"/>
      <c r="AD119" s="208"/>
      <c r="AE119" s="202"/>
      <c r="AF119" s="202"/>
      <c r="AG119" s="202"/>
      <c r="AH119" s="202"/>
      <c r="AI119" s="202"/>
      <c r="AJ119" s="208"/>
      <c r="AK119" s="202"/>
      <c r="AL119" s="202"/>
    </row>
    <row r="120" spans="1:38" s="203" customFormat="1" ht="15.6" customHeight="1">
      <c r="A120" s="272">
        <v>19</v>
      </c>
      <c r="B120" s="314">
        <v>44904</v>
      </c>
      <c r="C120" s="315"/>
      <c r="D120" s="315" t="s">
        <v>984</v>
      </c>
      <c r="E120" s="316" t="s">
        <v>542</v>
      </c>
      <c r="F120" s="316">
        <v>68</v>
      </c>
      <c r="G120" s="316">
        <v>35</v>
      </c>
      <c r="H120" s="251">
        <v>104</v>
      </c>
      <c r="I120" s="251" t="s">
        <v>985</v>
      </c>
      <c r="J120" s="252" t="s">
        <v>986</v>
      </c>
      <c r="K120" s="251">
        <f t="shared" ref="K120:K121" si="130">H120-F120</f>
        <v>36</v>
      </c>
      <c r="L120" s="253">
        <v>100</v>
      </c>
      <c r="M120" s="254">
        <f t="shared" si="129"/>
        <v>1700</v>
      </c>
      <c r="N120" s="251">
        <v>50</v>
      </c>
      <c r="O120" s="252" t="s">
        <v>540</v>
      </c>
      <c r="P120" s="250">
        <v>44904</v>
      </c>
      <c r="Q120" s="202"/>
      <c r="R120" s="208" t="s">
        <v>541</v>
      </c>
      <c r="S120" s="202"/>
      <c r="T120" s="202"/>
      <c r="U120" s="202"/>
      <c r="V120" s="202"/>
      <c r="W120" s="202"/>
      <c r="X120" s="208"/>
      <c r="Y120" s="202"/>
      <c r="Z120" s="202"/>
      <c r="AA120" s="202"/>
      <c r="AB120" s="202"/>
      <c r="AC120" s="202"/>
      <c r="AD120" s="208"/>
      <c r="AE120" s="202"/>
      <c r="AF120" s="202"/>
      <c r="AG120" s="202"/>
      <c r="AH120" s="202"/>
      <c r="AI120" s="202"/>
      <c r="AJ120" s="208"/>
      <c r="AK120" s="202"/>
      <c r="AL120" s="202"/>
    </row>
    <row r="121" spans="1:38" s="203" customFormat="1" ht="15.6" customHeight="1">
      <c r="A121" s="285">
        <v>20</v>
      </c>
      <c r="B121" s="328">
        <v>44904</v>
      </c>
      <c r="C121" s="291"/>
      <c r="D121" s="291" t="s">
        <v>925</v>
      </c>
      <c r="E121" s="292" t="s">
        <v>542</v>
      </c>
      <c r="F121" s="292">
        <v>61</v>
      </c>
      <c r="G121" s="292">
        <v>39</v>
      </c>
      <c r="H121" s="287">
        <v>39</v>
      </c>
      <c r="I121" s="287" t="s">
        <v>992</v>
      </c>
      <c r="J121" s="286" t="s">
        <v>994</v>
      </c>
      <c r="K121" s="287">
        <f t="shared" si="130"/>
        <v>-22</v>
      </c>
      <c r="L121" s="288">
        <v>100</v>
      </c>
      <c r="M121" s="289">
        <f t="shared" si="129"/>
        <v>-5600</v>
      </c>
      <c r="N121" s="287">
        <v>250</v>
      </c>
      <c r="O121" s="286" t="s">
        <v>552</v>
      </c>
      <c r="P121" s="290">
        <v>44907</v>
      </c>
      <c r="Q121" s="202"/>
      <c r="R121" s="208" t="s">
        <v>541</v>
      </c>
      <c r="S121" s="202"/>
      <c r="T121" s="202"/>
      <c r="U121" s="202"/>
      <c r="V121" s="202"/>
      <c r="W121" s="202"/>
      <c r="X121" s="208"/>
      <c r="Y121" s="202"/>
      <c r="Z121" s="202"/>
      <c r="AA121" s="202"/>
      <c r="AB121" s="202"/>
      <c r="AC121" s="202"/>
      <c r="AD121" s="208"/>
      <c r="AE121" s="202"/>
      <c r="AF121" s="202"/>
      <c r="AG121" s="202"/>
      <c r="AH121" s="202"/>
      <c r="AI121" s="202"/>
      <c r="AJ121" s="208"/>
      <c r="AK121" s="202"/>
      <c r="AL121" s="202"/>
    </row>
    <row r="122" spans="1:38" s="203" customFormat="1" ht="15.6" customHeight="1">
      <c r="A122" s="285">
        <v>21</v>
      </c>
      <c r="B122" s="328">
        <v>44907</v>
      </c>
      <c r="C122" s="291"/>
      <c r="D122" s="291" t="s">
        <v>1006</v>
      </c>
      <c r="E122" s="292" t="s">
        <v>542</v>
      </c>
      <c r="F122" s="292">
        <v>40</v>
      </c>
      <c r="G122" s="292">
        <v>22</v>
      </c>
      <c r="H122" s="287">
        <v>22</v>
      </c>
      <c r="I122" s="287" t="s">
        <v>1007</v>
      </c>
      <c r="J122" s="286" t="s">
        <v>1015</v>
      </c>
      <c r="K122" s="287">
        <f t="shared" ref="K122" si="131">H122-F122</f>
        <v>-18</v>
      </c>
      <c r="L122" s="288">
        <v>100</v>
      </c>
      <c r="M122" s="289">
        <f t="shared" ref="M122" si="132">(K122*N122)-L122</f>
        <v>-5500</v>
      </c>
      <c r="N122" s="287">
        <v>300</v>
      </c>
      <c r="O122" s="286" t="s">
        <v>552</v>
      </c>
      <c r="P122" s="290">
        <v>44909</v>
      </c>
      <c r="Q122" s="202"/>
      <c r="R122" s="208" t="s">
        <v>806</v>
      </c>
      <c r="S122" s="202"/>
      <c r="T122" s="202"/>
      <c r="U122" s="202"/>
      <c r="V122" s="202"/>
      <c r="W122" s="202"/>
      <c r="X122" s="208"/>
      <c r="Y122" s="202"/>
      <c r="Z122" s="202"/>
      <c r="AA122" s="202"/>
      <c r="AB122" s="202"/>
      <c r="AC122" s="202"/>
      <c r="AD122" s="208"/>
      <c r="AE122" s="202"/>
      <c r="AF122" s="202"/>
      <c r="AG122" s="202"/>
      <c r="AH122" s="202"/>
      <c r="AI122" s="202"/>
      <c r="AJ122" s="208"/>
      <c r="AK122" s="202"/>
      <c r="AL122" s="202"/>
    </row>
    <row r="123" spans="1:38" s="203" customFormat="1" ht="15.6" customHeight="1">
      <c r="A123" s="285">
        <v>22</v>
      </c>
      <c r="B123" s="328">
        <v>44910</v>
      </c>
      <c r="C123" s="291"/>
      <c r="D123" s="291" t="s">
        <v>1017</v>
      </c>
      <c r="E123" s="292" t="s">
        <v>542</v>
      </c>
      <c r="F123" s="292">
        <v>24</v>
      </c>
      <c r="G123" s="292">
        <v>14</v>
      </c>
      <c r="H123" s="287">
        <v>14.5</v>
      </c>
      <c r="I123" s="287" t="s">
        <v>1018</v>
      </c>
      <c r="J123" s="286" t="s">
        <v>1037</v>
      </c>
      <c r="K123" s="287">
        <f t="shared" ref="K123:K124" si="133">H123-F123</f>
        <v>-9.5</v>
      </c>
      <c r="L123" s="288">
        <v>100</v>
      </c>
      <c r="M123" s="289">
        <f t="shared" ref="M123:M125" si="134">(K123*N123)-L123</f>
        <v>-3900</v>
      </c>
      <c r="N123" s="287">
        <v>400</v>
      </c>
      <c r="O123" s="286" t="s">
        <v>552</v>
      </c>
      <c r="P123" s="290">
        <v>44911</v>
      </c>
      <c r="Q123" s="202"/>
      <c r="R123" s="208" t="s">
        <v>541</v>
      </c>
      <c r="S123" s="202"/>
      <c r="T123" s="202"/>
      <c r="U123" s="202"/>
      <c r="V123" s="202"/>
      <c r="W123" s="202"/>
      <c r="X123" s="208"/>
      <c r="Y123" s="202"/>
      <c r="Z123" s="202"/>
      <c r="AA123" s="202"/>
      <c r="AB123" s="202"/>
      <c r="AC123" s="202"/>
      <c r="AD123" s="208"/>
      <c r="AE123" s="202"/>
      <c r="AF123" s="202"/>
      <c r="AG123" s="202"/>
      <c r="AH123" s="202"/>
      <c r="AI123" s="202"/>
      <c r="AJ123" s="208"/>
      <c r="AK123" s="202"/>
      <c r="AL123" s="202"/>
    </row>
    <row r="124" spans="1:38" s="203" customFormat="1" ht="15.6" customHeight="1">
      <c r="A124" s="285">
        <v>23</v>
      </c>
      <c r="B124" s="328">
        <v>44910</v>
      </c>
      <c r="C124" s="291"/>
      <c r="D124" s="291" t="s">
        <v>1020</v>
      </c>
      <c r="E124" s="292" t="s">
        <v>542</v>
      </c>
      <c r="F124" s="292">
        <v>7</v>
      </c>
      <c r="G124" s="292">
        <v>4</v>
      </c>
      <c r="H124" s="287">
        <v>4</v>
      </c>
      <c r="I124" s="356" t="s">
        <v>1019</v>
      </c>
      <c r="J124" s="286" t="s">
        <v>1031</v>
      </c>
      <c r="K124" s="287">
        <f t="shared" si="133"/>
        <v>-3</v>
      </c>
      <c r="L124" s="288">
        <v>100</v>
      </c>
      <c r="M124" s="289">
        <f t="shared" si="134"/>
        <v>-4900</v>
      </c>
      <c r="N124" s="287">
        <v>1600</v>
      </c>
      <c r="O124" s="286" t="s">
        <v>552</v>
      </c>
      <c r="P124" s="290">
        <v>44911</v>
      </c>
      <c r="Q124" s="202"/>
      <c r="R124" s="208" t="s">
        <v>541</v>
      </c>
      <c r="S124" s="202"/>
      <c r="T124" s="202"/>
      <c r="U124" s="202"/>
      <c r="V124" s="202"/>
      <c r="W124" s="202"/>
      <c r="X124" s="208"/>
      <c r="Y124" s="202"/>
      <c r="Z124" s="202"/>
      <c r="AA124" s="202"/>
      <c r="AB124" s="202"/>
      <c r="AC124" s="202"/>
      <c r="AD124" s="208"/>
      <c r="AE124" s="202"/>
      <c r="AF124" s="202"/>
      <c r="AG124" s="202"/>
      <c r="AH124" s="202"/>
      <c r="AI124" s="202"/>
      <c r="AJ124" s="208"/>
      <c r="AK124" s="202"/>
      <c r="AL124" s="202"/>
    </row>
    <row r="125" spans="1:38" s="203" customFormat="1" ht="15.6" customHeight="1">
      <c r="A125" s="272">
        <v>24</v>
      </c>
      <c r="B125" s="314">
        <v>44910</v>
      </c>
      <c r="C125" s="315"/>
      <c r="D125" s="315" t="s">
        <v>1023</v>
      </c>
      <c r="E125" s="316" t="s">
        <v>979</v>
      </c>
      <c r="F125" s="316">
        <v>9.75</v>
      </c>
      <c r="G125" s="316">
        <v>14.5</v>
      </c>
      <c r="H125" s="251">
        <v>7.5</v>
      </c>
      <c r="I125" s="361" t="s">
        <v>1024</v>
      </c>
      <c r="J125" s="252" t="s">
        <v>1051</v>
      </c>
      <c r="K125" s="251">
        <f>F125-H125</f>
        <v>2.25</v>
      </c>
      <c r="L125" s="253">
        <v>100</v>
      </c>
      <c r="M125" s="254">
        <f t="shared" si="134"/>
        <v>1812.5</v>
      </c>
      <c r="N125" s="251">
        <v>850</v>
      </c>
      <c r="O125" s="252" t="s">
        <v>540</v>
      </c>
      <c r="P125" s="250">
        <v>44916</v>
      </c>
      <c r="Q125" s="202"/>
      <c r="R125" s="208" t="s">
        <v>541</v>
      </c>
      <c r="S125" s="202"/>
      <c r="T125" s="202"/>
      <c r="U125" s="202"/>
      <c r="V125" s="202"/>
      <c r="W125" s="202"/>
      <c r="X125" s="208"/>
      <c r="Y125" s="202"/>
      <c r="Z125" s="202"/>
      <c r="AA125" s="202"/>
      <c r="AB125" s="202"/>
      <c r="AC125" s="202"/>
      <c r="AD125" s="208"/>
      <c r="AE125" s="202"/>
      <c r="AF125" s="202"/>
      <c r="AG125" s="202"/>
      <c r="AH125" s="202"/>
      <c r="AI125" s="202"/>
      <c r="AJ125" s="208"/>
      <c r="AK125" s="202"/>
      <c r="AL125" s="202"/>
    </row>
    <row r="126" spans="1:38" s="203" customFormat="1" ht="15.6" customHeight="1">
      <c r="A126" s="285">
        <v>25</v>
      </c>
      <c r="B126" s="328">
        <v>44910</v>
      </c>
      <c r="C126" s="291"/>
      <c r="D126" s="291" t="s">
        <v>1025</v>
      </c>
      <c r="E126" s="292" t="s">
        <v>542</v>
      </c>
      <c r="F126" s="292">
        <v>105</v>
      </c>
      <c r="G126" s="292">
        <v>10</v>
      </c>
      <c r="H126" s="287">
        <v>10</v>
      </c>
      <c r="I126" s="355" t="s">
        <v>1026</v>
      </c>
      <c r="J126" s="286" t="s">
        <v>666</v>
      </c>
      <c r="K126" s="287">
        <f t="shared" ref="K126" si="135">H126-F126</f>
        <v>-95</v>
      </c>
      <c r="L126" s="288">
        <v>100</v>
      </c>
      <c r="M126" s="289">
        <f t="shared" ref="M126" si="136">(K126*N126)-L126</f>
        <v>-2475</v>
      </c>
      <c r="N126" s="287">
        <v>25</v>
      </c>
      <c r="O126" s="286" t="s">
        <v>552</v>
      </c>
      <c r="P126" s="290">
        <v>44910</v>
      </c>
      <c r="Q126" s="202"/>
      <c r="R126" s="208" t="s">
        <v>541</v>
      </c>
      <c r="S126" s="202"/>
      <c r="T126" s="202"/>
      <c r="U126" s="202"/>
      <c r="V126" s="202"/>
      <c r="W126" s="202"/>
      <c r="X126" s="208"/>
      <c r="Y126" s="202"/>
      <c r="Z126" s="202"/>
      <c r="AA126" s="202"/>
      <c r="AB126" s="202"/>
      <c r="AC126" s="202"/>
      <c r="AD126" s="208"/>
      <c r="AE126" s="202"/>
      <c r="AF126" s="202"/>
      <c r="AG126" s="202"/>
      <c r="AH126" s="202"/>
      <c r="AI126" s="202"/>
      <c r="AJ126" s="208"/>
      <c r="AK126" s="202"/>
      <c r="AL126" s="202"/>
    </row>
    <row r="127" spans="1:38" s="203" customFormat="1" ht="15.6" customHeight="1">
      <c r="A127" s="285">
        <v>26</v>
      </c>
      <c r="B127" s="328">
        <v>44914</v>
      </c>
      <c r="C127" s="291"/>
      <c r="D127" s="291" t="s">
        <v>1038</v>
      </c>
      <c r="E127" s="292" t="s">
        <v>542</v>
      </c>
      <c r="F127" s="292">
        <v>22</v>
      </c>
      <c r="G127" s="292">
        <v>8</v>
      </c>
      <c r="H127" s="287">
        <v>8</v>
      </c>
      <c r="I127" s="355" t="s">
        <v>910</v>
      </c>
      <c r="J127" s="286" t="s">
        <v>1085</v>
      </c>
      <c r="K127" s="287">
        <f t="shared" ref="K127" si="137">H127-F127</f>
        <v>-14</v>
      </c>
      <c r="L127" s="288">
        <v>100</v>
      </c>
      <c r="M127" s="289">
        <f t="shared" ref="M127" si="138">(K127*N127)-L127</f>
        <v>-5000</v>
      </c>
      <c r="N127" s="287">
        <v>350</v>
      </c>
      <c r="O127" s="286" t="s">
        <v>552</v>
      </c>
      <c r="P127" s="290">
        <v>44918</v>
      </c>
      <c r="Q127" s="202"/>
      <c r="R127" s="208" t="s">
        <v>806</v>
      </c>
      <c r="S127" s="202"/>
      <c r="T127" s="202"/>
      <c r="U127" s="202"/>
      <c r="V127" s="202"/>
      <c r="W127" s="202"/>
      <c r="X127" s="208"/>
      <c r="Y127" s="202"/>
      <c r="Z127" s="202"/>
      <c r="AA127" s="202"/>
      <c r="AB127" s="202"/>
      <c r="AC127" s="202"/>
      <c r="AD127" s="208"/>
      <c r="AE127" s="202"/>
      <c r="AF127" s="202"/>
      <c r="AG127" s="202"/>
      <c r="AH127" s="202"/>
      <c r="AI127" s="202"/>
      <c r="AJ127" s="208"/>
      <c r="AK127" s="202"/>
      <c r="AL127" s="202"/>
    </row>
    <row r="128" spans="1:38" s="203" customFormat="1" ht="15.6" customHeight="1">
      <c r="A128" s="285">
        <v>27</v>
      </c>
      <c r="B128" s="328">
        <v>44914</v>
      </c>
      <c r="C128" s="291"/>
      <c r="D128" s="291" t="s">
        <v>1039</v>
      </c>
      <c r="E128" s="292" t="s">
        <v>542</v>
      </c>
      <c r="F128" s="292">
        <v>38</v>
      </c>
      <c r="G128" s="292">
        <v>18</v>
      </c>
      <c r="H128" s="287">
        <v>18</v>
      </c>
      <c r="I128" s="355" t="s">
        <v>930</v>
      </c>
      <c r="J128" s="286" t="s">
        <v>1069</v>
      </c>
      <c r="K128" s="287">
        <f t="shared" ref="K128" si="139">H128-F128</f>
        <v>-20</v>
      </c>
      <c r="L128" s="288">
        <v>100</v>
      </c>
      <c r="M128" s="289">
        <f t="shared" ref="M128" si="140">(K128*N128)-L128</f>
        <v>-5100</v>
      </c>
      <c r="N128" s="287">
        <v>250</v>
      </c>
      <c r="O128" s="286" t="s">
        <v>552</v>
      </c>
      <c r="P128" s="290">
        <v>44917</v>
      </c>
      <c r="Q128" s="202"/>
      <c r="R128" s="208" t="s">
        <v>806</v>
      </c>
      <c r="S128" s="202"/>
      <c r="T128" s="202"/>
      <c r="U128" s="202"/>
      <c r="V128" s="202"/>
      <c r="W128" s="202"/>
      <c r="X128" s="208"/>
      <c r="Y128" s="202"/>
      <c r="Z128" s="202"/>
      <c r="AA128" s="202"/>
      <c r="AB128" s="202"/>
      <c r="AC128" s="202"/>
      <c r="AD128" s="208"/>
      <c r="AE128" s="202"/>
      <c r="AF128" s="202"/>
      <c r="AG128" s="202"/>
      <c r="AH128" s="202"/>
      <c r="AI128" s="202"/>
      <c r="AJ128" s="208"/>
      <c r="AK128" s="202"/>
      <c r="AL128" s="202"/>
    </row>
    <row r="129" spans="1:38" s="203" customFormat="1" ht="15.6" customHeight="1">
      <c r="A129" s="285">
        <v>28</v>
      </c>
      <c r="B129" s="328">
        <v>44914</v>
      </c>
      <c r="C129" s="291"/>
      <c r="D129" s="291" t="s">
        <v>1040</v>
      </c>
      <c r="E129" s="292" t="s">
        <v>542</v>
      </c>
      <c r="F129" s="292">
        <v>7.25</v>
      </c>
      <c r="G129" s="292">
        <v>3.5</v>
      </c>
      <c r="H129" s="287">
        <v>3.5</v>
      </c>
      <c r="I129" s="355" t="s">
        <v>1041</v>
      </c>
      <c r="J129" s="286" t="s">
        <v>970</v>
      </c>
      <c r="K129" s="287">
        <f t="shared" ref="K129:K130" si="141">H129-F129</f>
        <v>-3.75</v>
      </c>
      <c r="L129" s="288">
        <v>100</v>
      </c>
      <c r="M129" s="289">
        <f t="shared" ref="M129:M130" si="142">(K129*N129)-L129</f>
        <v>-5725</v>
      </c>
      <c r="N129" s="287">
        <v>1500</v>
      </c>
      <c r="O129" s="286" t="s">
        <v>552</v>
      </c>
      <c r="P129" s="290">
        <v>44916</v>
      </c>
      <c r="Q129" s="202"/>
      <c r="R129" s="208" t="s">
        <v>806</v>
      </c>
      <c r="S129" s="202"/>
      <c r="T129" s="202"/>
      <c r="U129" s="202"/>
      <c r="V129" s="202"/>
      <c r="W129" s="202"/>
      <c r="X129" s="208"/>
      <c r="Y129" s="202"/>
      <c r="Z129" s="202"/>
      <c r="AA129" s="202"/>
      <c r="AB129" s="202"/>
      <c r="AC129" s="202"/>
      <c r="AD129" s="208"/>
      <c r="AE129" s="202"/>
      <c r="AF129" s="202"/>
      <c r="AG129" s="202"/>
      <c r="AH129" s="202"/>
      <c r="AI129" s="202"/>
      <c r="AJ129" s="208"/>
      <c r="AK129" s="202"/>
      <c r="AL129" s="202"/>
    </row>
    <row r="130" spans="1:38" s="203" customFormat="1" ht="15.6" customHeight="1">
      <c r="A130" s="272">
        <v>29</v>
      </c>
      <c r="B130" s="314">
        <v>44915</v>
      </c>
      <c r="C130" s="315"/>
      <c r="D130" s="315" t="s">
        <v>1043</v>
      </c>
      <c r="E130" s="316" t="s">
        <v>542</v>
      </c>
      <c r="F130" s="316">
        <v>8.5</v>
      </c>
      <c r="G130" s="316">
        <v>4</v>
      </c>
      <c r="H130" s="251">
        <v>13</v>
      </c>
      <c r="I130" s="361" t="s">
        <v>1044</v>
      </c>
      <c r="J130" s="252" t="s">
        <v>1052</v>
      </c>
      <c r="K130" s="251">
        <f t="shared" si="141"/>
        <v>4.5</v>
      </c>
      <c r="L130" s="253">
        <v>100</v>
      </c>
      <c r="M130" s="254">
        <f t="shared" si="142"/>
        <v>4850</v>
      </c>
      <c r="N130" s="251">
        <v>1100</v>
      </c>
      <c r="O130" s="252" t="s">
        <v>540</v>
      </c>
      <c r="P130" s="250">
        <v>44916</v>
      </c>
      <c r="Q130" s="202"/>
      <c r="R130" s="208"/>
      <c r="S130" s="202"/>
      <c r="T130" s="202"/>
      <c r="U130" s="202"/>
      <c r="V130" s="202"/>
      <c r="W130" s="202"/>
      <c r="X130" s="208"/>
      <c r="Y130" s="202"/>
      <c r="Z130" s="202"/>
      <c r="AA130" s="202"/>
      <c r="AB130" s="202"/>
      <c r="AC130" s="202"/>
      <c r="AD130" s="208"/>
      <c r="AE130" s="202"/>
      <c r="AF130" s="202"/>
      <c r="AG130" s="202"/>
      <c r="AH130" s="202"/>
      <c r="AI130" s="202"/>
      <c r="AJ130" s="208"/>
      <c r="AK130" s="202"/>
      <c r="AL130" s="202"/>
    </row>
    <row r="131" spans="1:38" s="203" customFormat="1" ht="15.6" customHeight="1">
      <c r="A131" s="272">
        <v>30</v>
      </c>
      <c r="B131" s="314">
        <v>44916</v>
      </c>
      <c r="C131" s="315"/>
      <c r="D131" s="315" t="s">
        <v>1057</v>
      </c>
      <c r="E131" s="316" t="s">
        <v>542</v>
      </c>
      <c r="F131" s="316">
        <v>62.5</v>
      </c>
      <c r="G131" s="316">
        <v>19</v>
      </c>
      <c r="H131" s="251">
        <v>81</v>
      </c>
      <c r="I131" s="361" t="s">
        <v>1058</v>
      </c>
      <c r="J131" s="252" t="s">
        <v>1070</v>
      </c>
      <c r="K131" s="251">
        <f t="shared" ref="K131:K132" si="143">H131-F131</f>
        <v>18.5</v>
      </c>
      <c r="L131" s="253">
        <v>100</v>
      </c>
      <c r="M131" s="254">
        <f t="shared" ref="M131:M132" si="144">(K131*N131)-L131</f>
        <v>825</v>
      </c>
      <c r="N131" s="251">
        <v>50</v>
      </c>
      <c r="O131" s="252" t="s">
        <v>540</v>
      </c>
      <c r="P131" s="250">
        <v>44917</v>
      </c>
      <c r="Q131" s="202"/>
      <c r="R131" s="208"/>
      <c r="S131" s="202"/>
      <c r="T131" s="202"/>
      <c r="U131" s="202"/>
      <c r="V131" s="202"/>
      <c r="W131" s="202"/>
      <c r="X131" s="208"/>
      <c r="Y131" s="202"/>
      <c r="Z131" s="202"/>
      <c r="AA131" s="202"/>
      <c r="AB131" s="202"/>
      <c r="AC131" s="202"/>
      <c r="AD131" s="208"/>
      <c r="AE131" s="202"/>
      <c r="AF131" s="202"/>
      <c r="AG131" s="202"/>
      <c r="AH131" s="202"/>
      <c r="AI131" s="202"/>
      <c r="AJ131" s="208"/>
      <c r="AK131" s="202"/>
      <c r="AL131" s="202"/>
    </row>
    <row r="132" spans="1:38" s="203" customFormat="1" ht="15.6" customHeight="1">
      <c r="A132" s="285">
        <v>31</v>
      </c>
      <c r="B132" s="328">
        <v>44917</v>
      </c>
      <c r="C132" s="291"/>
      <c r="D132" s="291" t="s">
        <v>1071</v>
      </c>
      <c r="E132" s="292" t="s">
        <v>542</v>
      </c>
      <c r="F132" s="292">
        <v>82.5</v>
      </c>
      <c r="G132" s="292">
        <v>35</v>
      </c>
      <c r="H132" s="287">
        <v>52.5</v>
      </c>
      <c r="I132" s="355" t="s">
        <v>923</v>
      </c>
      <c r="J132" s="286" t="s">
        <v>993</v>
      </c>
      <c r="K132" s="287">
        <f t="shared" si="143"/>
        <v>-30</v>
      </c>
      <c r="L132" s="288">
        <v>100</v>
      </c>
      <c r="M132" s="289">
        <f t="shared" si="144"/>
        <v>-1600</v>
      </c>
      <c r="N132" s="287">
        <v>50</v>
      </c>
      <c r="O132" s="286" t="s">
        <v>552</v>
      </c>
      <c r="P132" s="290">
        <v>44917</v>
      </c>
      <c r="Q132" s="202"/>
      <c r="R132" s="208"/>
      <c r="S132" s="202"/>
      <c r="T132" s="202"/>
      <c r="U132" s="202"/>
      <c r="V132" s="202"/>
      <c r="W132" s="202"/>
      <c r="X132" s="208"/>
      <c r="Y132" s="202"/>
      <c r="Z132" s="202"/>
      <c r="AA132" s="202"/>
      <c r="AB132" s="202"/>
      <c r="AC132" s="202"/>
      <c r="AD132" s="208"/>
      <c r="AE132" s="202"/>
      <c r="AF132" s="202"/>
      <c r="AG132" s="202"/>
      <c r="AH132" s="202"/>
      <c r="AI132" s="202"/>
      <c r="AJ132" s="208"/>
      <c r="AK132" s="202"/>
      <c r="AL132" s="202"/>
    </row>
    <row r="133" spans="1:38" s="203" customFormat="1" ht="15.6" customHeight="1">
      <c r="A133" s="272">
        <v>32</v>
      </c>
      <c r="B133" s="314">
        <v>44917</v>
      </c>
      <c r="C133" s="315"/>
      <c r="D133" s="315" t="s">
        <v>1072</v>
      </c>
      <c r="E133" s="316" t="s">
        <v>542</v>
      </c>
      <c r="F133" s="316">
        <v>13.5</v>
      </c>
      <c r="G133" s="316">
        <v>7</v>
      </c>
      <c r="H133" s="251">
        <v>17.5</v>
      </c>
      <c r="I133" s="361" t="s">
        <v>1073</v>
      </c>
      <c r="J133" s="252" t="s">
        <v>1084</v>
      </c>
      <c r="K133" s="251">
        <f t="shared" ref="K133" si="145">H133-F133</f>
        <v>4</v>
      </c>
      <c r="L133" s="253">
        <v>100</v>
      </c>
      <c r="M133" s="254">
        <f t="shared" ref="M133" si="146">(K133*N133)-L133</f>
        <v>2500</v>
      </c>
      <c r="N133" s="251">
        <v>650</v>
      </c>
      <c r="O133" s="252" t="s">
        <v>540</v>
      </c>
      <c r="P133" s="250">
        <v>44918</v>
      </c>
      <c r="Q133" s="202"/>
      <c r="R133" s="208"/>
      <c r="S133" s="202"/>
      <c r="T133" s="202"/>
      <c r="U133" s="202"/>
      <c r="V133" s="202"/>
      <c r="W133" s="202"/>
      <c r="X133" s="208"/>
      <c r="Y133" s="202"/>
      <c r="Z133" s="202"/>
      <c r="AA133" s="202"/>
      <c r="AB133" s="202"/>
      <c r="AC133" s="202"/>
      <c r="AD133" s="208"/>
      <c r="AE133" s="202"/>
      <c r="AF133" s="202"/>
      <c r="AG133" s="202"/>
      <c r="AH133" s="202"/>
      <c r="AI133" s="202"/>
      <c r="AJ133" s="208"/>
      <c r="AK133" s="202"/>
      <c r="AL133" s="202"/>
    </row>
    <row r="134" spans="1:38" s="203" customFormat="1" ht="15.6" customHeight="1">
      <c r="A134" s="362">
        <v>33</v>
      </c>
      <c r="B134" s="363">
        <v>44917</v>
      </c>
      <c r="C134" s="364"/>
      <c r="D134" s="364" t="s">
        <v>1074</v>
      </c>
      <c r="E134" s="332" t="s">
        <v>542</v>
      </c>
      <c r="F134" s="332">
        <v>85</v>
      </c>
      <c r="G134" s="332">
        <v>20</v>
      </c>
      <c r="H134" s="365">
        <v>95</v>
      </c>
      <c r="I134" s="366" t="s">
        <v>1075</v>
      </c>
      <c r="J134" s="338" t="s">
        <v>1068</v>
      </c>
      <c r="K134" s="365">
        <f t="shared" ref="K134:K135" si="147">H134-F134</f>
        <v>10</v>
      </c>
      <c r="L134" s="367">
        <v>100</v>
      </c>
      <c r="M134" s="368">
        <f t="shared" ref="M134:M135" si="148">(K134*N134)-L134</f>
        <v>150</v>
      </c>
      <c r="N134" s="365">
        <v>25</v>
      </c>
      <c r="O134" s="338" t="s">
        <v>661</v>
      </c>
      <c r="P134" s="333">
        <v>44917</v>
      </c>
      <c r="Q134" s="202"/>
      <c r="R134" s="208"/>
      <c r="S134" s="202"/>
      <c r="T134" s="202"/>
      <c r="U134" s="202"/>
      <c r="V134" s="202"/>
      <c r="W134" s="202"/>
      <c r="X134" s="208"/>
      <c r="Y134" s="202"/>
      <c r="Z134" s="202"/>
      <c r="AA134" s="202"/>
      <c r="AB134" s="202"/>
      <c r="AC134" s="202"/>
      <c r="AD134" s="208"/>
      <c r="AE134" s="202"/>
      <c r="AF134" s="202"/>
      <c r="AG134" s="202"/>
      <c r="AH134" s="202"/>
      <c r="AI134" s="202"/>
      <c r="AJ134" s="208"/>
      <c r="AK134" s="202"/>
      <c r="AL134" s="202"/>
    </row>
    <row r="135" spans="1:38" s="203" customFormat="1" ht="15.6" customHeight="1">
      <c r="A135" s="285">
        <v>34</v>
      </c>
      <c r="B135" s="328">
        <v>44918</v>
      </c>
      <c r="C135" s="291"/>
      <c r="D135" s="291" t="s">
        <v>1086</v>
      </c>
      <c r="E135" s="292" t="s">
        <v>542</v>
      </c>
      <c r="F135" s="292">
        <v>230</v>
      </c>
      <c r="G135" s="292">
        <v>130</v>
      </c>
      <c r="H135" s="287">
        <v>130</v>
      </c>
      <c r="I135" s="355" t="s">
        <v>1087</v>
      </c>
      <c r="J135" s="286" t="s">
        <v>1088</v>
      </c>
      <c r="K135" s="287">
        <f t="shared" si="147"/>
        <v>-100</v>
      </c>
      <c r="L135" s="288">
        <v>100</v>
      </c>
      <c r="M135" s="289">
        <f t="shared" si="148"/>
        <v>-2600</v>
      </c>
      <c r="N135" s="287">
        <v>25</v>
      </c>
      <c r="O135" s="286" t="s">
        <v>552</v>
      </c>
      <c r="P135" s="290">
        <v>44918</v>
      </c>
      <c r="Q135" s="202"/>
      <c r="R135" s="208"/>
      <c r="S135" s="202"/>
      <c r="T135" s="202"/>
      <c r="U135" s="202"/>
      <c r="V135" s="202"/>
      <c r="W135" s="202"/>
      <c r="X135" s="208"/>
      <c r="Y135" s="202"/>
      <c r="Z135" s="202"/>
      <c r="AA135" s="202"/>
      <c r="AB135" s="202"/>
      <c r="AC135" s="202"/>
      <c r="AD135" s="208"/>
      <c r="AE135" s="202"/>
      <c r="AF135" s="202"/>
      <c r="AG135" s="202"/>
      <c r="AH135" s="202"/>
      <c r="AI135" s="202"/>
      <c r="AJ135" s="208"/>
      <c r="AK135" s="202"/>
      <c r="AL135" s="202"/>
    </row>
    <row r="136" spans="1:38" s="203" customFormat="1" ht="15.6" customHeight="1">
      <c r="A136" s="285">
        <v>35</v>
      </c>
      <c r="B136" s="328">
        <v>44918</v>
      </c>
      <c r="C136" s="291"/>
      <c r="D136" s="291" t="s">
        <v>1118</v>
      </c>
      <c r="E136" s="292" t="s">
        <v>542</v>
      </c>
      <c r="F136" s="292">
        <v>82</v>
      </c>
      <c r="G136" s="292">
        <v>40</v>
      </c>
      <c r="H136" s="287">
        <v>40</v>
      </c>
      <c r="I136" s="355" t="s">
        <v>1091</v>
      </c>
      <c r="J136" s="286" t="s">
        <v>1097</v>
      </c>
      <c r="K136" s="287">
        <f t="shared" ref="K136" si="149">H136-F136</f>
        <v>-42</v>
      </c>
      <c r="L136" s="288">
        <v>100</v>
      </c>
      <c r="M136" s="289">
        <f t="shared" ref="M136" si="150">(K136*N136)-L136</f>
        <v>-5350</v>
      </c>
      <c r="N136" s="287">
        <v>125</v>
      </c>
      <c r="O136" s="286" t="s">
        <v>552</v>
      </c>
      <c r="P136" s="290">
        <v>44921</v>
      </c>
      <c r="Q136" s="202"/>
      <c r="R136" s="208"/>
      <c r="S136" s="202"/>
      <c r="T136" s="202"/>
      <c r="U136" s="202"/>
      <c r="V136" s="202"/>
      <c r="W136" s="202"/>
      <c r="X136" s="208"/>
      <c r="Y136" s="202"/>
      <c r="Z136" s="202"/>
      <c r="AA136" s="202"/>
      <c r="AB136" s="202"/>
      <c r="AC136" s="202"/>
      <c r="AD136" s="208"/>
      <c r="AE136" s="202"/>
      <c r="AF136" s="202"/>
      <c r="AG136" s="202"/>
      <c r="AH136" s="202"/>
      <c r="AI136" s="202"/>
      <c r="AJ136" s="208"/>
      <c r="AK136" s="202"/>
      <c r="AL136" s="202"/>
    </row>
    <row r="137" spans="1:38" ht="15" customHeight="1">
      <c r="A137" s="317"/>
      <c r="B137" s="317"/>
      <c r="C137" s="317"/>
      <c r="D137" s="317"/>
      <c r="E137" s="317"/>
      <c r="F137" s="317"/>
      <c r="G137" s="317"/>
      <c r="H137" s="317"/>
      <c r="I137" s="317"/>
      <c r="J137" s="317"/>
      <c r="K137" s="317"/>
      <c r="L137" s="317"/>
      <c r="M137" s="317"/>
      <c r="N137" s="317"/>
      <c r="O137" s="317"/>
      <c r="P137" s="317"/>
      <c r="Q137" s="1"/>
      <c r="R137" s="6"/>
      <c r="S137" s="1"/>
      <c r="T137" s="1"/>
      <c r="U137" s="1"/>
      <c r="V137" s="1"/>
      <c r="W137" s="1"/>
      <c r="X137" s="6"/>
      <c r="Y137" s="1"/>
      <c r="Z137" s="1"/>
      <c r="AA137" s="1"/>
      <c r="AB137" s="1"/>
      <c r="AC137" s="1"/>
      <c r="AD137" s="6"/>
      <c r="AE137" s="1"/>
      <c r="AF137" s="1"/>
      <c r="AG137" s="1"/>
      <c r="AH137" s="1"/>
      <c r="AI137" s="1"/>
      <c r="AJ137" s="6"/>
      <c r="AK137" s="1"/>
      <c r="AL137" s="1"/>
    </row>
    <row r="138" spans="1:38" ht="15" customHeight="1">
      <c r="A138" s="317"/>
      <c r="B138" s="317"/>
      <c r="C138" s="317"/>
      <c r="D138" s="317"/>
      <c r="E138" s="317"/>
      <c r="F138" s="317"/>
      <c r="G138" s="317"/>
      <c r="H138" s="317"/>
      <c r="I138" s="317"/>
      <c r="J138" s="317"/>
      <c r="K138" s="317"/>
      <c r="L138" s="317"/>
      <c r="M138" s="317"/>
      <c r="N138" s="317"/>
      <c r="O138" s="317"/>
      <c r="P138" s="317"/>
      <c r="Q138" s="1"/>
      <c r="R138" s="6"/>
      <c r="S138" s="1"/>
      <c r="T138" s="1"/>
      <c r="U138" s="1"/>
      <c r="V138" s="1"/>
      <c r="W138" s="1"/>
      <c r="X138" s="6"/>
      <c r="Y138" s="1"/>
      <c r="Z138" s="1"/>
      <c r="AA138" s="1"/>
      <c r="AB138" s="1"/>
      <c r="AC138" s="1"/>
      <c r="AD138" s="6"/>
      <c r="AE138" s="1"/>
      <c r="AF138" s="1"/>
      <c r="AG138" s="1"/>
      <c r="AH138" s="1"/>
      <c r="AI138" s="1"/>
      <c r="AJ138" s="6"/>
      <c r="AK138" s="1"/>
      <c r="AL138" s="1"/>
    </row>
    <row r="139" spans="1:38" ht="12.75" customHeight="1">
      <c r="A139" s="137"/>
      <c r="B139" s="140"/>
      <c r="C139" s="140"/>
      <c r="D139" s="141"/>
      <c r="E139" s="137"/>
      <c r="F139" s="142"/>
      <c r="G139" s="137"/>
      <c r="H139" s="137"/>
      <c r="I139" s="137"/>
      <c r="J139" s="140"/>
      <c r="K139" s="143"/>
      <c r="L139" s="137"/>
      <c r="M139" s="137"/>
      <c r="N139" s="137"/>
      <c r="O139" s="140"/>
      <c r="P139" s="1"/>
      <c r="Q139" s="1"/>
      <c r="R139" s="6"/>
      <c r="S139" s="1"/>
      <c r="T139" s="1"/>
      <c r="U139" s="1"/>
      <c r="V139" s="1"/>
      <c r="W139" s="1"/>
      <c r="X139" s="6"/>
      <c r="Y139" s="1"/>
      <c r="Z139" s="1"/>
      <c r="AA139" s="1"/>
      <c r="AB139" s="1"/>
      <c r="AC139" s="1"/>
      <c r="AD139" s="6"/>
      <c r="AE139" s="1"/>
      <c r="AF139" s="1"/>
      <c r="AG139" s="1"/>
      <c r="AH139" s="1"/>
      <c r="AI139" s="1"/>
      <c r="AJ139" s="6"/>
      <c r="AK139" s="1"/>
    </row>
    <row r="140" spans="1:38" ht="38.25" customHeight="1">
      <c r="A140" s="92" t="s">
        <v>564</v>
      </c>
      <c r="B140" s="144"/>
      <c r="C140" s="144"/>
      <c r="D140" s="145"/>
      <c r="E140" s="124"/>
      <c r="F140" s="6"/>
      <c r="G140" s="6"/>
      <c r="H140" s="125"/>
      <c r="I140" s="146"/>
      <c r="J140" s="1"/>
      <c r="K140" s="6"/>
      <c r="L140" s="6"/>
      <c r="M140" s="6"/>
      <c r="N140" s="1"/>
      <c r="O140" s="1"/>
      <c r="Q140" s="1"/>
      <c r="R140" s="6"/>
      <c r="S140" s="1"/>
      <c r="T140" s="1"/>
      <c r="U140" s="1"/>
      <c r="V140" s="1"/>
      <c r="W140" s="1"/>
      <c r="X140" s="6"/>
      <c r="Y140" s="1"/>
      <c r="Z140" s="1"/>
      <c r="AA140" s="1"/>
      <c r="AB140" s="1"/>
      <c r="AC140" s="1"/>
      <c r="AD140" s="6"/>
      <c r="AE140" s="1"/>
      <c r="AF140" s="1"/>
      <c r="AG140" s="1"/>
      <c r="AH140" s="1"/>
      <c r="AI140" s="1"/>
      <c r="AJ140" s="6"/>
      <c r="AK140" s="1"/>
    </row>
    <row r="141" spans="1:38" s="203" customFormat="1" ht="38.25">
      <c r="A141" s="93" t="s">
        <v>16</v>
      </c>
      <c r="B141" s="94" t="s">
        <v>517</v>
      </c>
      <c r="C141" s="94"/>
      <c r="D141" s="95" t="s">
        <v>528</v>
      </c>
      <c r="E141" s="94" t="s">
        <v>529</v>
      </c>
      <c r="F141" s="94" t="s">
        <v>530</v>
      </c>
      <c r="G141" s="94" t="s">
        <v>531</v>
      </c>
      <c r="H141" s="94" t="s">
        <v>532</v>
      </c>
      <c r="I141" s="94" t="s">
        <v>533</v>
      </c>
      <c r="J141" s="93" t="s">
        <v>534</v>
      </c>
      <c r="K141" s="128" t="s">
        <v>551</v>
      </c>
      <c r="L141" s="129" t="s">
        <v>536</v>
      </c>
      <c r="M141" s="96" t="s">
        <v>537</v>
      </c>
      <c r="N141" s="94" t="s">
        <v>538</v>
      </c>
      <c r="O141" s="95" t="s">
        <v>539</v>
      </c>
      <c r="P141" s="94" t="s">
        <v>768</v>
      </c>
      <c r="Q141" s="202"/>
      <c r="R141" s="6"/>
      <c r="S141" s="202"/>
      <c r="T141" s="202"/>
      <c r="U141" s="202"/>
      <c r="V141" s="202"/>
      <c r="W141" s="202"/>
      <c r="X141" s="202"/>
      <c r="Y141" s="202"/>
      <c r="Z141" s="202"/>
      <c r="AA141" s="202"/>
      <c r="AB141" s="202"/>
      <c r="AC141" s="202"/>
      <c r="AD141" s="202"/>
      <c r="AE141" s="202"/>
      <c r="AF141" s="202"/>
      <c r="AG141" s="202"/>
      <c r="AH141" s="202"/>
      <c r="AI141" s="202"/>
      <c r="AJ141" s="202"/>
      <c r="AK141" s="202"/>
      <c r="AL141" s="202"/>
    </row>
    <row r="142" spans="1:38" s="203" customFormat="1" ht="12.75" customHeight="1">
      <c r="A142" s="320">
        <v>1</v>
      </c>
      <c r="B142" s="321">
        <v>44840</v>
      </c>
      <c r="C142" s="322"/>
      <c r="D142" s="323" t="s">
        <v>116</v>
      </c>
      <c r="E142" s="324" t="s">
        <v>542</v>
      </c>
      <c r="F142" s="324">
        <v>1405</v>
      </c>
      <c r="G142" s="324">
        <v>1240</v>
      </c>
      <c r="H142" s="324">
        <v>1625</v>
      </c>
      <c r="I142" s="324" t="s">
        <v>846</v>
      </c>
      <c r="J142" s="300" t="s">
        <v>882</v>
      </c>
      <c r="K142" s="300">
        <f t="shared" ref="K142" si="151">H142-F142</f>
        <v>220</v>
      </c>
      <c r="L142" s="301">
        <f t="shared" ref="L142" si="152">(F142*-0.7)/100</f>
        <v>-9.8349999999999991</v>
      </c>
      <c r="M142" s="302">
        <f t="shared" ref="M142" si="153">(K142+L142)/F142</f>
        <v>0.14958362989323842</v>
      </c>
      <c r="N142" s="300" t="s">
        <v>540</v>
      </c>
      <c r="O142" s="303">
        <v>44879</v>
      </c>
      <c r="P142" s="300"/>
      <c r="Q142" s="202"/>
      <c r="R142" s="1" t="s">
        <v>541</v>
      </c>
      <c r="S142" s="202"/>
      <c r="T142" s="202"/>
      <c r="U142" s="202"/>
      <c r="V142" s="202"/>
      <c r="W142" s="202"/>
      <c r="X142" s="202"/>
      <c r="Y142" s="202"/>
      <c r="Z142" s="202"/>
      <c r="AA142" s="202"/>
      <c r="AB142" s="202"/>
      <c r="AC142" s="202"/>
      <c r="AD142" s="202"/>
      <c r="AE142" s="202"/>
      <c r="AF142" s="202"/>
      <c r="AG142" s="202"/>
      <c r="AH142" s="202"/>
      <c r="AI142" s="202"/>
      <c r="AJ142" s="202"/>
      <c r="AK142" s="202"/>
      <c r="AL142" s="202"/>
    </row>
    <row r="143" spans="1:38" ht="14.25" customHeight="1">
      <c r="A143" s="274">
        <v>2</v>
      </c>
      <c r="B143" s="275">
        <v>44840</v>
      </c>
      <c r="C143" s="270"/>
      <c r="D143" s="270" t="s">
        <v>845</v>
      </c>
      <c r="E143" s="271" t="s">
        <v>542</v>
      </c>
      <c r="F143" s="271" t="s">
        <v>847</v>
      </c>
      <c r="G143" s="271">
        <v>1220</v>
      </c>
      <c r="H143" s="271"/>
      <c r="I143" s="271" t="s">
        <v>848</v>
      </c>
      <c r="J143" s="232" t="s">
        <v>543</v>
      </c>
      <c r="K143" s="207"/>
      <c r="L143" s="224"/>
      <c r="M143" s="225"/>
      <c r="N143" s="207"/>
      <c r="O143" s="232"/>
      <c r="P143" s="204"/>
      <c r="Q143" s="202"/>
      <c r="R143" s="202" t="s">
        <v>541</v>
      </c>
      <c r="S143" s="41"/>
      <c r="T143" s="1"/>
      <c r="U143" s="1"/>
      <c r="V143" s="1"/>
      <c r="W143" s="1"/>
      <c r="X143" s="1"/>
      <c r="Y143" s="1"/>
      <c r="Z143" s="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</row>
    <row r="144" spans="1:38" ht="12.75" customHeight="1">
      <c r="A144" s="271"/>
      <c r="B144" s="269"/>
      <c r="C144" s="270"/>
      <c r="D144" s="270"/>
      <c r="E144" s="271"/>
      <c r="F144" s="271"/>
      <c r="G144" s="271"/>
      <c r="H144" s="271"/>
      <c r="I144" s="271"/>
      <c r="J144" s="232"/>
      <c r="K144" s="207"/>
      <c r="L144" s="224"/>
      <c r="M144" s="225"/>
      <c r="N144" s="207"/>
      <c r="O144" s="232"/>
      <c r="P144" s="204"/>
      <c r="R144" s="6"/>
      <c r="S144" s="1"/>
      <c r="T144" s="1"/>
      <c r="U144" s="1"/>
      <c r="V144" s="1"/>
      <c r="W144" s="1"/>
      <c r="X144" s="1"/>
      <c r="Y144" s="1"/>
    </row>
    <row r="145" spans="1:26" ht="12.75" customHeight="1">
      <c r="A145" s="109" t="s">
        <v>544</v>
      </c>
      <c r="B145" s="109"/>
      <c r="C145" s="109"/>
      <c r="D145" s="109"/>
      <c r="E145" s="41"/>
      <c r="F145" s="116" t="s">
        <v>546</v>
      </c>
      <c r="G145" s="54"/>
      <c r="H145" s="54"/>
      <c r="I145" s="54"/>
      <c r="J145" s="6"/>
      <c r="K145" s="132"/>
      <c r="L145" s="133"/>
      <c r="M145" s="6"/>
      <c r="N145" s="99"/>
      <c r="O145" s="147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15" t="s">
        <v>545</v>
      </c>
      <c r="B146" s="109"/>
      <c r="C146" s="109"/>
      <c r="D146" s="109"/>
      <c r="E146" s="6"/>
      <c r="F146" s="116" t="s">
        <v>548</v>
      </c>
      <c r="G146" s="6"/>
      <c r="H146" s="6" t="s">
        <v>764</v>
      </c>
      <c r="I146" s="6"/>
      <c r="J146" s="1"/>
      <c r="K146" s="6"/>
      <c r="L146" s="6"/>
      <c r="M146" s="6"/>
      <c r="N146" s="1"/>
      <c r="O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15"/>
      <c r="B147" s="109"/>
      <c r="C147" s="109"/>
      <c r="D147" s="109"/>
      <c r="E147" s="6"/>
      <c r="F147" s="116"/>
      <c r="G147" s="6"/>
      <c r="H147" s="6"/>
      <c r="I147" s="6"/>
      <c r="J147" s="1"/>
      <c r="K147" s="6"/>
      <c r="L147" s="6"/>
      <c r="M147" s="6"/>
      <c r="N147" s="1"/>
      <c r="O147" s="1"/>
      <c r="Q147" s="1"/>
      <c r="R147" s="54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15"/>
      <c r="B148" s="109"/>
      <c r="C148" s="109"/>
      <c r="D148" s="109"/>
      <c r="E148" s="6"/>
      <c r="F148" s="116"/>
      <c r="G148" s="54"/>
      <c r="H148" s="41"/>
      <c r="I148" s="54"/>
      <c r="J148" s="6"/>
      <c r="K148" s="132"/>
      <c r="L148" s="133"/>
      <c r="M148" s="6"/>
      <c r="N148" s="99"/>
      <c r="O148" s="134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54"/>
      <c r="B149" s="98"/>
      <c r="C149" s="98"/>
      <c r="D149" s="41"/>
      <c r="E149" s="54"/>
      <c r="F149" s="54"/>
      <c r="G149" s="54"/>
      <c r="H149" s="41"/>
      <c r="I149" s="54"/>
      <c r="J149" s="6"/>
      <c r="K149" s="132"/>
      <c r="L149" s="133"/>
      <c r="M149" s="6"/>
      <c r="N149" s="99"/>
      <c r="O149" s="134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38.25" customHeight="1">
      <c r="A150" s="41"/>
      <c r="B150" s="148" t="s">
        <v>565</v>
      </c>
      <c r="C150" s="148"/>
      <c r="D150" s="148"/>
      <c r="E150" s="148"/>
      <c r="F150" s="6"/>
      <c r="G150" s="6"/>
      <c r="H150" s="126"/>
      <c r="I150" s="6"/>
      <c r="J150" s="126"/>
      <c r="K150" s="127"/>
      <c r="L150" s="6"/>
      <c r="M150" s="6"/>
      <c r="N150" s="1"/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93" t="s">
        <v>16</v>
      </c>
      <c r="B151" s="94" t="s">
        <v>517</v>
      </c>
      <c r="C151" s="94"/>
      <c r="D151" s="95" t="s">
        <v>528</v>
      </c>
      <c r="E151" s="94" t="s">
        <v>529</v>
      </c>
      <c r="F151" s="94" t="s">
        <v>530</v>
      </c>
      <c r="G151" s="94" t="s">
        <v>566</v>
      </c>
      <c r="H151" s="94" t="s">
        <v>567</v>
      </c>
      <c r="I151" s="94" t="s">
        <v>533</v>
      </c>
      <c r="J151" s="149" t="s">
        <v>534</v>
      </c>
      <c r="K151" s="94" t="s">
        <v>535</v>
      </c>
      <c r="L151" s="94" t="s">
        <v>568</v>
      </c>
      <c r="M151" s="94" t="s">
        <v>538</v>
      </c>
      <c r="N151" s="95" t="s">
        <v>539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0">
        <v>1</v>
      </c>
      <c r="B152" s="151">
        <v>41579</v>
      </c>
      <c r="C152" s="151"/>
      <c r="D152" s="152" t="s">
        <v>569</v>
      </c>
      <c r="E152" s="153" t="s">
        <v>570</v>
      </c>
      <c r="F152" s="154">
        <v>82</v>
      </c>
      <c r="G152" s="153" t="s">
        <v>571</v>
      </c>
      <c r="H152" s="153">
        <v>100</v>
      </c>
      <c r="I152" s="155">
        <v>100</v>
      </c>
      <c r="J152" s="156" t="s">
        <v>572</v>
      </c>
      <c r="K152" s="157">
        <f t="shared" ref="K152:K204" si="154">H152-F152</f>
        <v>18</v>
      </c>
      <c r="L152" s="158">
        <f t="shared" ref="L152:L204" si="155">K152/F152</f>
        <v>0.21951219512195122</v>
      </c>
      <c r="M152" s="153" t="s">
        <v>540</v>
      </c>
      <c r="N152" s="159">
        <v>42657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0">
        <v>2</v>
      </c>
      <c r="B153" s="151">
        <v>41794</v>
      </c>
      <c r="C153" s="151"/>
      <c r="D153" s="152" t="s">
        <v>573</v>
      </c>
      <c r="E153" s="153" t="s">
        <v>542</v>
      </c>
      <c r="F153" s="154">
        <v>257</v>
      </c>
      <c r="G153" s="153" t="s">
        <v>571</v>
      </c>
      <c r="H153" s="153">
        <v>300</v>
      </c>
      <c r="I153" s="155">
        <v>300</v>
      </c>
      <c r="J153" s="156" t="s">
        <v>572</v>
      </c>
      <c r="K153" s="157">
        <f t="shared" si="154"/>
        <v>43</v>
      </c>
      <c r="L153" s="158">
        <f t="shared" si="155"/>
        <v>0.16731517509727625</v>
      </c>
      <c r="M153" s="153" t="s">
        <v>540</v>
      </c>
      <c r="N153" s="159">
        <v>41822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0">
        <v>3</v>
      </c>
      <c r="B154" s="151">
        <v>41828</v>
      </c>
      <c r="C154" s="151"/>
      <c r="D154" s="152" t="s">
        <v>574</v>
      </c>
      <c r="E154" s="153" t="s">
        <v>542</v>
      </c>
      <c r="F154" s="154">
        <v>393</v>
      </c>
      <c r="G154" s="153" t="s">
        <v>571</v>
      </c>
      <c r="H154" s="153">
        <v>468</v>
      </c>
      <c r="I154" s="155">
        <v>468</v>
      </c>
      <c r="J154" s="156" t="s">
        <v>572</v>
      </c>
      <c r="K154" s="157">
        <f t="shared" si="154"/>
        <v>75</v>
      </c>
      <c r="L154" s="158">
        <f t="shared" si="155"/>
        <v>0.19083969465648856</v>
      </c>
      <c r="M154" s="153" t="s">
        <v>540</v>
      </c>
      <c r="N154" s="159">
        <v>41863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0">
        <v>4</v>
      </c>
      <c r="B155" s="151">
        <v>41857</v>
      </c>
      <c r="C155" s="151"/>
      <c r="D155" s="152" t="s">
        <v>575</v>
      </c>
      <c r="E155" s="153" t="s">
        <v>542</v>
      </c>
      <c r="F155" s="154">
        <v>205</v>
      </c>
      <c r="G155" s="153" t="s">
        <v>571</v>
      </c>
      <c r="H155" s="153">
        <v>275</v>
      </c>
      <c r="I155" s="155">
        <v>250</v>
      </c>
      <c r="J155" s="156" t="s">
        <v>572</v>
      </c>
      <c r="K155" s="157">
        <f t="shared" si="154"/>
        <v>70</v>
      </c>
      <c r="L155" s="158">
        <f t="shared" si="155"/>
        <v>0.34146341463414637</v>
      </c>
      <c r="M155" s="153" t="s">
        <v>540</v>
      </c>
      <c r="N155" s="159">
        <v>41962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0">
        <v>5</v>
      </c>
      <c r="B156" s="151">
        <v>41886</v>
      </c>
      <c r="C156" s="151"/>
      <c r="D156" s="152" t="s">
        <v>576</v>
      </c>
      <c r="E156" s="153" t="s">
        <v>542</v>
      </c>
      <c r="F156" s="154">
        <v>162</v>
      </c>
      <c r="G156" s="153" t="s">
        <v>571</v>
      </c>
      <c r="H156" s="153">
        <v>190</v>
      </c>
      <c r="I156" s="155">
        <v>190</v>
      </c>
      <c r="J156" s="156" t="s">
        <v>572</v>
      </c>
      <c r="K156" s="157">
        <f t="shared" si="154"/>
        <v>28</v>
      </c>
      <c r="L156" s="158">
        <f t="shared" si="155"/>
        <v>0.1728395061728395</v>
      </c>
      <c r="M156" s="153" t="s">
        <v>540</v>
      </c>
      <c r="N156" s="159">
        <v>42006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0">
        <v>6</v>
      </c>
      <c r="B157" s="151">
        <v>41886</v>
      </c>
      <c r="C157" s="151"/>
      <c r="D157" s="152" t="s">
        <v>577</v>
      </c>
      <c r="E157" s="153" t="s">
        <v>542</v>
      </c>
      <c r="F157" s="154">
        <v>75</v>
      </c>
      <c r="G157" s="153" t="s">
        <v>571</v>
      </c>
      <c r="H157" s="153">
        <v>91.5</v>
      </c>
      <c r="I157" s="155" t="s">
        <v>578</v>
      </c>
      <c r="J157" s="156" t="s">
        <v>579</v>
      </c>
      <c r="K157" s="157">
        <f t="shared" si="154"/>
        <v>16.5</v>
      </c>
      <c r="L157" s="158">
        <f t="shared" si="155"/>
        <v>0.22</v>
      </c>
      <c r="M157" s="153" t="s">
        <v>540</v>
      </c>
      <c r="N157" s="159">
        <v>41954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0">
        <v>7</v>
      </c>
      <c r="B158" s="151">
        <v>41913</v>
      </c>
      <c r="C158" s="151"/>
      <c r="D158" s="152" t="s">
        <v>580</v>
      </c>
      <c r="E158" s="153" t="s">
        <v>542</v>
      </c>
      <c r="F158" s="154">
        <v>850</v>
      </c>
      <c r="G158" s="153" t="s">
        <v>571</v>
      </c>
      <c r="H158" s="153">
        <v>982.5</v>
      </c>
      <c r="I158" s="155">
        <v>1050</v>
      </c>
      <c r="J158" s="156" t="s">
        <v>581</v>
      </c>
      <c r="K158" s="157">
        <f t="shared" si="154"/>
        <v>132.5</v>
      </c>
      <c r="L158" s="158">
        <f t="shared" si="155"/>
        <v>0.15588235294117647</v>
      </c>
      <c r="M158" s="153" t="s">
        <v>540</v>
      </c>
      <c r="N158" s="159">
        <v>42039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0">
        <v>8</v>
      </c>
      <c r="B159" s="151">
        <v>41913</v>
      </c>
      <c r="C159" s="151"/>
      <c r="D159" s="152" t="s">
        <v>582</v>
      </c>
      <c r="E159" s="153" t="s">
        <v>542</v>
      </c>
      <c r="F159" s="154">
        <v>475</v>
      </c>
      <c r="G159" s="153" t="s">
        <v>571</v>
      </c>
      <c r="H159" s="153">
        <v>515</v>
      </c>
      <c r="I159" s="155">
        <v>600</v>
      </c>
      <c r="J159" s="156" t="s">
        <v>583</v>
      </c>
      <c r="K159" s="157">
        <f t="shared" si="154"/>
        <v>40</v>
      </c>
      <c r="L159" s="158">
        <f t="shared" si="155"/>
        <v>8.4210526315789472E-2</v>
      </c>
      <c r="M159" s="153" t="s">
        <v>540</v>
      </c>
      <c r="N159" s="159">
        <v>41939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0">
        <v>9</v>
      </c>
      <c r="B160" s="151">
        <v>41913</v>
      </c>
      <c r="C160" s="151"/>
      <c r="D160" s="152" t="s">
        <v>584</v>
      </c>
      <c r="E160" s="153" t="s">
        <v>542</v>
      </c>
      <c r="F160" s="154">
        <v>86</v>
      </c>
      <c r="G160" s="153" t="s">
        <v>571</v>
      </c>
      <c r="H160" s="153">
        <v>99</v>
      </c>
      <c r="I160" s="155">
        <v>140</v>
      </c>
      <c r="J160" s="156" t="s">
        <v>585</v>
      </c>
      <c r="K160" s="157">
        <f t="shared" si="154"/>
        <v>13</v>
      </c>
      <c r="L160" s="158">
        <f t="shared" si="155"/>
        <v>0.15116279069767441</v>
      </c>
      <c r="M160" s="153" t="s">
        <v>540</v>
      </c>
      <c r="N160" s="159">
        <v>41939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0">
        <v>10</v>
      </c>
      <c r="B161" s="151">
        <v>41926</v>
      </c>
      <c r="C161" s="151"/>
      <c r="D161" s="152" t="s">
        <v>586</v>
      </c>
      <c r="E161" s="153" t="s">
        <v>542</v>
      </c>
      <c r="F161" s="154">
        <v>496.6</v>
      </c>
      <c r="G161" s="153" t="s">
        <v>571</v>
      </c>
      <c r="H161" s="153">
        <v>621</v>
      </c>
      <c r="I161" s="155">
        <v>580</v>
      </c>
      <c r="J161" s="156" t="s">
        <v>572</v>
      </c>
      <c r="K161" s="157">
        <f t="shared" si="154"/>
        <v>124.39999999999998</v>
      </c>
      <c r="L161" s="158">
        <f t="shared" si="155"/>
        <v>0.25050342327829234</v>
      </c>
      <c r="M161" s="153" t="s">
        <v>540</v>
      </c>
      <c r="N161" s="159">
        <v>42605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0">
        <v>11</v>
      </c>
      <c r="B162" s="151">
        <v>41926</v>
      </c>
      <c r="C162" s="151"/>
      <c r="D162" s="152" t="s">
        <v>587</v>
      </c>
      <c r="E162" s="153" t="s">
        <v>542</v>
      </c>
      <c r="F162" s="154">
        <v>2481.9</v>
      </c>
      <c r="G162" s="153" t="s">
        <v>571</v>
      </c>
      <c r="H162" s="153">
        <v>2840</v>
      </c>
      <c r="I162" s="155">
        <v>2870</v>
      </c>
      <c r="J162" s="156" t="s">
        <v>588</v>
      </c>
      <c r="K162" s="157">
        <f t="shared" si="154"/>
        <v>358.09999999999991</v>
      </c>
      <c r="L162" s="158">
        <f t="shared" si="155"/>
        <v>0.14428462065353154</v>
      </c>
      <c r="M162" s="153" t="s">
        <v>540</v>
      </c>
      <c r="N162" s="159">
        <v>42017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0">
        <v>12</v>
      </c>
      <c r="B163" s="151">
        <v>41928</v>
      </c>
      <c r="C163" s="151"/>
      <c r="D163" s="152" t="s">
        <v>589</v>
      </c>
      <c r="E163" s="153" t="s">
        <v>542</v>
      </c>
      <c r="F163" s="154">
        <v>84.5</v>
      </c>
      <c r="G163" s="153" t="s">
        <v>571</v>
      </c>
      <c r="H163" s="153">
        <v>93</v>
      </c>
      <c r="I163" s="155">
        <v>110</v>
      </c>
      <c r="J163" s="156" t="s">
        <v>590</v>
      </c>
      <c r="K163" s="157">
        <f t="shared" si="154"/>
        <v>8.5</v>
      </c>
      <c r="L163" s="158">
        <f t="shared" si="155"/>
        <v>0.10059171597633136</v>
      </c>
      <c r="M163" s="153" t="s">
        <v>540</v>
      </c>
      <c r="N163" s="159">
        <v>41939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0">
        <v>13</v>
      </c>
      <c r="B164" s="151">
        <v>41928</v>
      </c>
      <c r="C164" s="151"/>
      <c r="D164" s="152" t="s">
        <v>591</v>
      </c>
      <c r="E164" s="153" t="s">
        <v>542</v>
      </c>
      <c r="F164" s="154">
        <v>401</v>
      </c>
      <c r="G164" s="153" t="s">
        <v>571</v>
      </c>
      <c r="H164" s="153">
        <v>428</v>
      </c>
      <c r="I164" s="155">
        <v>450</v>
      </c>
      <c r="J164" s="156" t="s">
        <v>592</v>
      </c>
      <c r="K164" s="157">
        <f t="shared" si="154"/>
        <v>27</v>
      </c>
      <c r="L164" s="158">
        <f t="shared" si="155"/>
        <v>6.7331670822942641E-2</v>
      </c>
      <c r="M164" s="153" t="s">
        <v>540</v>
      </c>
      <c r="N164" s="159">
        <v>42020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0">
        <v>14</v>
      </c>
      <c r="B165" s="151">
        <v>41928</v>
      </c>
      <c r="C165" s="151"/>
      <c r="D165" s="152" t="s">
        <v>593</v>
      </c>
      <c r="E165" s="153" t="s">
        <v>542</v>
      </c>
      <c r="F165" s="154">
        <v>101</v>
      </c>
      <c r="G165" s="153" t="s">
        <v>571</v>
      </c>
      <c r="H165" s="153">
        <v>112</v>
      </c>
      <c r="I165" s="155">
        <v>120</v>
      </c>
      <c r="J165" s="156" t="s">
        <v>594</v>
      </c>
      <c r="K165" s="157">
        <f t="shared" si="154"/>
        <v>11</v>
      </c>
      <c r="L165" s="158">
        <f t="shared" si="155"/>
        <v>0.10891089108910891</v>
      </c>
      <c r="M165" s="153" t="s">
        <v>540</v>
      </c>
      <c r="N165" s="159">
        <v>41939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0">
        <v>15</v>
      </c>
      <c r="B166" s="151">
        <v>41954</v>
      </c>
      <c r="C166" s="151"/>
      <c r="D166" s="152" t="s">
        <v>595</v>
      </c>
      <c r="E166" s="153" t="s">
        <v>542</v>
      </c>
      <c r="F166" s="154">
        <v>59</v>
      </c>
      <c r="G166" s="153" t="s">
        <v>571</v>
      </c>
      <c r="H166" s="153">
        <v>76</v>
      </c>
      <c r="I166" s="155">
        <v>76</v>
      </c>
      <c r="J166" s="156" t="s">
        <v>572</v>
      </c>
      <c r="K166" s="157">
        <f t="shared" si="154"/>
        <v>17</v>
      </c>
      <c r="L166" s="158">
        <f t="shared" si="155"/>
        <v>0.28813559322033899</v>
      </c>
      <c r="M166" s="153" t="s">
        <v>540</v>
      </c>
      <c r="N166" s="159">
        <v>43032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0">
        <v>16</v>
      </c>
      <c r="B167" s="151">
        <v>41954</v>
      </c>
      <c r="C167" s="151"/>
      <c r="D167" s="152" t="s">
        <v>584</v>
      </c>
      <c r="E167" s="153" t="s">
        <v>542</v>
      </c>
      <c r="F167" s="154">
        <v>99</v>
      </c>
      <c r="G167" s="153" t="s">
        <v>571</v>
      </c>
      <c r="H167" s="153">
        <v>120</v>
      </c>
      <c r="I167" s="155">
        <v>120</v>
      </c>
      <c r="J167" s="156" t="s">
        <v>553</v>
      </c>
      <c r="K167" s="157">
        <f t="shared" si="154"/>
        <v>21</v>
      </c>
      <c r="L167" s="158">
        <f t="shared" si="155"/>
        <v>0.21212121212121213</v>
      </c>
      <c r="M167" s="153" t="s">
        <v>540</v>
      </c>
      <c r="N167" s="159">
        <v>41960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0">
        <v>17</v>
      </c>
      <c r="B168" s="151">
        <v>41956</v>
      </c>
      <c r="C168" s="151"/>
      <c r="D168" s="152" t="s">
        <v>596</v>
      </c>
      <c r="E168" s="153" t="s">
        <v>542</v>
      </c>
      <c r="F168" s="154">
        <v>22</v>
      </c>
      <c r="G168" s="153" t="s">
        <v>571</v>
      </c>
      <c r="H168" s="153">
        <v>33.549999999999997</v>
      </c>
      <c r="I168" s="155">
        <v>32</v>
      </c>
      <c r="J168" s="156" t="s">
        <v>597</v>
      </c>
      <c r="K168" s="157">
        <f t="shared" si="154"/>
        <v>11.549999999999997</v>
      </c>
      <c r="L168" s="158">
        <f t="shared" si="155"/>
        <v>0.52499999999999991</v>
      </c>
      <c r="M168" s="153" t="s">
        <v>540</v>
      </c>
      <c r="N168" s="159">
        <v>42188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0">
        <v>18</v>
      </c>
      <c r="B169" s="151">
        <v>41976</v>
      </c>
      <c r="C169" s="151"/>
      <c r="D169" s="152" t="s">
        <v>598</v>
      </c>
      <c r="E169" s="153" t="s">
        <v>542</v>
      </c>
      <c r="F169" s="154">
        <v>440</v>
      </c>
      <c r="G169" s="153" t="s">
        <v>571</v>
      </c>
      <c r="H169" s="153">
        <v>520</v>
      </c>
      <c r="I169" s="155">
        <v>520</v>
      </c>
      <c r="J169" s="156" t="s">
        <v>599</v>
      </c>
      <c r="K169" s="157">
        <f t="shared" si="154"/>
        <v>80</v>
      </c>
      <c r="L169" s="158">
        <f t="shared" si="155"/>
        <v>0.18181818181818182</v>
      </c>
      <c r="M169" s="153" t="s">
        <v>540</v>
      </c>
      <c r="N169" s="159">
        <v>42208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0">
        <v>19</v>
      </c>
      <c r="B170" s="151">
        <v>41976</v>
      </c>
      <c r="C170" s="151"/>
      <c r="D170" s="152" t="s">
        <v>600</v>
      </c>
      <c r="E170" s="153" t="s">
        <v>542</v>
      </c>
      <c r="F170" s="154">
        <v>360</v>
      </c>
      <c r="G170" s="153" t="s">
        <v>571</v>
      </c>
      <c r="H170" s="153">
        <v>427</v>
      </c>
      <c r="I170" s="155">
        <v>425</v>
      </c>
      <c r="J170" s="156" t="s">
        <v>601</v>
      </c>
      <c r="K170" s="157">
        <f t="shared" si="154"/>
        <v>67</v>
      </c>
      <c r="L170" s="158">
        <f t="shared" si="155"/>
        <v>0.18611111111111112</v>
      </c>
      <c r="M170" s="153" t="s">
        <v>540</v>
      </c>
      <c r="N170" s="159">
        <v>42058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0">
        <v>20</v>
      </c>
      <c r="B171" s="151">
        <v>42012</v>
      </c>
      <c r="C171" s="151"/>
      <c r="D171" s="152" t="s">
        <v>602</v>
      </c>
      <c r="E171" s="153" t="s">
        <v>542</v>
      </c>
      <c r="F171" s="154">
        <v>360</v>
      </c>
      <c r="G171" s="153" t="s">
        <v>571</v>
      </c>
      <c r="H171" s="153">
        <v>455</v>
      </c>
      <c r="I171" s="155">
        <v>420</v>
      </c>
      <c r="J171" s="156" t="s">
        <v>603</v>
      </c>
      <c r="K171" s="157">
        <f t="shared" si="154"/>
        <v>95</v>
      </c>
      <c r="L171" s="158">
        <f t="shared" si="155"/>
        <v>0.2638888888888889</v>
      </c>
      <c r="M171" s="153" t="s">
        <v>540</v>
      </c>
      <c r="N171" s="159">
        <v>42024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0">
        <v>21</v>
      </c>
      <c r="B172" s="151">
        <v>42012</v>
      </c>
      <c r="C172" s="151"/>
      <c r="D172" s="152" t="s">
        <v>604</v>
      </c>
      <c r="E172" s="153" t="s">
        <v>542</v>
      </c>
      <c r="F172" s="154">
        <v>130</v>
      </c>
      <c r="G172" s="153"/>
      <c r="H172" s="153">
        <v>175.5</v>
      </c>
      <c r="I172" s="155">
        <v>165</v>
      </c>
      <c r="J172" s="156" t="s">
        <v>605</v>
      </c>
      <c r="K172" s="157">
        <f t="shared" si="154"/>
        <v>45.5</v>
      </c>
      <c r="L172" s="158">
        <f t="shared" si="155"/>
        <v>0.35</v>
      </c>
      <c r="M172" s="153" t="s">
        <v>540</v>
      </c>
      <c r="N172" s="159">
        <v>43088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0">
        <v>22</v>
      </c>
      <c r="B173" s="151">
        <v>42040</v>
      </c>
      <c r="C173" s="151"/>
      <c r="D173" s="152" t="s">
        <v>367</v>
      </c>
      <c r="E173" s="153" t="s">
        <v>570</v>
      </c>
      <c r="F173" s="154">
        <v>98</v>
      </c>
      <c r="G173" s="153"/>
      <c r="H173" s="153">
        <v>120</v>
      </c>
      <c r="I173" s="155">
        <v>120</v>
      </c>
      <c r="J173" s="156" t="s">
        <v>572</v>
      </c>
      <c r="K173" s="157">
        <f t="shared" si="154"/>
        <v>22</v>
      </c>
      <c r="L173" s="158">
        <f t="shared" si="155"/>
        <v>0.22448979591836735</v>
      </c>
      <c r="M173" s="153" t="s">
        <v>540</v>
      </c>
      <c r="N173" s="159">
        <v>42753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0">
        <v>23</v>
      </c>
      <c r="B174" s="151">
        <v>42040</v>
      </c>
      <c r="C174" s="151"/>
      <c r="D174" s="152" t="s">
        <v>606</v>
      </c>
      <c r="E174" s="153" t="s">
        <v>570</v>
      </c>
      <c r="F174" s="154">
        <v>196</v>
      </c>
      <c r="G174" s="153"/>
      <c r="H174" s="153">
        <v>262</v>
      </c>
      <c r="I174" s="155">
        <v>255</v>
      </c>
      <c r="J174" s="156" t="s">
        <v>572</v>
      </c>
      <c r="K174" s="157">
        <f t="shared" si="154"/>
        <v>66</v>
      </c>
      <c r="L174" s="158">
        <f t="shared" si="155"/>
        <v>0.33673469387755101</v>
      </c>
      <c r="M174" s="153" t="s">
        <v>540</v>
      </c>
      <c r="N174" s="159">
        <v>42599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60">
        <v>24</v>
      </c>
      <c r="B175" s="161">
        <v>42067</v>
      </c>
      <c r="C175" s="161"/>
      <c r="D175" s="162" t="s">
        <v>366</v>
      </c>
      <c r="E175" s="163" t="s">
        <v>570</v>
      </c>
      <c r="F175" s="164">
        <v>235</v>
      </c>
      <c r="G175" s="164"/>
      <c r="H175" s="165">
        <v>77</v>
      </c>
      <c r="I175" s="165" t="s">
        <v>607</v>
      </c>
      <c r="J175" s="166" t="s">
        <v>608</v>
      </c>
      <c r="K175" s="167">
        <f t="shared" si="154"/>
        <v>-158</v>
      </c>
      <c r="L175" s="168">
        <f t="shared" si="155"/>
        <v>-0.67234042553191486</v>
      </c>
      <c r="M175" s="164" t="s">
        <v>552</v>
      </c>
      <c r="N175" s="161">
        <v>43522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0">
        <v>25</v>
      </c>
      <c r="B176" s="151">
        <v>42067</v>
      </c>
      <c r="C176" s="151"/>
      <c r="D176" s="152" t="s">
        <v>609</v>
      </c>
      <c r="E176" s="153" t="s">
        <v>570</v>
      </c>
      <c r="F176" s="154">
        <v>185</v>
      </c>
      <c r="G176" s="153"/>
      <c r="H176" s="153">
        <v>224</v>
      </c>
      <c r="I176" s="155" t="s">
        <v>610</v>
      </c>
      <c r="J176" s="156" t="s">
        <v>572</v>
      </c>
      <c r="K176" s="157">
        <f t="shared" si="154"/>
        <v>39</v>
      </c>
      <c r="L176" s="158">
        <f t="shared" si="155"/>
        <v>0.21081081081081082</v>
      </c>
      <c r="M176" s="153" t="s">
        <v>540</v>
      </c>
      <c r="N176" s="159">
        <v>42647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60">
        <v>26</v>
      </c>
      <c r="B177" s="161">
        <v>42090</v>
      </c>
      <c r="C177" s="161"/>
      <c r="D177" s="169" t="s">
        <v>611</v>
      </c>
      <c r="E177" s="164" t="s">
        <v>570</v>
      </c>
      <c r="F177" s="164">
        <v>49.5</v>
      </c>
      <c r="G177" s="165"/>
      <c r="H177" s="165">
        <v>15.85</v>
      </c>
      <c r="I177" s="165">
        <v>67</v>
      </c>
      <c r="J177" s="166" t="s">
        <v>612</v>
      </c>
      <c r="K177" s="165">
        <f t="shared" si="154"/>
        <v>-33.65</v>
      </c>
      <c r="L177" s="170">
        <f t="shared" si="155"/>
        <v>-0.67979797979797973</v>
      </c>
      <c r="M177" s="164" t="s">
        <v>552</v>
      </c>
      <c r="N177" s="171">
        <v>43627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0">
        <v>27</v>
      </c>
      <c r="B178" s="151">
        <v>42093</v>
      </c>
      <c r="C178" s="151"/>
      <c r="D178" s="152" t="s">
        <v>613</v>
      </c>
      <c r="E178" s="153" t="s">
        <v>570</v>
      </c>
      <c r="F178" s="154">
        <v>183.5</v>
      </c>
      <c r="G178" s="153"/>
      <c r="H178" s="153">
        <v>219</v>
      </c>
      <c r="I178" s="155">
        <v>218</v>
      </c>
      <c r="J178" s="156" t="s">
        <v>614</v>
      </c>
      <c r="K178" s="157">
        <f t="shared" si="154"/>
        <v>35.5</v>
      </c>
      <c r="L178" s="158">
        <f t="shared" si="155"/>
        <v>0.19346049046321526</v>
      </c>
      <c r="M178" s="153" t="s">
        <v>540</v>
      </c>
      <c r="N178" s="159">
        <v>42103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0">
        <v>28</v>
      </c>
      <c r="B179" s="151">
        <v>42114</v>
      </c>
      <c r="C179" s="151"/>
      <c r="D179" s="152" t="s">
        <v>615</v>
      </c>
      <c r="E179" s="153" t="s">
        <v>570</v>
      </c>
      <c r="F179" s="154">
        <f>(227+237)/2</f>
        <v>232</v>
      </c>
      <c r="G179" s="153"/>
      <c r="H179" s="153">
        <v>298</v>
      </c>
      <c r="I179" s="155">
        <v>298</v>
      </c>
      <c r="J179" s="156" t="s">
        <v>572</v>
      </c>
      <c r="K179" s="157">
        <f t="shared" si="154"/>
        <v>66</v>
      </c>
      <c r="L179" s="158">
        <f t="shared" si="155"/>
        <v>0.28448275862068967</v>
      </c>
      <c r="M179" s="153" t="s">
        <v>540</v>
      </c>
      <c r="N179" s="159">
        <v>42823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0">
        <v>29</v>
      </c>
      <c r="B180" s="151">
        <v>42128</v>
      </c>
      <c r="C180" s="151"/>
      <c r="D180" s="152" t="s">
        <v>616</v>
      </c>
      <c r="E180" s="153" t="s">
        <v>542</v>
      </c>
      <c r="F180" s="154">
        <v>385</v>
      </c>
      <c r="G180" s="153"/>
      <c r="H180" s="153">
        <f>212.5+331</f>
        <v>543.5</v>
      </c>
      <c r="I180" s="155">
        <v>510</v>
      </c>
      <c r="J180" s="156" t="s">
        <v>617</v>
      </c>
      <c r="K180" s="157">
        <f t="shared" si="154"/>
        <v>158.5</v>
      </c>
      <c r="L180" s="158">
        <f t="shared" si="155"/>
        <v>0.41168831168831171</v>
      </c>
      <c r="M180" s="153" t="s">
        <v>540</v>
      </c>
      <c r="N180" s="159">
        <v>42235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0">
        <v>30</v>
      </c>
      <c r="B181" s="151">
        <v>42128</v>
      </c>
      <c r="C181" s="151"/>
      <c r="D181" s="152" t="s">
        <v>618</v>
      </c>
      <c r="E181" s="153" t="s">
        <v>542</v>
      </c>
      <c r="F181" s="154">
        <v>115.5</v>
      </c>
      <c r="G181" s="153"/>
      <c r="H181" s="153">
        <v>146</v>
      </c>
      <c r="I181" s="155">
        <v>142</v>
      </c>
      <c r="J181" s="156" t="s">
        <v>619</v>
      </c>
      <c r="K181" s="157">
        <f t="shared" si="154"/>
        <v>30.5</v>
      </c>
      <c r="L181" s="158">
        <f t="shared" si="155"/>
        <v>0.26406926406926406</v>
      </c>
      <c r="M181" s="153" t="s">
        <v>540</v>
      </c>
      <c r="N181" s="159">
        <v>42202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0">
        <v>31</v>
      </c>
      <c r="B182" s="151">
        <v>42151</v>
      </c>
      <c r="C182" s="151"/>
      <c r="D182" s="152" t="s">
        <v>620</v>
      </c>
      <c r="E182" s="153" t="s">
        <v>542</v>
      </c>
      <c r="F182" s="154">
        <v>237.5</v>
      </c>
      <c r="G182" s="153"/>
      <c r="H182" s="153">
        <v>279.5</v>
      </c>
      <c r="I182" s="155">
        <v>278</v>
      </c>
      <c r="J182" s="156" t="s">
        <v>572</v>
      </c>
      <c r="K182" s="157">
        <f t="shared" si="154"/>
        <v>42</v>
      </c>
      <c r="L182" s="158">
        <f t="shared" si="155"/>
        <v>0.17684210526315788</v>
      </c>
      <c r="M182" s="153" t="s">
        <v>540</v>
      </c>
      <c r="N182" s="159">
        <v>42222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0">
        <v>32</v>
      </c>
      <c r="B183" s="151">
        <v>42174</v>
      </c>
      <c r="C183" s="151"/>
      <c r="D183" s="152" t="s">
        <v>591</v>
      </c>
      <c r="E183" s="153" t="s">
        <v>570</v>
      </c>
      <c r="F183" s="154">
        <v>340</v>
      </c>
      <c r="G183" s="153"/>
      <c r="H183" s="153">
        <v>448</v>
      </c>
      <c r="I183" s="155">
        <v>448</v>
      </c>
      <c r="J183" s="156" t="s">
        <v>572</v>
      </c>
      <c r="K183" s="157">
        <f t="shared" si="154"/>
        <v>108</v>
      </c>
      <c r="L183" s="158">
        <f t="shared" si="155"/>
        <v>0.31764705882352939</v>
      </c>
      <c r="M183" s="153" t="s">
        <v>540</v>
      </c>
      <c r="N183" s="159">
        <v>43018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0">
        <v>33</v>
      </c>
      <c r="B184" s="151">
        <v>42191</v>
      </c>
      <c r="C184" s="151"/>
      <c r="D184" s="152" t="s">
        <v>621</v>
      </c>
      <c r="E184" s="153" t="s">
        <v>570</v>
      </c>
      <c r="F184" s="154">
        <v>390</v>
      </c>
      <c r="G184" s="153"/>
      <c r="H184" s="153">
        <v>460</v>
      </c>
      <c r="I184" s="155">
        <v>460</v>
      </c>
      <c r="J184" s="156" t="s">
        <v>572</v>
      </c>
      <c r="K184" s="157">
        <f t="shared" si="154"/>
        <v>70</v>
      </c>
      <c r="L184" s="158">
        <f t="shared" si="155"/>
        <v>0.17948717948717949</v>
      </c>
      <c r="M184" s="153" t="s">
        <v>540</v>
      </c>
      <c r="N184" s="159">
        <v>42478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60">
        <v>34</v>
      </c>
      <c r="B185" s="161">
        <v>42195</v>
      </c>
      <c r="C185" s="161"/>
      <c r="D185" s="162" t="s">
        <v>622</v>
      </c>
      <c r="E185" s="163" t="s">
        <v>570</v>
      </c>
      <c r="F185" s="164">
        <v>122.5</v>
      </c>
      <c r="G185" s="164"/>
      <c r="H185" s="165">
        <v>61</v>
      </c>
      <c r="I185" s="165">
        <v>172</v>
      </c>
      <c r="J185" s="166" t="s">
        <v>623</v>
      </c>
      <c r="K185" s="167">
        <f t="shared" si="154"/>
        <v>-61.5</v>
      </c>
      <c r="L185" s="168">
        <f t="shared" si="155"/>
        <v>-0.50204081632653064</v>
      </c>
      <c r="M185" s="164" t="s">
        <v>552</v>
      </c>
      <c r="N185" s="161">
        <v>43333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0">
        <v>35</v>
      </c>
      <c r="B186" s="151">
        <v>42219</v>
      </c>
      <c r="C186" s="151"/>
      <c r="D186" s="152" t="s">
        <v>624</v>
      </c>
      <c r="E186" s="153" t="s">
        <v>570</v>
      </c>
      <c r="F186" s="154">
        <v>297.5</v>
      </c>
      <c r="G186" s="153"/>
      <c r="H186" s="153">
        <v>350</v>
      </c>
      <c r="I186" s="155">
        <v>360</v>
      </c>
      <c r="J186" s="156" t="s">
        <v>625</v>
      </c>
      <c r="K186" s="157">
        <f t="shared" si="154"/>
        <v>52.5</v>
      </c>
      <c r="L186" s="158">
        <f t="shared" si="155"/>
        <v>0.17647058823529413</v>
      </c>
      <c r="M186" s="153" t="s">
        <v>540</v>
      </c>
      <c r="N186" s="159">
        <v>42232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0">
        <v>36</v>
      </c>
      <c r="B187" s="151">
        <v>42219</v>
      </c>
      <c r="C187" s="151"/>
      <c r="D187" s="152" t="s">
        <v>626</v>
      </c>
      <c r="E187" s="153" t="s">
        <v>570</v>
      </c>
      <c r="F187" s="154">
        <v>115.5</v>
      </c>
      <c r="G187" s="153"/>
      <c r="H187" s="153">
        <v>149</v>
      </c>
      <c r="I187" s="155">
        <v>140</v>
      </c>
      <c r="J187" s="156" t="s">
        <v>627</v>
      </c>
      <c r="K187" s="157">
        <f t="shared" si="154"/>
        <v>33.5</v>
      </c>
      <c r="L187" s="158">
        <f t="shared" si="155"/>
        <v>0.29004329004329005</v>
      </c>
      <c r="M187" s="153" t="s">
        <v>540</v>
      </c>
      <c r="N187" s="159">
        <v>42740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0">
        <v>37</v>
      </c>
      <c r="B188" s="151">
        <v>42251</v>
      </c>
      <c r="C188" s="151"/>
      <c r="D188" s="152" t="s">
        <v>620</v>
      </c>
      <c r="E188" s="153" t="s">
        <v>570</v>
      </c>
      <c r="F188" s="154">
        <v>226</v>
      </c>
      <c r="G188" s="153"/>
      <c r="H188" s="153">
        <v>292</v>
      </c>
      <c r="I188" s="155">
        <v>292</v>
      </c>
      <c r="J188" s="156" t="s">
        <v>628</v>
      </c>
      <c r="K188" s="157">
        <f t="shared" si="154"/>
        <v>66</v>
      </c>
      <c r="L188" s="158">
        <f t="shared" si="155"/>
        <v>0.29203539823008851</v>
      </c>
      <c r="M188" s="153" t="s">
        <v>540</v>
      </c>
      <c r="N188" s="159">
        <v>42286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0">
        <v>38</v>
      </c>
      <c r="B189" s="151">
        <v>42254</v>
      </c>
      <c r="C189" s="151"/>
      <c r="D189" s="152" t="s">
        <v>615</v>
      </c>
      <c r="E189" s="153" t="s">
        <v>570</v>
      </c>
      <c r="F189" s="154">
        <v>232.5</v>
      </c>
      <c r="G189" s="153"/>
      <c r="H189" s="153">
        <v>312.5</v>
      </c>
      <c r="I189" s="155">
        <v>310</v>
      </c>
      <c r="J189" s="156" t="s">
        <v>572</v>
      </c>
      <c r="K189" s="157">
        <f t="shared" si="154"/>
        <v>80</v>
      </c>
      <c r="L189" s="158">
        <f t="shared" si="155"/>
        <v>0.34408602150537637</v>
      </c>
      <c r="M189" s="153" t="s">
        <v>540</v>
      </c>
      <c r="N189" s="159">
        <v>42823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0">
        <v>39</v>
      </c>
      <c r="B190" s="151">
        <v>42268</v>
      </c>
      <c r="C190" s="151"/>
      <c r="D190" s="152" t="s">
        <v>629</v>
      </c>
      <c r="E190" s="153" t="s">
        <v>570</v>
      </c>
      <c r="F190" s="154">
        <v>196.5</v>
      </c>
      <c r="G190" s="153"/>
      <c r="H190" s="153">
        <v>238</v>
      </c>
      <c r="I190" s="155">
        <v>238</v>
      </c>
      <c r="J190" s="156" t="s">
        <v>628</v>
      </c>
      <c r="K190" s="157">
        <f t="shared" si="154"/>
        <v>41.5</v>
      </c>
      <c r="L190" s="158">
        <f t="shared" si="155"/>
        <v>0.21119592875318066</v>
      </c>
      <c r="M190" s="153" t="s">
        <v>540</v>
      </c>
      <c r="N190" s="159">
        <v>42291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0">
        <v>40</v>
      </c>
      <c r="B191" s="151">
        <v>42271</v>
      </c>
      <c r="C191" s="151"/>
      <c r="D191" s="152" t="s">
        <v>569</v>
      </c>
      <c r="E191" s="153" t="s">
        <v>570</v>
      </c>
      <c r="F191" s="154">
        <v>65</v>
      </c>
      <c r="G191" s="153"/>
      <c r="H191" s="153">
        <v>82</v>
      </c>
      <c r="I191" s="155">
        <v>82</v>
      </c>
      <c r="J191" s="156" t="s">
        <v>628</v>
      </c>
      <c r="K191" s="157">
        <f t="shared" si="154"/>
        <v>17</v>
      </c>
      <c r="L191" s="158">
        <f t="shared" si="155"/>
        <v>0.26153846153846155</v>
      </c>
      <c r="M191" s="153" t="s">
        <v>540</v>
      </c>
      <c r="N191" s="159">
        <v>42578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0">
        <v>41</v>
      </c>
      <c r="B192" s="151">
        <v>42291</v>
      </c>
      <c r="C192" s="151"/>
      <c r="D192" s="152" t="s">
        <v>630</v>
      </c>
      <c r="E192" s="153" t="s">
        <v>570</v>
      </c>
      <c r="F192" s="154">
        <v>144</v>
      </c>
      <c r="G192" s="153"/>
      <c r="H192" s="153">
        <v>182.5</v>
      </c>
      <c r="I192" s="155">
        <v>181</v>
      </c>
      <c r="J192" s="156" t="s">
        <v>628</v>
      </c>
      <c r="K192" s="157">
        <f t="shared" si="154"/>
        <v>38.5</v>
      </c>
      <c r="L192" s="158">
        <f t="shared" si="155"/>
        <v>0.2673611111111111</v>
      </c>
      <c r="M192" s="153" t="s">
        <v>540</v>
      </c>
      <c r="N192" s="159">
        <v>42817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0">
        <v>42</v>
      </c>
      <c r="B193" s="151">
        <v>42291</v>
      </c>
      <c r="C193" s="151"/>
      <c r="D193" s="152" t="s">
        <v>631</v>
      </c>
      <c r="E193" s="153" t="s">
        <v>570</v>
      </c>
      <c r="F193" s="154">
        <v>264</v>
      </c>
      <c r="G193" s="153"/>
      <c r="H193" s="153">
        <v>311</v>
      </c>
      <c r="I193" s="155">
        <v>311</v>
      </c>
      <c r="J193" s="156" t="s">
        <v>628</v>
      </c>
      <c r="K193" s="157">
        <f t="shared" si="154"/>
        <v>47</v>
      </c>
      <c r="L193" s="158">
        <f t="shared" si="155"/>
        <v>0.17803030303030304</v>
      </c>
      <c r="M193" s="153" t="s">
        <v>540</v>
      </c>
      <c r="N193" s="159">
        <v>42604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0">
        <v>43</v>
      </c>
      <c r="B194" s="151">
        <v>42318</v>
      </c>
      <c r="C194" s="151"/>
      <c r="D194" s="152" t="s">
        <v>632</v>
      </c>
      <c r="E194" s="153" t="s">
        <v>542</v>
      </c>
      <c r="F194" s="154">
        <v>549.5</v>
      </c>
      <c r="G194" s="153"/>
      <c r="H194" s="153">
        <v>630</v>
      </c>
      <c r="I194" s="155">
        <v>630</v>
      </c>
      <c r="J194" s="156" t="s">
        <v>628</v>
      </c>
      <c r="K194" s="157">
        <f t="shared" si="154"/>
        <v>80.5</v>
      </c>
      <c r="L194" s="158">
        <f t="shared" si="155"/>
        <v>0.1464968152866242</v>
      </c>
      <c r="M194" s="153" t="s">
        <v>540</v>
      </c>
      <c r="N194" s="159">
        <v>42419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0">
        <v>44</v>
      </c>
      <c r="B195" s="151">
        <v>42342</v>
      </c>
      <c r="C195" s="151"/>
      <c r="D195" s="152" t="s">
        <v>633</v>
      </c>
      <c r="E195" s="153" t="s">
        <v>570</v>
      </c>
      <c r="F195" s="154">
        <v>1027.5</v>
      </c>
      <c r="G195" s="153"/>
      <c r="H195" s="153">
        <v>1315</v>
      </c>
      <c r="I195" s="155">
        <v>1250</v>
      </c>
      <c r="J195" s="156" t="s">
        <v>628</v>
      </c>
      <c r="K195" s="157">
        <f t="shared" si="154"/>
        <v>287.5</v>
      </c>
      <c r="L195" s="158">
        <f t="shared" si="155"/>
        <v>0.27980535279805352</v>
      </c>
      <c r="M195" s="153" t="s">
        <v>540</v>
      </c>
      <c r="N195" s="159">
        <v>43244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0">
        <v>45</v>
      </c>
      <c r="B196" s="151">
        <v>42367</v>
      </c>
      <c r="C196" s="151"/>
      <c r="D196" s="152" t="s">
        <v>634</v>
      </c>
      <c r="E196" s="153" t="s">
        <v>570</v>
      </c>
      <c r="F196" s="154">
        <v>465</v>
      </c>
      <c r="G196" s="153"/>
      <c r="H196" s="153">
        <v>540</v>
      </c>
      <c r="I196" s="155">
        <v>540</v>
      </c>
      <c r="J196" s="156" t="s">
        <v>628</v>
      </c>
      <c r="K196" s="157">
        <f t="shared" si="154"/>
        <v>75</v>
      </c>
      <c r="L196" s="158">
        <f t="shared" si="155"/>
        <v>0.16129032258064516</v>
      </c>
      <c r="M196" s="153" t="s">
        <v>540</v>
      </c>
      <c r="N196" s="159">
        <v>42530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0">
        <v>46</v>
      </c>
      <c r="B197" s="151">
        <v>42380</v>
      </c>
      <c r="C197" s="151"/>
      <c r="D197" s="152" t="s">
        <v>367</v>
      </c>
      <c r="E197" s="153" t="s">
        <v>542</v>
      </c>
      <c r="F197" s="154">
        <v>81</v>
      </c>
      <c r="G197" s="153"/>
      <c r="H197" s="153">
        <v>110</v>
      </c>
      <c r="I197" s="155">
        <v>110</v>
      </c>
      <c r="J197" s="156" t="s">
        <v>628</v>
      </c>
      <c r="K197" s="157">
        <f t="shared" si="154"/>
        <v>29</v>
      </c>
      <c r="L197" s="158">
        <f t="shared" si="155"/>
        <v>0.35802469135802467</v>
      </c>
      <c r="M197" s="153" t="s">
        <v>540</v>
      </c>
      <c r="N197" s="159">
        <v>42745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0">
        <v>47</v>
      </c>
      <c r="B198" s="151">
        <v>42382</v>
      </c>
      <c r="C198" s="151"/>
      <c r="D198" s="152" t="s">
        <v>635</v>
      </c>
      <c r="E198" s="153" t="s">
        <v>542</v>
      </c>
      <c r="F198" s="154">
        <v>417.5</v>
      </c>
      <c r="G198" s="153"/>
      <c r="H198" s="153">
        <v>547</v>
      </c>
      <c r="I198" s="155">
        <v>535</v>
      </c>
      <c r="J198" s="156" t="s">
        <v>628</v>
      </c>
      <c r="K198" s="157">
        <f t="shared" si="154"/>
        <v>129.5</v>
      </c>
      <c r="L198" s="158">
        <f t="shared" si="155"/>
        <v>0.31017964071856285</v>
      </c>
      <c r="M198" s="153" t="s">
        <v>540</v>
      </c>
      <c r="N198" s="159">
        <v>42578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0">
        <v>48</v>
      </c>
      <c r="B199" s="151">
        <v>42408</v>
      </c>
      <c r="C199" s="151"/>
      <c r="D199" s="152" t="s">
        <v>636</v>
      </c>
      <c r="E199" s="153" t="s">
        <v>570</v>
      </c>
      <c r="F199" s="154">
        <v>650</v>
      </c>
      <c r="G199" s="153"/>
      <c r="H199" s="153">
        <v>800</v>
      </c>
      <c r="I199" s="155">
        <v>800</v>
      </c>
      <c r="J199" s="156" t="s">
        <v>628</v>
      </c>
      <c r="K199" s="157">
        <f t="shared" si="154"/>
        <v>150</v>
      </c>
      <c r="L199" s="158">
        <f t="shared" si="155"/>
        <v>0.23076923076923078</v>
      </c>
      <c r="M199" s="153" t="s">
        <v>540</v>
      </c>
      <c r="N199" s="159">
        <v>43154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0">
        <v>49</v>
      </c>
      <c r="B200" s="151">
        <v>42433</v>
      </c>
      <c r="C200" s="151"/>
      <c r="D200" s="152" t="s">
        <v>208</v>
      </c>
      <c r="E200" s="153" t="s">
        <v>570</v>
      </c>
      <c r="F200" s="154">
        <v>437.5</v>
      </c>
      <c r="G200" s="153"/>
      <c r="H200" s="153">
        <v>504.5</v>
      </c>
      <c r="I200" s="155">
        <v>522</v>
      </c>
      <c r="J200" s="156" t="s">
        <v>637</v>
      </c>
      <c r="K200" s="157">
        <f t="shared" si="154"/>
        <v>67</v>
      </c>
      <c r="L200" s="158">
        <f t="shared" si="155"/>
        <v>0.15314285714285714</v>
      </c>
      <c r="M200" s="153" t="s">
        <v>540</v>
      </c>
      <c r="N200" s="159">
        <v>42480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0">
        <v>50</v>
      </c>
      <c r="B201" s="151">
        <v>42438</v>
      </c>
      <c r="C201" s="151"/>
      <c r="D201" s="152" t="s">
        <v>638</v>
      </c>
      <c r="E201" s="153" t="s">
        <v>570</v>
      </c>
      <c r="F201" s="154">
        <v>189.5</v>
      </c>
      <c r="G201" s="153"/>
      <c r="H201" s="153">
        <v>218</v>
      </c>
      <c r="I201" s="155">
        <v>218</v>
      </c>
      <c r="J201" s="156" t="s">
        <v>628</v>
      </c>
      <c r="K201" s="157">
        <f t="shared" si="154"/>
        <v>28.5</v>
      </c>
      <c r="L201" s="158">
        <f t="shared" si="155"/>
        <v>0.15039577836411611</v>
      </c>
      <c r="M201" s="153" t="s">
        <v>540</v>
      </c>
      <c r="N201" s="159">
        <v>43034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60">
        <v>51</v>
      </c>
      <c r="B202" s="161">
        <v>42471</v>
      </c>
      <c r="C202" s="161"/>
      <c r="D202" s="169" t="s">
        <v>639</v>
      </c>
      <c r="E202" s="164" t="s">
        <v>570</v>
      </c>
      <c r="F202" s="164">
        <v>36.5</v>
      </c>
      <c r="G202" s="165"/>
      <c r="H202" s="165">
        <v>15.85</v>
      </c>
      <c r="I202" s="165">
        <v>60</v>
      </c>
      <c r="J202" s="166" t="s">
        <v>640</v>
      </c>
      <c r="K202" s="167">
        <f t="shared" si="154"/>
        <v>-20.65</v>
      </c>
      <c r="L202" s="168">
        <f t="shared" si="155"/>
        <v>-0.5657534246575342</v>
      </c>
      <c r="M202" s="164" t="s">
        <v>552</v>
      </c>
      <c r="N202" s="172">
        <v>43627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0">
        <v>52</v>
      </c>
      <c r="B203" s="151">
        <v>42472</v>
      </c>
      <c r="C203" s="151"/>
      <c r="D203" s="152" t="s">
        <v>641</v>
      </c>
      <c r="E203" s="153" t="s">
        <v>570</v>
      </c>
      <c r="F203" s="154">
        <v>93</v>
      </c>
      <c r="G203" s="153"/>
      <c r="H203" s="153">
        <v>149</v>
      </c>
      <c r="I203" s="155">
        <v>140</v>
      </c>
      <c r="J203" s="156" t="s">
        <v>642</v>
      </c>
      <c r="K203" s="157">
        <f t="shared" si="154"/>
        <v>56</v>
      </c>
      <c r="L203" s="158">
        <f t="shared" si="155"/>
        <v>0.60215053763440862</v>
      </c>
      <c r="M203" s="153" t="s">
        <v>540</v>
      </c>
      <c r="N203" s="159">
        <v>42740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0">
        <v>53</v>
      </c>
      <c r="B204" s="151">
        <v>42472</v>
      </c>
      <c r="C204" s="151"/>
      <c r="D204" s="152" t="s">
        <v>643</v>
      </c>
      <c r="E204" s="153" t="s">
        <v>570</v>
      </c>
      <c r="F204" s="154">
        <v>130</v>
      </c>
      <c r="G204" s="153"/>
      <c r="H204" s="153">
        <v>150</v>
      </c>
      <c r="I204" s="155" t="s">
        <v>644</v>
      </c>
      <c r="J204" s="156" t="s">
        <v>628</v>
      </c>
      <c r="K204" s="157">
        <f t="shared" si="154"/>
        <v>20</v>
      </c>
      <c r="L204" s="158">
        <f t="shared" si="155"/>
        <v>0.15384615384615385</v>
      </c>
      <c r="M204" s="153" t="s">
        <v>540</v>
      </c>
      <c r="N204" s="159">
        <v>42564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0">
        <v>54</v>
      </c>
      <c r="B205" s="151">
        <v>42473</v>
      </c>
      <c r="C205" s="151"/>
      <c r="D205" s="152" t="s">
        <v>645</v>
      </c>
      <c r="E205" s="153" t="s">
        <v>570</v>
      </c>
      <c r="F205" s="154">
        <v>196</v>
      </c>
      <c r="G205" s="153"/>
      <c r="H205" s="153">
        <v>299</v>
      </c>
      <c r="I205" s="155">
        <v>299</v>
      </c>
      <c r="J205" s="156" t="s">
        <v>628</v>
      </c>
      <c r="K205" s="157">
        <v>103</v>
      </c>
      <c r="L205" s="158">
        <v>0.52551020408163296</v>
      </c>
      <c r="M205" s="153" t="s">
        <v>540</v>
      </c>
      <c r="N205" s="159">
        <v>42620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0">
        <v>55</v>
      </c>
      <c r="B206" s="151">
        <v>42473</v>
      </c>
      <c r="C206" s="151"/>
      <c r="D206" s="152" t="s">
        <v>646</v>
      </c>
      <c r="E206" s="153" t="s">
        <v>570</v>
      </c>
      <c r="F206" s="154">
        <v>88</v>
      </c>
      <c r="G206" s="153"/>
      <c r="H206" s="153">
        <v>103</v>
      </c>
      <c r="I206" s="155">
        <v>103</v>
      </c>
      <c r="J206" s="156" t="s">
        <v>628</v>
      </c>
      <c r="K206" s="157">
        <v>15</v>
      </c>
      <c r="L206" s="158">
        <v>0.170454545454545</v>
      </c>
      <c r="M206" s="153" t="s">
        <v>540</v>
      </c>
      <c r="N206" s="159">
        <v>42530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0">
        <v>56</v>
      </c>
      <c r="B207" s="151">
        <v>42492</v>
      </c>
      <c r="C207" s="151"/>
      <c r="D207" s="152" t="s">
        <v>647</v>
      </c>
      <c r="E207" s="153" t="s">
        <v>570</v>
      </c>
      <c r="F207" s="154">
        <v>127.5</v>
      </c>
      <c r="G207" s="153"/>
      <c r="H207" s="153">
        <v>148</v>
      </c>
      <c r="I207" s="155" t="s">
        <v>648</v>
      </c>
      <c r="J207" s="156" t="s">
        <v>628</v>
      </c>
      <c r="K207" s="157">
        <f>H207-F207</f>
        <v>20.5</v>
      </c>
      <c r="L207" s="158">
        <f>K207/F207</f>
        <v>0.16078431372549021</v>
      </c>
      <c r="M207" s="153" t="s">
        <v>540</v>
      </c>
      <c r="N207" s="159">
        <v>42564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0">
        <v>57</v>
      </c>
      <c r="B208" s="151">
        <v>42493</v>
      </c>
      <c r="C208" s="151"/>
      <c r="D208" s="152" t="s">
        <v>649</v>
      </c>
      <c r="E208" s="153" t="s">
        <v>570</v>
      </c>
      <c r="F208" s="154">
        <v>675</v>
      </c>
      <c r="G208" s="153"/>
      <c r="H208" s="153">
        <v>815</v>
      </c>
      <c r="I208" s="155" t="s">
        <v>650</v>
      </c>
      <c r="J208" s="156" t="s">
        <v>628</v>
      </c>
      <c r="K208" s="157">
        <f>H208-F208</f>
        <v>140</v>
      </c>
      <c r="L208" s="158">
        <f>K208/F208</f>
        <v>0.2074074074074074</v>
      </c>
      <c r="M208" s="153" t="s">
        <v>540</v>
      </c>
      <c r="N208" s="159">
        <v>43154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60">
        <v>58</v>
      </c>
      <c r="B209" s="161">
        <v>42522</v>
      </c>
      <c r="C209" s="161"/>
      <c r="D209" s="162" t="s">
        <v>651</v>
      </c>
      <c r="E209" s="163" t="s">
        <v>570</v>
      </c>
      <c r="F209" s="164">
        <v>500</v>
      </c>
      <c r="G209" s="164"/>
      <c r="H209" s="165">
        <v>232.5</v>
      </c>
      <c r="I209" s="165" t="s">
        <v>652</v>
      </c>
      <c r="J209" s="166" t="s">
        <v>653</v>
      </c>
      <c r="K209" s="167">
        <f>H209-F209</f>
        <v>-267.5</v>
      </c>
      <c r="L209" s="168">
        <f>K209/F209</f>
        <v>-0.53500000000000003</v>
      </c>
      <c r="M209" s="164" t="s">
        <v>552</v>
      </c>
      <c r="N209" s="161">
        <v>43735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0">
        <v>59</v>
      </c>
      <c r="B210" s="151">
        <v>42527</v>
      </c>
      <c r="C210" s="151"/>
      <c r="D210" s="152" t="s">
        <v>498</v>
      </c>
      <c r="E210" s="153" t="s">
        <v>570</v>
      </c>
      <c r="F210" s="154">
        <v>110</v>
      </c>
      <c r="G210" s="153"/>
      <c r="H210" s="153">
        <v>126.5</v>
      </c>
      <c r="I210" s="155">
        <v>125</v>
      </c>
      <c r="J210" s="156" t="s">
        <v>579</v>
      </c>
      <c r="K210" s="157">
        <f>H210-F210</f>
        <v>16.5</v>
      </c>
      <c r="L210" s="158">
        <f>K210/F210</f>
        <v>0.15</v>
      </c>
      <c r="M210" s="153" t="s">
        <v>540</v>
      </c>
      <c r="N210" s="159">
        <v>42552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50">
        <v>60</v>
      </c>
      <c r="B211" s="151">
        <v>42538</v>
      </c>
      <c r="C211" s="151"/>
      <c r="D211" s="152" t="s">
        <v>654</v>
      </c>
      <c r="E211" s="153" t="s">
        <v>570</v>
      </c>
      <c r="F211" s="154">
        <v>44</v>
      </c>
      <c r="G211" s="153"/>
      <c r="H211" s="153">
        <v>69.5</v>
      </c>
      <c r="I211" s="155">
        <v>69.5</v>
      </c>
      <c r="J211" s="156" t="s">
        <v>655</v>
      </c>
      <c r="K211" s="157">
        <f>H211-F211</f>
        <v>25.5</v>
      </c>
      <c r="L211" s="158">
        <f>K211/F211</f>
        <v>0.57954545454545459</v>
      </c>
      <c r="M211" s="153" t="s">
        <v>540</v>
      </c>
      <c r="N211" s="159">
        <v>42977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50">
        <v>61</v>
      </c>
      <c r="B212" s="151">
        <v>42549</v>
      </c>
      <c r="C212" s="151"/>
      <c r="D212" s="152" t="s">
        <v>656</v>
      </c>
      <c r="E212" s="153" t="s">
        <v>570</v>
      </c>
      <c r="F212" s="154">
        <v>262.5</v>
      </c>
      <c r="G212" s="153"/>
      <c r="H212" s="153">
        <v>340</v>
      </c>
      <c r="I212" s="155">
        <v>333</v>
      </c>
      <c r="J212" s="156" t="s">
        <v>657</v>
      </c>
      <c r="K212" s="157">
        <v>77.5</v>
      </c>
      <c r="L212" s="158">
        <v>0.29523809523809502</v>
      </c>
      <c r="M212" s="153" t="s">
        <v>540</v>
      </c>
      <c r="N212" s="159">
        <v>43017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0">
        <v>62</v>
      </c>
      <c r="B213" s="151">
        <v>42549</v>
      </c>
      <c r="C213" s="151"/>
      <c r="D213" s="152" t="s">
        <v>658</v>
      </c>
      <c r="E213" s="153" t="s">
        <v>570</v>
      </c>
      <c r="F213" s="154">
        <v>840</v>
      </c>
      <c r="G213" s="153"/>
      <c r="H213" s="153">
        <v>1230</v>
      </c>
      <c r="I213" s="155">
        <v>1230</v>
      </c>
      <c r="J213" s="156" t="s">
        <v>628</v>
      </c>
      <c r="K213" s="157">
        <v>390</v>
      </c>
      <c r="L213" s="158">
        <v>0.46428571428571402</v>
      </c>
      <c r="M213" s="153" t="s">
        <v>540</v>
      </c>
      <c r="N213" s="159">
        <v>42649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73">
        <v>63</v>
      </c>
      <c r="B214" s="174">
        <v>42556</v>
      </c>
      <c r="C214" s="174"/>
      <c r="D214" s="175" t="s">
        <v>659</v>
      </c>
      <c r="E214" s="176" t="s">
        <v>570</v>
      </c>
      <c r="F214" s="176">
        <v>395</v>
      </c>
      <c r="G214" s="177"/>
      <c r="H214" s="177">
        <f>(468.5+342.5)/2</f>
        <v>405.5</v>
      </c>
      <c r="I214" s="177">
        <v>510</v>
      </c>
      <c r="J214" s="178" t="s">
        <v>660</v>
      </c>
      <c r="K214" s="179">
        <f t="shared" ref="K214:K220" si="156">H214-F214</f>
        <v>10.5</v>
      </c>
      <c r="L214" s="180">
        <f t="shared" ref="L214:L220" si="157">K214/F214</f>
        <v>2.6582278481012658E-2</v>
      </c>
      <c r="M214" s="176" t="s">
        <v>661</v>
      </c>
      <c r="N214" s="174">
        <v>43606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60">
        <v>64</v>
      </c>
      <c r="B215" s="161">
        <v>42584</v>
      </c>
      <c r="C215" s="161"/>
      <c r="D215" s="162" t="s">
        <v>662</v>
      </c>
      <c r="E215" s="163" t="s">
        <v>542</v>
      </c>
      <c r="F215" s="164">
        <f>169.5-12.8</f>
        <v>156.69999999999999</v>
      </c>
      <c r="G215" s="164"/>
      <c r="H215" s="165">
        <v>77</v>
      </c>
      <c r="I215" s="165" t="s">
        <v>663</v>
      </c>
      <c r="J215" s="166" t="s">
        <v>664</v>
      </c>
      <c r="K215" s="167">
        <f t="shared" si="156"/>
        <v>-79.699999999999989</v>
      </c>
      <c r="L215" s="168">
        <f t="shared" si="157"/>
        <v>-0.50861518825781749</v>
      </c>
      <c r="M215" s="164" t="s">
        <v>552</v>
      </c>
      <c r="N215" s="161">
        <v>43522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60">
        <v>65</v>
      </c>
      <c r="B216" s="161">
        <v>42586</v>
      </c>
      <c r="C216" s="161"/>
      <c r="D216" s="162" t="s">
        <v>665</v>
      </c>
      <c r="E216" s="163" t="s">
        <v>570</v>
      </c>
      <c r="F216" s="164">
        <v>400</v>
      </c>
      <c r="G216" s="164"/>
      <c r="H216" s="165">
        <v>305</v>
      </c>
      <c r="I216" s="165">
        <v>475</v>
      </c>
      <c r="J216" s="166" t="s">
        <v>666</v>
      </c>
      <c r="K216" s="167">
        <f t="shared" si="156"/>
        <v>-95</v>
      </c>
      <c r="L216" s="168">
        <f t="shared" si="157"/>
        <v>-0.23749999999999999</v>
      </c>
      <c r="M216" s="164" t="s">
        <v>552</v>
      </c>
      <c r="N216" s="161">
        <v>43606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50">
        <v>66</v>
      </c>
      <c r="B217" s="151">
        <v>42593</v>
      </c>
      <c r="C217" s="151"/>
      <c r="D217" s="152" t="s">
        <v>667</v>
      </c>
      <c r="E217" s="153" t="s">
        <v>570</v>
      </c>
      <c r="F217" s="154">
        <v>86.5</v>
      </c>
      <c r="G217" s="153"/>
      <c r="H217" s="153">
        <v>130</v>
      </c>
      <c r="I217" s="155">
        <v>130</v>
      </c>
      <c r="J217" s="156" t="s">
        <v>668</v>
      </c>
      <c r="K217" s="157">
        <f t="shared" si="156"/>
        <v>43.5</v>
      </c>
      <c r="L217" s="158">
        <f t="shared" si="157"/>
        <v>0.50289017341040465</v>
      </c>
      <c r="M217" s="153" t="s">
        <v>540</v>
      </c>
      <c r="N217" s="159">
        <v>43091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60">
        <v>67</v>
      </c>
      <c r="B218" s="161">
        <v>42600</v>
      </c>
      <c r="C218" s="161"/>
      <c r="D218" s="162" t="s">
        <v>109</v>
      </c>
      <c r="E218" s="163" t="s">
        <v>570</v>
      </c>
      <c r="F218" s="164">
        <v>133.5</v>
      </c>
      <c r="G218" s="164"/>
      <c r="H218" s="165">
        <v>126.5</v>
      </c>
      <c r="I218" s="165">
        <v>178</v>
      </c>
      <c r="J218" s="166" t="s">
        <v>669</v>
      </c>
      <c r="K218" s="167">
        <f t="shared" si="156"/>
        <v>-7</v>
      </c>
      <c r="L218" s="168">
        <f t="shared" si="157"/>
        <v>-5.2434456928838954E-2</v>
      </c>
      <c r="M218" s="164" t="s">
        <v>552</v>
      </c>
      <c r="N218" s="161">
        <v>42615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0">
        <v>68</v>
      </c>
      <c r="B219" s="151">
        <v>42613</v>
      </c>
      <c r="C219" s="151"/>
      <c r="D219" s="152" t="s">
        <v>670</v>
      </c>
      <c r="E219" s="153" t="s">
        <v>570</v>
      </c>
      <c r="F219" s="154">
        <v>560</v>
      </c>
      <c r="G219" s="153"/>
      <c r="H219" s="153">
        <v>725</v>
      </c>
      <c r="I219" s="155">
        <v>725</v>
      </c>
      <c r="J219" s="156" t="s">
        <v>572</v>
      </c>
      <c r="K219" s="157">
        <f t="shared" si="156"/>
        <v>165</v>
      </c>
      <c r="L219" s="158">
        <f t="shared" si="157"/>
        <v>0.29464285714285715</v>
      </c>
      <c r="M219" s="153" t="s">
        <v>540</v>
      </c>
      <c r="N219" s="159">
        <v>42456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50">
        <v>69</v>
      </c>
      <c r="B220" s="151">
        <v>42614</v>
      </c>
      <c r="C220" s="151"/>
      <c r="D220" s="152" t="s">
        <v>671</v>
      </c>
      <c r="E220" s="153" t="s">
        <v>570</v>
      </c>
      <c r="F220" s="154">
        <v>160.5</v>
      </c>
      <c r="G220" s="153"/>
      <c r="H220" s="153">
        <v>210</v>
      </c>
      <c r="I220" s="155">
        <v>210</v>
      </c>
      <c r="J220" s="156" t="s">
        <v>572</v>
      </c>
      <c r="K220" s="157">
        <f t="shared" si="156"/>
        <v>49.5</v>
      </c>
      <c r="L220" s="158">
        <f t="shared" si="157"/>
        <v>0.30841121495327101</v>
      </c>
      <c r="M220" s="153" t="s">
        <v>540</v>
      </c>
      <c r="N220" s="159">
        <v>42871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50">
        <v>70</v>
      </c>
      <c r="B221" s="151">
        <v>42646</v>
      </c>
      <c r="C221" s="151"/>
      <c r="D221" s="152" t="s">
        <v>380</v>
      </c>
      <c r="E221" s="153" t="s">
        <v>570</v>
      </c>
      <c r="F221" s="154">
        <v>430</v>
      </c>
      <c r="G221" s="153"/>
      <c r="H221" s="153">
        <v>596</v>
      </c>
      <c r="I221" s="155">
        <v>575</v>
      </c>
      <c r="J221" s="156" t="s">
        <v>672</v>
      </c>
      <c r="K221" s="157">
        <v>166</v>
      </c>
      <c r="L221" s="158">
        <v>0.38604651162790699</v>
      </c>
      <c r="M221" s="153" t="s">
        <v>540</v>
      </c>
      <c r="N221" s="159">
        <v>42769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50">
        <v>71</v>
      </c>
      <c r="B222" s="151">
        <v>42657</v>
      </c>
      <c r="C222" s="151"/>
      <c r="D222" s="152" t="s">
        <v>673</v>
      </c>
      <c r="E222" s="153" t="s">
        <v>570</v>
      </c>
      <c r="F222" s="154">
        <v>280</v>
      </c>
      <c r="G222" s="153"/>
      <c r="H222" s="153">
        <v>345</v>
      </c>
      <c r="I222" s="155">
        <v>345</v>
      </c>
      <c r="J222" s="156" t="s">
        <v>572</v>
      </c>
      <c r="K222" s="157">
        <f t="shared" ref="K222:K227" si="158">H222-F222</f>
        <v>65</v>
      </c>
      <c r="L222" s="158">
        <f>K222/F222</f>
        <v>0.23214285714285715</v>
      </c>
      <c r="M222" s="153" t="s">
        <v>540</v>
      </c>
      <c r="N222" s="159">
        <v>42814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50">
        <v>72</v>
      </c>
      <c r="B223" s="151">
        <v>42657</v>
      </c>
      <c r="C223" s="151"/>
      <c r="D223" s="152" t="s">
        <v>674</v>
      </c>
      <c r="E223" s="153" t="s">
        <v>570</v>
      </c>
      <c r="F223" s="154">
        <v>245</v>
      </c>
      <c r="G223" s="153"/>
      <c r="H223" s="153">
        <v>325.5</v>
      </c>
      <c r="I223" s="155">
        <v>330</v>
      </c>
      <c r="J223" s="156" t="s">
        <v>675</v>
      </c>
      <c r="K223" s="157">
        <f t="shared" si="158"/>
        <v>80.5</v>
      </c>
      <c r="L223" s="158">
        <f>K223/F223</f>
        <v>0.32857142857142857</v>
      </c>
      <c r="M223" s="153" t="s">
        <v>540</v>
      </c>
      <c r="N223" s="159">
        <v>42769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50">
        <v>73</v>
      </c>
      <c r="B224" s="151">
        <v>42660</v>
      </c>
      <c r="C224" s="151"/>
      <c r="D224" s="152" t="s">
        <v>336</v>
      </c>
      <c r="E224" s="153" t="s">
        <v>570</v>
      </c>
      <c r="F224" s="154">
        <v>125</v>
      </c>
      <c r="G224" s="153"/>
      <c r="H224" s="153">
        <v>160</v>
      </c>
      <c r="I224" s="155">
        <v>160</v>
      </c>
      <c r="J224" s="156" t="s">
        <v>628</v>
      </c>
      <c r="K224" s="157">
        <f t="shared" si="158"/>
        <v>35</v>
      </c>
      <c r="L224" s="158">
        <v>0.28000000000000003</v>
      </c>
      <c r="M224" s="153" t="s">
        <v>540</v>
      </c>
      <c r="N224" s="159">
        <v>42803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50">
        <v>74</v>
      </c>
      <c r="B225" s="151">
        <v>42660</v>
      </c>
      <c r="C225" s="151"/>
      <c r="D225" s="152" t="s">
        <v>437</v>
      </c>
      <c r="E225" s="153" t="s">
        <v>570</v>
      </c>
      <c r="F225" s="154">
        <v>114</v>
      </c>
      <c r="G225" s="153"/>
      <c r="H225" s="153">
        <v>145</v>
      </c>
      <c r="I225" s="155">
        <v>145</v>
      </c>
      <c r="J225" s="156" t="s">
        <v>628</v>
      </c>
      <c r="K225" s="157">
        <f t="shared" si="158"/>
        <v>31</v>
      </c>
      <c r="L225" s="158">
        <f>K225/F225</f>
        <v>0.27192982456140352</v>
      </c>
      <c r="M225" s="153" t="s">
        <v>540</v>
      </c>
      <c r="N225" s="159">
        <v>42859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50">
        <v>75</v>
      </c>
      <c r="B226" s="151">
        <v>42660</v>
      </c>
      <c r="C226" s="151"/>
      <c r="D226" s="152" t="s">
        <v>676</v>
      </c>
      <c r="E226" s="153" t="s">
        <v>570</v>
      </c>
      <c r="F226" s="154">
        <v>212</v>
      </c>
      <c r="G226" s="153"/>
      <c r="H226" s="153">
        <v>280</v>
      </c>
      <c r="I226" s="155">
        <v>276</v>
      </c>
      <c r="J226" s="156" t="s">
        <v>677</v>
      </c>
      <c r="K226" s="157">
        <f t="shared" si="158"/>
        <v>68</v>
      </c>
      <c r="L226" s="158">
        <f>K226/F226</f>
        <v>0.32075471698113206</v>
      </c>
      <c r="M226" s="153" t="s">
        <v>540</v>
      </c>
      <c r="N226" s="159">
        <v>42858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50">
        <v>76</v>
      </c>
      <c r="B227" s="151">
        <v>42678</v>
      </c>
      <c r="C227" s="151"/>
      <c r="D227" s="152" t="s">
        <v>428</v>
      </c>
      <c r="E227" s="153" t="s">
        <v>570</v>
      </c>
      <c r="F227" s="154">
        <v>155</v>
      </c>
      <c r="G227" s="153"/>
      <c r="H227" s="153">
        <v>210</v>
      </c>
      <c r="I227" s="155">
        <v>210</v>
      </c>
      <c r="J227" s="156" t="s">
        <v>678</v>
      </c>
      <c r="K227" s="157">
        <f t="shared" si="158"/>
        <v>55</v>
      </c>
      <c r="L227" s="158">
        <f>K227/F227</f>
        <v>0.35483870967741937</v>
      </c>
      <c r="M227" s="153" t="s">
        <v>540</v>
      </c>
      <c r="N227" s="159">
        <v>42944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60">
        <v>77</v>
      </c>
      <c r="B228" s="161">
        <v>42710</v>
      </c>
      <c r="C228" s="161"/>
      <c r="D228" s="162" t="s">
        <v>679</v>
      </c>
      <c r="E228" s="163" t="s">
        <v>570</v>
      </c>
      <c r="F228" s="164">
        <v>150.5</v>
      </c>
      <c r="G228" s="164"/>
      <c r="H228" s="165">
        <v>72.5</v>
      </c>
      <c r="I228" s="165">
        <v>174</v>
      </c>
      <c r="J228" s="166" t="s">
        <v>680</v>
      </c>
      <c r="K228" s="167">
        <v>-78</v>
      </c>
      <c r="L228" s="168">
        <v>-0.51827242524916906</v>
      </c>
      <c r="M228" s="164" t="s">
        <v>552</v>
      </c>
      <c r="N228" s="161">
        <v>43333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50">
        <v>78</v>
      </c>
      <c r="B229" s="151">
        <v>42712</v>
      </c>
      <c r="C229" s="151"/>
      <c r="D229" s="152" t="s">
        <v>681</v>
      </c>
      <c r="E229" s="153" t="s">
        <v>570</v>
      </c>
      <c r="F229" s="154">
        <v>380</v>
      </c>
      <c r="G229" s="153"/>
      <c r="H229" s="153">
        <v>478</v>
      </c>
      <c r="I229" s="155">
        <v>468</v>
      </c>
      <c r="J229" s="156" t="s">
        <v>628</v>
      </c>
      <c r="K229" s="157">
        <f>H229-F229</f>
        <v>98</v>
      </c>
      <c r="L229" s="158">
        <f>K229/F229</f>
        <v>0.25789473684210529</v>
      </c>
      <c r="M229" s="153" t="s">
        <v>540</v>
      </c>
      <c r="N229" s="159">
        <v>43025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50">
        <v>79</v>
      </c>
      <c r="B230" s="151">
        <v>42734</v>
      </c>
      <c r="C230" s="151"/>
      <c r="D230" s="152" t="s">
        <v>108</v>
      </c>
      <c r="E230" s="153" t="s">
        <v>570</v>
      </c>
      <c r="F230" s="154">
        <v>305</v>
      </c>
      <c r="G230" s="153"/>
      <c r="H230" s="153">
        <v>375</v>
      </c>
      <c r="I230" s="155">
        <v>375</v>
      </c>
      <c r="J230" s="156" t="s">
        <v>628</v>
      </c>
      <c r="K230" s="157">
        <f>H230-F230</f>
        <v>70</v>
      </c>
      <c r="L230" s="158">
        <f>K230/F230</f>
        <v>0.22950819672131148</v>
      </c>
      <c r="M230" s="153" t="s">
        <v>540</v>
      </c>
      <c r="N230" s="159">
        <v>42768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50">
        <v>80</v>
      </c>
      <c r="B231" s="151">
        <v>42739</v>
      </c>
      <c r="C231" s="151"/>
      <c r="D231" s="152" t="s">
        <v>94</v>
      </c>
      <c r="E231" s="153" t="s">
        <v>570</v>
      </c>
      <c r="F231" s="154">
        <v>99.5</v>
      </c>
      <c r="G231" s="153"/>
      <c r="H231" s="153">
        <v>158</v>
      </c>
      <c r="I231" s="155">
        <v>158</v>
      </c>
      <c r="J231" s="156" t="s">
        <v>628</v>
      </c>
      <c r="K231" s="157">
        <f>H231-F231</f>
        <v>58.5</v>
      </c>
      <c r="L231" s="158">
        <f>K231/F231</f>
        <v>0.5879396984924623</v>
      </c>
      <c r="M231" s="153" t="s">
        <v>540</v>
      </c>
      <c r="N231" s="159">
        <v>42898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50">
        <v>81</v>
      </c>
      <c r="B232" s="151">
        <v>42739</v>
      </c>
      <c r="C232" s="151"/>
      <c r="D232" s="152" t="s">
        <v>94</v>
      </c>
      <c r="E232" s="153" t="s">
        <v>570</v>
      </c>
      <c r="F232" s="154">
        <v>99.5</v>
      </c>
      <c r="G232" s="153"/>
      <c r="H232" s="153">
        <v>158</v>
      </c>
      <c r="I232" s="155">
        <v>158</v>
      </c>
      <c r="J232" s="156" t="s">
        <v>628</v>
      </c>
      <c r="K232" s="157">
        <v>58.5</v>
      </c>
      <c r="L232" s="158">
        <v>0.58793969849246197</v>
      </c>
      <c r="M232" s="153" t="s">
        <v>540</v>
      </c>
      <c r="N232" s="159">
        <v>42898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50">
        <v>82</v>
      </c>
      <c r="B233" s="151">
        <v>42786</v>
      </c>
      <c r="C233" s="151"/>
      <c r="D233" s="152" t="s">
        <v>183</v>
      </c>
      <c r="E233" s="153" t="s">
        <v>570</v>
      </c>
      <c r="F233" s="154">
        <v>140.5</v>
      </c>
      <c r="G233" s="153"/>
      <c r="H233" s="153">
        <v>220</v>
      </c>
      <c r="I233" s="155">
        <v>220</v>
      </c>
      <c r="J233" s="156" t="s">
        <v>628</v>
      </c>
      <c r="K233" s="157">
        <f>H233-F233</f>
        <v>79.5</v>
      </c>
      <c r="L233" s="158">
        <f>K233/F233</f>
        <v>0.5658362989323843</v>
      </c>
      <c r="M233" s="153" t="s">
        <v>540</v>
      </c>
      <c r="N233" s="159">
        <v>42864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50">
        <v>83</v>
      </c>
      <c r="B234" s="151">
        <v>42786</v>
      </c>
      <c r="C234" s="151"/>
      <c r="D234" s="152" t="s">
        <v>682</v>
      </c>
      <c r="E234" s="153" t="s">
        <v>570</v>
      </c>
      <c r="F234" s="154">
        <v>202.5</v>
      </c>
      <c r="G234" s="153"/>
      <c r="H234" s="153">
        <v>234</v>
      </c>
      <c r="I234" s="155">
        <v>234</v>
      </c>
      <c r="J234" s="156" t="s">
        <v>628</v>
      </c>
      <c r="K234" s="157">
        <v>31.5</v>
      </c>
      <c r="L234" s="158">
        <v>0.155555555555556</v>
      </c>
      <c r="M234" s="153" t="s">
        <v>540</v>
      </c>
      <c r="N234" s="159">
        <v>42836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50">
        <v>84</v>
      </c>
      <c r="B235" s="151">
        <v>42818</v>
      </c>
      <c r="C235" s="151"/>
      <c r="D235" s="152" t="s">
        <v>683</v>
      </c>
      <c r="E235" s="153" t="s">
        <v>570</v>
      </c>
      <c r="F235" s="154">
        <v>300.5</v>
      </c>
      <c r="G235" s="153"/>
      <c r="H235" s="153">
        <v>417.5</v>
      </c>
      <c r="I235" s="155">
        <v>420</v>
      </c>
      <c r="J235" s="156" t="s">
        <v>684</v>
      </c>
      <c r="K235" s="157">
        <f>H235-F235</f>
        <v>117</v>
      </c>
      <c r="L235" s="158">
        <f>K235/F235</f>
        <v>0.38935108153078202</v>
      </c>
      <c r="M235" s="153" t="s">
        <v>540</v>
      </c>
      <c r="N235" s="159">
        <v>43070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50">
        <v>85</v>
      </c>
      <c r="B236" s="151">
        <v>42818</v>
      </c>
      <c r="C236" s="151"/>
      <c r="D236" s="152" t="s">
        <v>658</v>
      </c>
      <c r="E236" s="153" t="s">
        <v>570</v>
      </c>
      <c r="F236" s="154">
        <v>850</v>
      </c>
      <c r="G236" s="153"/>
      <c r="H236" s="153">
        <v>1042.5</v>
      </c>
      <c r="I236" s="155">
        <v>1023</v>
      </c>
      <c r="J236" s="156" t="s">
        <v>685</v>
      </c>
      <c r="K236" s="157">
        <v>192.5</v>
      </c>
      <c r="L236" s="158">
        <v>0.22647058823529401</v>
      </c>
      <c r="M236" s="153" t="s">
        <v>540</v>
      </c>
      <c r="N236" s="159">
        <v>42830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50">
        <v>86</v>
      </c>
      <c r="B237" s="151">
        <v>42830</v>
      </c>
      <c r="C237" s="151"/>
      <c r="D237" s="152" t="s">
        <v>456</v>
      </c>
      <c r="E237" s="153" t="s">
        <v>570</v>
      </c>
      <c r="F237" s="154">
        <v>785</v>
      </c>
      <c r="G237" s="153"/>
      <c r="H237" s="153">
        <v>930</v>
      </c>
      <c r="I237" s="155">
        <v>920</v>
      </c>
      <c r="J237" s="156" t="s">
        <v>686</v>
      </c>
      <c r="K237" s="157">
        <f>H237-F237</f>
        <v>145</v>
      </c>
      <c r="L237" s="158">
        <f>K237/F237</f>
        <v>0.18471337579617833</v>
      </c>
      <c r="M237" s="153" t="s">
        <v>540</v>
      </c>
      <c r="N237" s="159">
        <v>42976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60">
        <v>87</v>
      </c>
      <c r="B238" s="161">
        <v>42831</v>
      </c>
      <c r="C238" s="161"/>
      <c r="D238" s="162" t="s">
        <v>687</v>
      </c>
      <c r="E238" s="163" t="s">
        <v>570</v>
      </c>
      <c r="F238" s="164">
        <v>40</v>
      </c>
      <c r="G238" s="164"/>
      <c r="H238" s="165">
        <v>13.1</v>
      </c>
      <c r="I238" s="165">
        <v>60</v>
      </c>
      <c r="J238" s="166" t="s">
        <v>688</v>
      </c>
      <c r="K238" s="167">
        <v>-26.9</v>
      </c>
      <c r="L238" s="168">
        <v>-0.67249999999999999</v>
      </c>
      <c r="M238" s="164" t="s">
        <v>552</v>
      </c>
      <c r="N238" s="161">
        <v>43138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50">
        <v>88</v>
      </c>
      <c r="B239" s="151">
        <v>42837</v>
      </c>
      <c r="C239" s="151"/>
      <c r="D239" s="152" t="s">
        <v>93</v>
      </c>
      <c r="E239" s="153" t="s">
        <v>570</v>
      </c>
      <c r="F239" s="154">
        <v>289.5</v>
      </c>
      <c r="G239" s="153"/>
      <c r="H239" s="153">
        <v>354</v>
      </c>
      <c r="I239" s="155">
        <v>360</v>
      </c>
      <c r="J239" s="156" t="s">
        <v>689</v>
      </c>
      <c r="K239" s="157">
        <f t="shared" ref="K239:K247" si="159">H239-F239</f>
        <v>64.5</v>
      </c>
      <c r="L239" s="158">
        <f t="shared" ref="L239:L247" si="160">K239/F239</f>
        <v>0.22279792746113988</v>
      </c>
      <c r="M239" s="153" t="s">
        <v>540</v>
      </c>
      <c r="N239" s="159">
        <v>43040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50">
        <v>89</v>
      </c>
      <c r="B240" s="151">
        <v>42845</v>
      </c>
      <c r="C240" s="151"/>
      <c r="D240" s="152" t="s">
        <v>404</v>
      </c>
      <c r="E240" s="153" t="s">
        <v>570</v>
      </c>
      <c r="F240" s="154">
        <v>700</v>
      </c>
      <c r="G240" s="153"/>
      <c r="H240" s="153">
        <v>840</v>
      </c>
      <c r="I240" s="155">
        <v>840</v>
      </c>
      <c r="J240" s="156" t="s">
        <v>690</v>
      </c>
      <c r="K240" s="157">
        <f t="shared" si="159"/>
        <v>140</v>
      </c>
      <c r="L240" s="158">
        <f t="shared" si="160"/>
        <v>0.2</v>
      </c>
      <c r="M240" s="153" t="s">
        <v>540</v>
      </c>
      <c r="N240" s="159">
        <v>42893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50">
        <v>90</v>
      </c>
      <c r="B241" s="151">
        <v>42887</v>
      </c>
      <c r="C241" s="151"/>
      <c r="D241" s="152" t="s">
        <v>691</v>
      </c>
      <c r="E241" s="153" t="s">
        <v>570</v>
      </c>
      <c r="F241" s="154">
        <v>130</v>
      </c>
      <c r="G241" s="153"/>
      <c r="H241" s="153">
        <v>144.25</v>
      </c>
      <c r="I241" s="155">
        <v>170</v>
      </c>
      <c r="J241" s="156" t="s">
        <v>692</v>
      </c>
      <c r="K241" s="157">
        <f t="shared" si="159"/>
        <v>14.25</v>
      </c>
      <c r="L241" s="158">
        <f t="shared" si="160"/>
        <v>0.10961538461538461</v>
      </c>
      <c r="M241" s="153" t="s">
        <v>540</v>
      </c>
      <c r="N241" s="159">
        <v>43675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50">
        <v>91</v>
      </c>
      <c r="B242" s="151">
        <v>42901</v>
      </c>
      <c r="C242" s="151"/>
      <c r="D242" s="152" t="s">
        <v>693</v>
      </c>
      <c r="E242" s="153" t="s">
        <v>570</v>
      </c>
      <c r="F242" s="154">
        <v>214.5</v>
      </c>
      <c r="G242" s="153"/>
      <c r="H242" s="153">
        <v>262</v>
      </c>
      <c r="I242" s="155">
        <v>262</v>
      </c>
      <c r="J242" s="156" t="s">
        <v>694</v>
      </c>
      <c r="K242" s="157">
        <f t="shared" si="159"/>
        <v>47.5</v>
      </c>
      <c r="L242" s="158">
        <f t="shared" si="160"/>
        <v>0.22144522144522144</v>
      </c>
      <c r="M242" s="153" t="s">
        <v>540</v>
      </c>
      <c r="N242" s="159">
        <v>42977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1">
        <v>92</v>
      </c>
      <c r="B243" s="182">
        <v>42933</v>
      </c>
      <c r="C243" s="182"/>
      <c r="D243" s="183" t="s">
        <v>695</v>
      </c>
      <c r="E243" s="184" t="s">
        <v>570</v>
      </c>
      <c r="F243" s="185">
        <v>370</v>
      </c>
      <c r="G243" s="184"/>
      <c r="H243" s="184">
        <v>447.5</v>
      </c>
      <c r="I243" s="186">
        <v>450</v>
      </c>
      <c r="J243" s="187" t="s">
        <v>628</v>
      </c>
      <c r="K243" s="157">
        <f t="shared" si="159"/>
        <v>77.5</v>
      </c>
      <c r="L243" s="188">
        <f t="shared" si="160"/>
        <v>0.20945945945945946</v>
      </c>
      <c r="M243" s="184" t="s">
        <v>540</v>
      </c>
      <c r="N243" s="189">
        <v>43035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1">
        <v>93</v>
      </c>
      <c r="B244" s="182">
        <v>42943</v>
      </c>
      <c r="C244" s="182"/>
      <c r="D244" s="183" t="s">
        <v>181</v>
      </c>
      <c r="E244" s="184" t="s">
        <v>570</v>
      </c>
      <c r="F244" s="185">
        <v>657.5</v>
      </c>
      <c r="G244" s="184"/>
      <c r="H244" s="184">
        <v>825</v>
      </c>
      <c r="I244" s="186">
        <v>820</v>
      </c>
      <c r="J244" s="187" t="s">
        <v>628</v>
      </c>
      <c r="K244" s="157">
        <f t="shared" si="159"/>
        <v>167.5</v>
      </c>
      <c r="L244" s="188">
        <f t="shared" si="160"/>
        <v>0.25475285171102663</v>
      </c>
      <c r="M244" s="184" t="s">
        <v>540</v>
      </c>
      <c r="N244" s="189">
        <v>43090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50">
        <v>94</v>
      </c>
      <c r="B245" s="151">
        <v>42964</v>
      </c>
      <c r="C245" s="151"/>
      <c r="D245" s="152" t="s">
        <v>349</v>
      </c>
      <c r="E245" s="153" t="s">
        <v>570</v>
      </c>
      <c r="F245" s="154">
        <v>605</v>
      </c>
      <c r="G245" s="153"/>
      <c r="H245" s="153">
        <v>750</v>
      </c>
      <c r="I245" s="155">
        <v>750</v>
      </c>
      <c r="J245" s="156" t="s">
        <v>686</v>
      </c>
      <c r="K245" s="157">
        <f t="shared" si="159"/>
        <v>145</v>
      </c>
      <c r="L245" s="158">
        <f t="shared" si="160"/>
        <v>0.23966942148760331</v>
      </c>
      <c r="M245" s="153" t="s">
        <v>540</v>
      </c>
      <c r="N245" s="159">
        <v>43027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60">
        <v>95</v>
      </c>
      <c r="B246" s="161">
        <v>42979</v>
      </c>
      <c r="C246" s="161"/>
      <c r="D246" s="169" t="s">
        <v>696</v>
      </c>
      <c r="E246" s="164" t="s">
        <v>570</v>
      </c>
      <c r="F246" s="164">
        <v>255</v>
      </c>
      <c r="G246" s="165"/>
      <c r="H246" s="165">
        <v>217.25</v>
      </c>
      <c r="I246" s="165">
        <v>320</v>
      </c>
      <c r="J246" s="166" t="s">
        <v>697</v>
      </c>
      <c r="K246" s="167">
        <f t="shared" si="159"/>
        <v>-37.75</v>
      </c>
      <c r="L246" s="170">
        <f t="shared" si="160"/>
        <v>-0.14803921568627451</v>
      </c>
      <c r="M246" s="164" t="s">
        <v>552</v>
      </c>
      <c r="N246" s="161">
        <v>43661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50">
        <v>96</v>
      </c>
      <c r="B247" s="151">
        <v>42997</v>
      </c>
      <c r="C247" s="151"/>
      <c r="D247" s="152" t="s">
        <v>698</v>
      </c>
      <c r="E247" s="153" t="s">
        <v>570</v>
      </c>
      <c r="F247" s="154">
        <v>215</v>
      </c>
      <c r="G247" s="153"/>
      <c r="H247" s="153">
        <v>258</v>
      </c>
      <c r="I247" s="155">
        <v>258</v>
      </c>
      <c r="J247" s="156" t="s">
        <v>628</v>
      </c>
      <c r="K247" s="157">
        <f t="shared" si="159"/>
        <v>43</v>
      </c>
      <c r="L247" s="158">
        <f t="shared" si="160"/>
        <v>0.2</v>
      </c>
      <c r="M247" s="153" t="s">
        <v>540</v>
      </c>
      <c r="N247" s="159">
        <v>43040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50">
        <v>97</v>
      </c>
      <c r="B248" s="151">
        <v>42997</v>
      </c>
      <c r="C248" s="151"/>
      <c r="D248" s="152" t="s">
        <v>698</v>
      </c>
      <c r="E248" s="153" t="s">
        <v>570</v>
      </c>
      <c r="F248" s="154">
        <v>215</v>
      </c>
      <c r="G248" s="153"/>
      <c r="H248" s="153">
        <v>258</v>
      </c>
      <c r="I248" s="155">
        <v>258</v>
      </c>
      <c r="J248" s="187" t="s">
        <v>628</v>
      </c>
      <c r="K248" s="157">
        <v>43</v>
      </c>
      <c r="L248" s="158">
        <v>0.2</v>
      </c>
      <c r="M248" s="153" t="s">
        <v>540</v>
      </c>
      <c r="N248" s="159">
        <v>43040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1">
        <v>98</v>
      </c>
      <c r="B249" s="182">
        <v>42998</v>
      </c>
      <c r="C249" s="182"/>
      <c r="D249" s="183" t="s">
        <v>699</v>
      </c>
      <c r="E249" s="184" t="s">
        <v>570</v>
      </c>
      <c r="F249" s="154">
        <v>75</v>
      </c>
      <c r="G249" s="184"/>
      <c r="H249" s="184">
        <v>90</v>
      </c>
      <c r="I249" s="186">
        <v>90</v>
      </c>
      <c r="J249" s="156" t="s">
        <v>700</v>
      </c>
      <c r="K249" s="157">
        <f t="shared" ref="K249:K254" si="161">H249-F249</f>
        <v>15</v>
      </c>
      <c r="L249" s="158">
        <f t="shared" ref="L249:L254" si="162">K249/F249</f>
        <v>0.2</v>
      </c>
      <c r="M249" s="153" t="s">
        <v>540</v>
      </c>
      <c r="N249" s="159">
        <v>43019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1">
        <v>99</v>
      </c>
      <c r="B250" s="182">
        <v>43011</v>
      </c>
      <c r="C250" s="182"/>
      <c r="D250" s="183" t="s">
        <v>554</v>
      </c>
      <c r="E250" s="184" t="s">
        <v>570</v>
      </c>
      <c r="F250" s="185">
        <v>315</v>
      </c>
      <c r="G250" s="184"/>
      <c r="H250" s="184">
        <v>392</v>
      </c>
      <c r="I250" s="186">
        <v>384</v>
      </c>
      <c r="J250" s="187" t="s">
        <v>701</v>
      </c>
      <c r="K250" s="157">
        <f t="shared" si="161"/>
        <v>77</v>
      </c>
      <c r="L250" s="188">
        <f t="shared" si="162"/>
        <v>0.24444444444444444</v>
      </c>
      <c r="M250" s="184" t="s">
        <v>540</v>
      </c>
      <c r="N250" s="189">
        <v>43017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1">
        <v>100</v>
      </c>
      <c r="B251" s="182">
        <v>43013</v>
      </c>
      <c r="C251" s="182"/>
      <c r="D251" s="183" t="s">
        <v>432</v>
      </c>
      <c r="E251" s="184" t="s">
        <v>570</v>
      </c>
      <c r="F251" s="185">
        <v>145</v>
      </c>
      <c r="G251" s="184"/>
      <c r="H251" s="184">
        <v>179</v>
      </c>
      <c r="I251" s="186">
        <v>180</v>
      </c>
      <c r="J251" s="187" t="s">
        <v>702</v>
      </c>
      <c r="K251" s="157">
        <f t="shared" si="161"/>
        <v>34</v>
      </c>
      <c r="L251" s="188">
        <f t="shared" si="162"/>
        <v>0.23448275862068965</v>
      </c>
      <c r="M251" s="184" t="s">
        <v>540</v>
      </c>
      <c r="N251" s="189">
        <v>43025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1">
        <v>101</v>
      </c>
      <c r="B252" s="182">
        <v>43014</v>
      </c>
      <c r="C252" s="182"/>
      <c r="D252" s="183" t="s">
        <v>326</v>
      </c>
      <c r="E252" s="184" t="s">
        <v>570</v>
      </c>
      <c r="F252" s="185">
        <v>256</v>
      </c>
      <c r="G252" s="184"/>
      <c r="H252" s="184">
        <v>323</v>
      </c>
      <c r="I252" s="186">
        <v>320</v>
      </c>
      <c r="J252" s="187" t="s">
        <v>628</v>
      </c>
      <c r="K252" s="157">
        <f t="shared" si="161"/>
        <v>67</v>
      </c>
      <c r="L252" s="188">
        <f t="shared" si="162"/>
        <v>0.26171875</v>
      </c>
      <c r="M252" s="184" t="s">
        <v>540</v>
      </c>
      <c r="N252" s="189">
        <v>43067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1">
        <v>102</v>
      </c>
      <c r="B253" s="182">
        <v>43017</v>
      </c>
      <c r="C253" s="182"/>
      <c r="D253" s="183" t="s">
        <v>341</v>
      </c>
      <c r="E253" s="184" t="s">
        <v>570</v>
      </c>
      <c r="F253" s="185">
        <v>137.5</v>
      </c>
      <c r="G253" s="184"/>
      <c r="H253" s="184">
        <v>184</v>
      </c>
      <c r="I253" s="186">
        <v>183</v>
      </c>
      <c r="J253" s="187" t="s">
        <v>703</v>
      </c>
      <c r="K253" s="157">
        <f t="shared" si="161"/>
        <v>46.5</v>
      </c>
      <c r="L253" s="188">
        <f t="shared" si="162"/>
        <v>0.33818181818181819</v>
      </c>
      <c r="M253" s="184" t="s">
        <v>540</v>
      </c>
      <c r="N253" s="189">
        <v>43108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1">
        <v>103</v>
      </c>
      <c r="B254" s="182">
        <v>43018</v>
      </c>
      <c r="C254" s="182"/>
      <c r="D254" s="183" t="s">
        <v>704</v>
      </c>
      <c r="E254" s="184" t="s">
        <v>570</v>
      </c>
      <c r="F254" s="185">
        <v>125.5</v>
      </c>
      <c r="G254" s="184"/>
      <c r="H254" s="184">
        <v>158</v>
      </c>
      <c r="I254" s="186">
        <v>155</v>
      </c>
      <c r="J254" s="187" t="s">
        <v>705</v>
      </c>
      <c r="K254" s="157">
        <f t="shared" si="161"/>
        <v>32.5</v>
      </c>
      <c r="L254" s="188">
        <f t="shared" si="162"/>
        <v>0.25896414342629481</v>
      </c>
      <c r="M254" s="184" t="s">
        <v>540</v>
      </c>
      <c r="N254" s="189">
        <v>43067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1">
        <v>104</v>
      </c>
      <c r="B255" s="182">
        <v>43018</v>
      </c>
      <c r="C255" s="182"/>
      <c r="D255" s="183" t="s">
        <v>706</v>
      </c>
      <c r="E255" s="184" t="s">
        <v>570</v>
      </c>
      <c r="F255" s="185">
        <v>895</v>
      </c>
      <c r="G255" s="184"/>
      <c r="H255" s="184">
        <v>1122.5</v>
      </c>
      <c r="I255" s="186">
        <v>1078</v>
      </c>
      <c r="J255" s="187" t="s">
        <v>707</v>
      </c>
      <c r="K255" s="157">
        <v>227.5</v>
      </c>
      <c r="L255" s="188">
        <v>0.25418994413407803</v>
      </c>
      <c r="M255" s="184" t="s">
        <v>540</v>
      </c>
      <c r="N255" s="189">
        <v>43117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1">
        <v>105</v>
      </c>
      <c r="B256" s="182">
        <v>43020</v>
      </c>
      <c r="C256" s="182"/>
      <c r="D256" s="183" t="s">
        <v>335</v>
      </c>
      <c r="E256" s="184" t="s">
        <v>570</v>
      </c>
      <c r="F256" s="185">
        <v>525</v>
      </c>
      <c r="G256" s="184"/>
      <c r="H256" s="184">
        <v>629</v>
      </c>
      <c r="I256" s="186">
        <v>629</v>
      </c>
      <c r="J256" s="187" t="s">
        <v>628</v>
      </c>
      <c r="K256" s="157">
        <v>104</v>
      </c>
      <c r="L256" s="188">
        <v>0.19809523809523799</v>
      </c>
      <c r="M256" s="184" t="s">
        <v>540</v>
      </c>
      <c r="N256" s="189">
        <v>43119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1">
        <v>106</v>
      </c>
      <c r="B257" s="182">
        <v>43046</v>
      </c>
      <c r="C257" s="182"/>
      <c r="D257" s="183" t="s">
        <v>372</v>
      </c>
      <c r="E257" s="184" t="s">
        <v>570</v>
      </c>
      <c r="F257" s="185">
        <v>740</v>
      </c>
      <c r="G257" s="184"/>
      <c r="H257" s="184">
        <v>892.5</v>
      </c>
      <c r="I257" s="186">
        <v>900</v>
      </c>
      <c r="J257" s="187" t="s">
        <v>708</v>
      </c>
      <c r="K257" s="157">
        <f>H257-F257</f>
        <v>152.5</v>
      </c>
      <c r="L257" s="188">
        <f>K257/F257</f>
        <v>0.20608108108108109</v>
      </c>
      <c r="M257" s="184" t="s">
        <v>540</v>
      </c>
      <c r="N257" s="189">
        <v>43052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50">
        <v>107</v>
      </c>
      <c r="B258" s="151">
        <v>43073</v>
      </c>
      <c r="C258" s="151"/>
      <c r="D258" s="152" t="s">
        <v>709</v>
      </c>
      <c r="E258" s="153" t="s">
        <v>570</v>
      </c>
      <c r="F258" s="154">
        <v>118.5</v>
      </c>
      <c r="G258" s="153"/>
      <c r="H258" s="153">
        <v>143.5</v>
      </c>
      <c r="I258" s="155">
        <v>145</v>
      </c>
      <c r="J258" s="156" t="s">
        <v>561</v>
      </c>
      <c r="K258" s="157">
        <f>H258-F258</f>
        <v>25</v>
      </c>
      <c r="L258" s="158">
        <f>K258/F258</f>
        <v>0.2109704641350211</v>
      </c>
      <c r="M258" s="153" t="s">
        <v>540</v>
      </c>
      <c r="N258" s="159">
        <v>43097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60">
        <v>108</v>
      </c>
      <c r="B259" s="161">
        <v>43090</v>
      </c>
      <c r="C259" s="161"/>
      <c r="D259" s="162" t="s">
        <v>409</v>
      </c>
      <c r="E259" s="163" t="s">
        <v>570</v>
      </c>
      <c r="F259" s="164">
        <v>715</v>
      </c>
      <c r="G259" s="164"/>
      <c r="H259" s="165">
        <v>500</v>
      </c>
      <c r="I259" s="165">
        <v>872</v>
      </c>
      <c r="J259" s="166" t="s">
        <v>710</v>
      </c>
      <c r="K259" s="167">
        <f>H259-F259</f>
        <v>-215</v>
      </c>
      <c r="L259" s="168">
        <f>K259/F259</f>
        <v>-0.30069930069930068</v>
      </c>
      <c r="M259" s="164" t="s">
        <v>552</v>
      </c>
      <c r="N259" s="161">
        <v>43670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50">
        <v>109</v>
      </c>
      <c r="B260" s="151">
        <v>43098</v>
      </c>
      <c r="C260" s="151"/>
      <c r="D260" s="152" t="s">
        <v>554</v>
      </c>
      <c r="E260" s="153" t="s">
        <v>570</v>
      </c>
      <c r="F260" s="154">
        <v>435</v>
      </c>
      <c r="G260" s="153"/>
      <c r="H260" s="153">
        <v>542.5</v>
      </c>
      <c r="I260" s="155">
        <v>539</v>
      </c>
      <c r="J260" s="156" t="s">
        <v>628</v>
      </c>
      <c r="K260" s="157">
        <v>107.5</v>
      </c>
      <c r="L260" s="158">
        <v>0.247126436781609</v>
      </c>
      <c r="M260" s="153" t="s">
        <v>540</v>
      </c>
      <c r="N260" s="159">
        <v>43206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50">
        <v>110</v>
      </c>
      <c r="B261" s="151">
        <v>43098</v>
      </c>
      <c r="C261" s="151"/>
      <c r="D261" s="152" t="s">
        <v>512</v>
      </c>
      <c r="E261" s="153" t="s">
        <v>570</v>
      </c>
      <c r="F261" s="154">
        <v>885</v>
      </c>
      <c r="G261" s="153"/>
      <c r="H261" s="153">
        <v>1090</v>
      </c>
      <c r="I261" s="155">
        <v>1084</v>
      </c>
      <c r="J261" s="156" t="s">
        <v>628</v>
      </c>
      <c r="K261" s="157">
        <v>205</v>
      </c>
      <c r="L261" s="158">
        <v>0.23163841807909599</v>
      </c>
      <c r="M261" s="153" t="s">
        <v>540</v>
      </c>
      <c r="N261" s="159">
        <v>43213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90">
        <v>111</v>
      </c>
      <c r="B262" s="191">
        <v>43192</v>
      </c>
      <c r="C262" s="191"/>
      <c r="D262" s="169" t="s">
        <v>711</v>
      </c>
      <c r="E262" s="164" t="s">
        <v>570</v>
      </c>
      <c r="F262" s="192">
        <v>478.5</v>
      </c>
      <c r="G262" s="164"/>
      <c r="H262" s="164">
        <v>442</v>
      </c>
      <c r="I262" s="165">
        <v>613</v>
      </c>
      <c r="J262" s="166" t="s">
        <v>712</v>
      </c>
      <c r="K262" s="167">
        <f>H262-F262</f>
        <v>-36.5</v>
      </c>
      <c r="L262" s="168">
        <f>K262/F262</f>
        <v>-7.6280041797283177E-2</v>
      </c>
      <c r="M262" s="164" t="s">
        <v>552</v>
      </c>
      <c r="N262" s="161">
        <v>43762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60">
        <v>112</v>
      </c>
      <c r="B263" s="161">
        <v>43194</v>
      </c>
      <c r="C263" s="161"/>
      <c r="D263" s="162" t="s">
        <v>713</v>
      </c>
      <c r="E263" s="163" t="s">
        <v>570</v>
      </c>
      <c r="F263" s="164">
        <f>141.5-7.3</f>
        <v>134.19999999999999</v>
      </c>
      <c r="G263" s="164"/>
      <c r="H263" s="165">
        <v>77</v>
      </c>
      <c r="I263" s="165">
        <v>180</v>
      </c>
      <c r="J263" s="166" t="s">
        <v>714</v>
      </c>
      <c r="K263" s="167">
        <f>H263-F263</f>
        <v>-57.199999999999989</v>
      </c>
      <c r="L263" s="168">
        <f>K263/F263</f>
        <v>-0.42622950819672129</v>
      </c>
      <c r="M263" s="164" t="s">
        <v>552</v>
      </c>
      <c r="N263" s="161">
        <v>43522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60">
        <v>113</v>
      </c>
      <c r="B264" s="161">
        <v>43209</v>
      </c>
      <c r="C264" s="161"/>
      <c r="D264" s="162" t="s">
        <v>715</v>
      </c>
      <c r="E264" s="163" t="s">
        <v>570</v>
      </c>
      <c r="F264" s="164">
        <v>430</v>
      </c>
      <c r="G264" s="164"/>
      <c r="H264" s="165">
        <v>220</v>
      </c>
      <c r="I264" s="165">
        <v>537</v>
      </c>
      <c r="J264" s="166" t="s">
        <v>716</v>
      </c>
      <c r="K264" s="167">
        <f>H264-F264</f>
        <v>-210</v>
      </c>
      <c r="L264" s="168">
        <f>K264/F264</f>
        <v>-0.48837209302325579</v>
      </c>
      <c r="M264" s="164" t="s">
        <v>552</v>
      </c>
      <c r="N264" s="161">
        <v>43252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1">
        <v>114</v>
      </c>
      <c r="B265" s="182">
        <v>43220</v>
      </c>
      <c r="C265" s="182"/>
      <c r="D265" s="183" t="s">
        <v>373</v>
      </c>
      <c r="E265" s="184" t="s">
        <v>570</v>
      </c>
      <c r="F265" s="184">
        <v>153.5</v>
      </c>
      <c r="G265" s="184"/>
      <c r="H265" s="184">
        <v>196</v>
      </c>
      <c r="I265" s="186">
        <v>196</v>
      </c>
      <c r="J265" s="156" t="s">
        <v>717</v>
      </c>
      <c r="K265" s="157">
        <f>H265-F265</f>
        <v>42.5</v>
      </c>
      <c r="L265" s="158">
        <f>K265/F265</f>
        <v>0.27687296416938112</v>
      </c>
      <c r="M265" s="153" t="s">
        <v>540</v>
      </c>
      <c r="N265" s="159">
        <v>43605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60">
        <v>115</v>
      </c>
      <c r="B266" s="161">
        <v>43306</v>
      </c>
      <c r="C266" s="161"/>
      <c r="D266" s="162" t="s">
        <v>687</v>
      </c>
      <c r="E266" s="163" t="s">
        <v>570</v>
      </c>
      <c r="F266" s="164">
        <v>27.5</v>
      </c>
      <c r="G266" s="164"/>
      <c r="H266" s="165">
        <v>13.1</v>
      </c>
      <c r="I266" s="165">
        <v>60</v>
      </c>
      <c r="J266" s="166" t="s">
        <v>718</v>
      </c>
      <c r="K266" s="167">
        <v>-14.4</v>
      </c>
      <c r="L266" s="168">
        <v>-0.52363636363636401</v>
      </c>
      <c r="M266" s="164" t="s">
        <v>552</v>
      </c>
      <c r="N266" s="161">
        <v>43138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90">
        <v>116</v>
      </c>
      <c r="B267" s="191">
        <v>43318</v>
      </c>
      <c r="C267" s="191"/>
      <c r="D267" s="169" t="s">
        <v>719</v>
      </c>
      <c r="E267" s="164" t="s">
        <v>570</v>
      </c>
      <c r="F267" s="164">
        <v>148.5</v>
      </c>
      <c r="G267" s="164"/>
      <c r="H267" s="164">
        <v>102</v>
      </c>
      <c r="I267" s="165">
        <v>182</v>
      </c>
      <c r="J267" s="166" t="s">
        <v>720</v>
      </c>
      <c r="K267" s="167">
        <f>H267-F267</f>
        <v>-46.5</v>
      </c>
      <c r="L267" s="168">
        <f>K267/F267</f>
        <v>-0.31313131313131315</v>
      </c>
      <c r="M267" s="164" t="s">
        <v>552</v>
      </c>
      <c r="N267" s="161">
        <v>43661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50">
        <v>117</v>
      </c>
      <c r="B268" s="151">
        <v>43335</v>
      </c>
      <c r="C268" s="151"/>
      <c r="D268" s="152" t="s">
        <v>721</v>
      </c>
      <c r="E268" s="153" t="s">
        <v>570</v>
      </c>
      <c r="F268" s="184">
        <v>285</v>
      </c>
      <c r="G268" s="153"/>
      <c r="H268" s="153">
        <v>355</v>
      </c>
      <c r="I268" s="155">
        <v>364</v>
      </c>
      <c r="J268" s="156" t="s">
        <v>722</v>
      </c>
      <c r="K268" s="157">
        <v>70</v>
      </c>
      <c r="L268" s="158">
        <v>0.24561403508771901</v>
      </c>
      <c r="M268" s="153" t="s">
        <v>540</v>
      </c>
      <c r="N268" s="159">
        <v>43455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50">
        <v>118</v>
      </c>
      <c r="B269" s="151">
        <v>43341</v>
      </c>
      <c r="C269" s="151"/>
      <c r="D269" s="152" t="s">
        <v>361</v>
      </c>
      <c r="E269" s="153" t="s">
        <v>570</v>
      </c>
      <c r="F269" s="184">
        <v>525</v>
      </c>
      <c r="G269" s="153"/>
      <c r="H269" s="153">
        <v>585</v>
      </c>
      <c r="I269" s="155">
        <v>635</v>
      </c>
      <c r="J269" s="156" t="s">
        <v>723</v>
      </c>
      <c r="K269" s="157">
        <f t="shared" ref="K269:K286" si="163">H269-F269</f>
        <v>60</v>
      </c>
      <c r="L269" s="158">
        <f t="shared" ref="L269:L286" si="164">K269/F269</f>
        <v>0.11428571428571428</v>
      </c>
      <c r="M269" s="153" t="s">
        <v>540</v>
      </c>
      <c r="N269" s="159">
        <v>43662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50">
        <v>119</v>
      </c>
      <c r="B270" s="151">
        <v>43395</v>
      </c>
      <c r="C270" s="151"/>
      <c r="D270" s="152" t="s">
        <v>349</v>
      </c>
      <c r="E270" s="153" t="s">
        <v>570</v>
      </c>
      <c r="F270" s="184">
        <v>475</v>
      </c>
      <c r="G270" s="153"/>
      <c r="H270" s="153">
        <v>574</v>
      </c>
      <c r="I270" s="155">
        <v>570</v>
      </c>
      <c r="J270" s="156" t="s">
        <v>628</v>
      </c>
      <c r="K270" s="157">
        <f t="shared" si="163"/>
        <v>99</v>
      </c>
      <c r="L270" s="158">
        <f t="shared" si="164"/>
        <v>0.20842105263157895</v>
      </c>
      <c r="M270" s="153" t="s">
        <v>540</v>
      </c>
      <c r="N270" s="159">
        <v>43403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1">
        <v>120</v>
      </c>
      <c r="B271" s="182">
        <v>43397</v>
      </c>
      <c r="C271" s="182"/>
      <c r="D271" s="183" t="s">
        <v>368</v>
      </c>
      <c r="E271" s="184" t="s">
        <v>570</v>
      </c>
      <c r="F271" s="184">
        <v>707.5</v>
      </c>
      <c r="G271" s="184"/>
      <c r="H271" s="184">
        <v>872</v>
      </c>
      <c r="I271" s="186">
        <v>872</v>
      </c>
      <c r="J271" s="187" t="s">
        <v>628</v>
      </c>
      <c r="K271" s="157">
        <f t="shared" si="163"/>
        <v>164.5</v>
      </c>
      <c r="L271" s="188">
        <f t="shared" si="164"/>
        <v>0.23250883392226149</v>
      </c>
      <c r="M271" s="184" t="s">
        <v>540</v>
      </c>
      <c r="N271" s="189">
        <v>43482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81">
        <v>121</v>
      </c>
      <c r="B272" s="182">
        <v>43398</v>
      </c>
      <c r="C272" s="182"/>
      <c r="D272" s="183" t="s">
        <v>724</v>
      </c>
      <c r="E272" s="184" t="s">
        <v>570</v>
      </c>
      <c r="F272" s="184">
        <v>162</v>
      </c>
      <c r="G272" s="184"/>
      <c r="H272" s="184">
        <v>204</v>
      </c>
      <c r="I272" s="186">
        <v>209</v>
      </c>
      <c r="J272" s="187" t="s">
        <v>725</v>
      </c>
      <c r="K272" s="157">
        <f t="shared" si="163"/>
        <v>42</v>
      </c>
      <c r="L272" s="188">
        <f t="shared" si="164"/>
        <v>0.25925925925925924</v>
      </c>
      <c r="M272" s="184" t="s">
        <v>540</v>
      </c>
      <c r="N272" s="189">
        <v>43539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1">
        <v>122</v>
      </c>
      <c r="B273" s="182">
        <v>43399</v>
      </c>
      <c r="C273" s="182"/>
      <c r="D273" s="183" t="s">
        <v>449</v>
      </c>
      <c r="E273" s="184" t="s">
        <v>570</v>
      </c>
      <c r="F273" s="184">
        <v>240</v>
      </c>
      <c r="G273" s="184"/>
      <c r="H273" s="184">
        <v>297</v>
      </c>
      <c r="I273" s="186">
        <v>297</v>
      </c>
      <c r="J273" s="187" t="s">
        <v>628</v>
      </c>
      <c r="K273" s="193">
        <f t="shared" si="163"/>
        <v>57</v>
      </c>
      <c r="L273" s="188">
        <f t="shared" si="164"/>
        <v>0.23749999999999999</v>
      </c>
      <c r="M273" s="184" t="s">
        <v>540</v>
      </c>
      <c r="N273" s="189">
        <v>43417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50">
        <v>123</v>
      </c>
      <c r="B274" s="151">
        <v>43439</v>
      </c>
      <c r="C274" s="151"/>
      <c r="D274" s="152" t="s">
        <v>726</v>
      </c>
      <c r="E274" s="153" t="s">
        <v>570</v>
      </c>
      <c r="F274" s="153">
        <v>202.5</v>
      </c>
      <c r="G274" s="153"/>
      <c r="H274" s="153">
        <v>255</v>
      </c>
      <c r="I274" s="155">
        <v>252</v>
      </c>
      <c r="J274" s="156" t="s">
        <v>628</v>
      </c>
      <c r="K274" s="157">
        <f t="shared" si="163"/>
        <v>52.5</v>
      </c>
      <c r="L274" s="158">
        <f t="shared" si="164"/>
        <v>0.25925925925925924</v>
      </c>
      <c r="M274" s="153" t="s">
        <v>540</v>
      </c>
      <c r="N274" s="159">
        <v>43542</v>
      </c>
      <c r="O274" s="1"/>
      <c r="P274" s="1"/>
      <c r="Q274" s="1"/>
      <c r="R274" s="6" t="s">
        <v>727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1">
        <v>124</v>
      </c>
      <c r="B275" s="182">
        <v>43465</v>
      </c>
      <c r="C275" s="151"/>
      <c r="D275" s="183" t="s">
        <v>396</v>
      </c>
      <c r="E275" s="184" t="s">
        <v>570</v>
      </c>
      <c r="F275" s="184">
        <v>710</v>
      </c>
      <c r="G275" s="184"/>
      <c r="H275" s="184">
        <v>866</v>
      </c>
      <c r="I275" s="186">
        <v>866</v>
      </c>
      <c r="J275" s="187" t="s">
        <v>628</v>
      </c>
      <c r="K275" s="157">
        <f t="shared" si="163"/>
        <v>156</v>
      </c>
      <c r="L275" s="158">
        <f t="shared" si="164"/>
        <v>0.21971830985915494</v>
      </c>
      <c r="M275" s="153" t="s">
        <v>540</v>
      </c>
      <c r="N275" s="159">
        <v>43553</v>
      </c>
      <c r="O275" s="1"/>
      <c r="P275" s="1"/>
      <c r="Q275" s="1"/>
      <c r="R275" s="6" t="s">
        <v>727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81">
        <v>125</v>
      </c>
      <c r="B276" s="182">
        <v>43522</v>
      </c>
      <c r="C276" s="182"/>
      <c r="D276" s="183" t="s">
        <v>152</v>
      </c>
      <c r="E276" s="184" t="s">
        <v>570</v>
      </c>
      <c r="F276" s="184">
        <v>337.25</v>
      </c>
      <c r="G276" s="184"/>
      <c r="H276" s="184">
        <v>398.5</v>
      </c>
      <c r="I276" s="186">
        <v>411</v>
      </c>
      <c r="J276" s="156" t="s">
        <v>728</v>
      </c>
      <c r="K276" s="157">
        <f t="shared" si="163"/>
        <v>61.25</v>
      </c>
      <c r="L276" s="158">
        <f t="shared" si="164"/>
        <v>0.1816160118606375</v>
      </c>
      <c r="M276" s="153" t="s">
        <v>540</v>
      </c>
      <c r="N276" s="159">
        <v>43760</v>
      </c>
      <c r="O276" s="1"/>
      <c r="P276" s="1"/>
      <c r="Q276" s="1"/>
      <c r="R276" s="6" t="s">
        <v>727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94">
        <v>126</v>
      </c>
      <c r="B277" s="195">
        <v>43559</v>
      </c>
      <c r="C277" s="195"/>
      <c r="D277" s="196" t="s">
        <v>729</v>
      </c>
      <c r="E277" s="197" t="s">
        <v>570</v>
      </c>
      <c r="F277" s="197">
        <v>130</v>
      </c>
      <c r="G277" s="197"/>
      <c r="H277" s="197">
        <v>65</v>
      </c>
      <c r="I277" s="198">
        <v>158</v>
      </c>
      <c r="J277" s="166" t="s">
        <v>730</v>
      </c>
      <c r="K277" s="167">
        <f t="shared" si="163"/>
        <v>-65</v>
      </c>
      <c r="L277" s="168">
        <f t="shared" si="164"/>
        <v>-0.5</v>
      </c>
      <c r="M277" s="164" t="s">
        <v>552</v>
      </c>
      <c r="N277" s="161">
        <v>43726</v>
      </c>
      <c r="O277" s="1"/>
      <c r="P277" s="1"/>
      <c r="Q277" s="1"/>
      <c r="R277" s="6" t="s">
        <v>731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1">
        <v>127</v>
      </c>
      <c r="B278" s="182">
        <v>43017</v>
      </c>
      <c r="C278" s="182"/>
      <c r="D278" s="183" t="s">
        <v>183</v>
      </c>
      <c r="E278" s="184" t="s">
        <v>570</v>
      </c>
      <c r="F278" s="184">
        <v>141.5</v>
      </c>
      <c r="G278" s="184"/>
      <c r="H278" s="184">
        <v>183.5</v>
      </c>
      <c r="I278" s="186">
        <v>210</v>
      </c>
      <c r="J278" s="156" t="s">
        <v>725</v>
      </c>
      <c r="K278" s="157">
        <f t="shared" si="163"/>
        <v>42</v>
      </c>
      <c r="L278" s="158">
        <f t="shared" si="164"/>
        <v>0.29681978798586572</v>
      </c>
      <c r="M278" s="153" t="s">
        <v>540</v>
      </c>
      <c r="N278" s="159">
        <v>43042</v>
      </c>
      <c r="O278" s="1"/>
      <c r="P278" s="1"/>
      <c r="Q278" s="1"/>
      <c r="R278" s="6" t="s">
        <v>731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94">
        <v>128</v>
      </c>
      <c r="B279" s="195">
        <v>43074</v>
      </c>
      <c r="C279" s="195"/>
      <c r="D279" s="196" t="s">
        <v>732</v>
      </c>
      <c r="E279" s="197" t="s">
        <v>570</v>
      </c>
      <c r="F279" s="192">
        <v>172</v>
      </c>
      <c r="G279" s="197"/>
      <c r="H279" s="197">
        <v>155.25</v>
      </c>
      <c r="I279" s="198">
        <v>230</v>
      </c>
      <c r="J279" s="166" t="s">
        <v>733</v>
      </c>
      <c r="K279" s="167">
        <f t="shared" si="163"/>
        <v>-16.75</v>
      </c>
      <c r="L279" s="168">
        <f t="shared" si="164"/>
        <v>-9.7383720930232565E-2</v>
      </c>
      <c r="M279" s="164" t="s">
        <v>552</v>
      </c>
      <c r="N279" s="161">
        <v>43787</v>
      </c>
      <c r="O279" s="1"/>
      <c r="P279" s="1"/>
      <c r="Q279" s="1"/>
      <c r="R279" s="6" t="s">
        <v>731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81">
        <v>129</v>
      </c>
      <c r="B280" s="182">
        <v>43398</v>
      </c>
      <c r="C280" s="182"/>
      <c r="D280" s="183" t="s">
        <v>107</v>
      </c>
      <c r="E280" s="184" t="s">
        <v>570</v>
      </c>
      <c r="F280" s="184">
        <v>698.5</v>
      </c>
      <c r="G280" s="184"/>
      <c r="H280" s="184">
        <v>890</v>
      </c>
      <c r="I280" s="186">
        <v>890</v>
      </c>
      <c r="J280" s="156" t="s">
        <v>794</v>
      </c>
      <c r="K280" s="157">
        <f t="shared" si="163"/>
        <v>191.5</v>
      </c>
      <c r="L280" s="158">
        <f t="shared" si="164"/>
        <v>0.27415891195418757</v>
      </c>
      <c r="M280" s="153" t="s">
        <v>540</v>
      </c>
      <c r="N280" s="159">
        <v>44328</v>
      </c>
      <c r="O280" s="1"/>
      <c r="P280" s="1"/>
      <c r="Q280" s="1"/>
      <c r="R280" s="6" t="s">
        <v>727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81">
        <v>130</v>
      </c>
      <c r="B281" s="182">
        <v>42877</v>
      </c>
      <c r="C281" s="182"/>
      <c r="D281" s="183" t="s">
        <v>360</v>
      </c>
      <c r="E281" s="184" t="s">
        <v>570</v>
      </c>
      <c r="F281" s="184">
        <v>127.6</v>
      </c>
      <c r="G281" s="184"/>
      <c r="H281" s="184">
        <v>138</v>
      </c>
      <c r="I281" s="186">
        <v>190</v>
      </c>
      <c r="J281" s="156" t="s">
        <v>734</v>
      </c>
      <c r="K281" s="157">
        <f t="shared" si="163"/>
        <v>10.400000000000006</v>
      </c>
      <c r="L281" s="158">
        <f t="shared" si="164"/>
        <v>8.1504702194357417E-2</v>
      </c>
      <c r="M281" s="153" t="s">
        <v>540</v>
      </c>
      <c r="N281" s="159">
        <v>43774</v>
      </c>
      <c r="O281" s="1"/>
      <c r="P281" s="1"/>
      <c r="Q281" s="1"/>
      <c r="R281" s="6" t="s">
        <v>731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81">
        <v>131</v>
      </c>
      <c r="B282" s="182">
        <v>43158</v>
      </c>
      <c r="C282" s="182"/>
      <c r="D282" s="183" t="s">
        <v>735</v>
      </c>
      <c r="E282" s="184" t="s">
        <v>570</v>
      </c>
      <c r="F282" s="184">
        <v>317</v>
      </c>
      <c r="G282" s="184"/>
      <c r="H282" s="184">
        <v>382.5</v>
      </c>
      <c r="I282" s="186">
        <v>398</v>
      </c>
      <c r="J282" s="156" t="s">
        <v>736</v>
      </c>
      <c r="K282" s="157">
        <f t="shared" si="163"/>
        <v>65.5</v>
      </c>
      <c r="L282" s="158">
        <f t="shared" si="164"/>
        <v>0.20662460567823343</v>
      </c>
      <c r="M282" s="153" t="s">
        <v>540</v>
      </c>
      <c r="N282" s="159">
        <v>44238</v>
      </c>
      <c r="O282" s="1"/>
      <c r="P282" s="1"/>
      <c r="Q282" s="1"/>
      <c r="R282" s="6" t="s">
        <v>731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94">
        <v>132</v>
      </c>
      <c r="B283" s="195">
        <v>43164</v>
      </c>
      <c r="C283" s="195"/>
      <c r="D283" s="196" t="s">
        <v>144</v>
      </c>
      <c r="E283" s="197" t="s">
        <v>570</v>
      </c>
      <c r="F283" s="192">
        <f>510-14.4</f>
        <v>495.6</v>
      </c>
      <c r="G283" s="197"/>
      <c r="H283" s="197">
        <v>350</v>
      </c>
      <c r="I283" s="198">
        <v>672</v>
      </c>
      <c r="J283" s="166" t="s">
        <v>737</v>
      </c>
      <c r="K283" s="167">
        <f t="shared" si="163"/>
        <v>-145.60000000000002</v>
      </c>
      <c r="L283" s="168">
        <f t="shared" si="164"/>
        <v>-0.29378531073446329</v>
      </c>
      <c r="M283" s="164" t="s">
        <v>552</v>
      </c>
      <c r="N283" s="161">
        <v>43887</v>
      </c>
      <c r="O283" s="1"/>
      <c r="P283" s="1"/>
      <c r="Q283" s="1"/>
      <c r="R283" s="6" t="s">
        <v>727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94">
        <v>133</v>
      </c>
      <c r="B284" s="195">
        <v>43237</v>
      </c>
      <c r="C284" s="195"/>
      <c r="D284" s="196" t="s">
        <v>441</v>
      </c>
      <c r="E284" s="197" t="s">
        <v>570</v>
      </c>
      <c r="F284" s="192">
        <v>230.3</v>
      </c>
      <c r="G284" s="197"/>
      <c r="H284" s="197">
        <v>102.5</v>
      </c>
      <c r="I284" s="198">
        <v>348</v>
      </c>
      <c r="J284" s="166" t="s">
        <v>738</v>
      </c>
      <c r="K284" s="167">
        <f t="shared" si="163"/>
        <v>-127.80000000000001</v>
      </c>
      <c r="L284" s="168">
        <f t="shared" si="164"/>
        <v>-0.55492835432045162</v>
      </c>
      <c r="M284" s="164" t="s">
        <v>552</v>
      </c>
      <c r="N284" s="161">
        <v>43896</v>
      </c>
      <c r="O284" s="1"/>
      <c r="P284" s="1"/>
      <c r="Q284" s="1"/>
      <c r="R284" s="6" t="s">
        <v>727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81">
        <v>134</v>
      </c>
      <c r="B285" s="182">
        <v>43258</v>
      </c>
      <c r="C285" s="182"/>
      <c r="D285" s="183" t="s">
        <v>413</v>
      </c>
      <c r="E285" s="184" t="s">
        <v>570</v>
      </c>
      <c r="F285" s="184">
        <f>342.5-5.1</f>
        <v>337.4</v>
      </c>
      <c r="G285" s="184"/>
      <c r="H285" s="184">
        <v>412.5</v>
      </c>
      <c r="I285" s="186">
        <v>439</v>
      </c>
      <c r="J285" s="156" t="s">
        <v>739</v>
      </c>
      <c r="K285" s="157">
        <f t="shared" si="163"/>
        <v>75.100000000000023</v>
      </c>
      <c r="L285" s="158">
        <f t="shared" si="164"/>
        <v>0.22258446947243635</v>
      </c>
      <c r="M285" s="153" t="s">
        <v>540</v>
      </c>
      <c r="N285" s="159">
        <v>44230</v>
      </c>
      <c r="O285" s="1"/>
      <c r="P285" s="1"/>
      <c r="Q285" s="1"/>
      <c r="R285" s="6" t="s">
        <v>731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75">
        <v>135</v>
      </c>
      <c r="B286" s="174">
        <v>43285</v>
      </c>
      <c r="C286" s="174"/>
      <c r="D286" s="175" t="s">
        <v>55</v>
      </c>
      <c r="E286" s="176" t="s">
        <v>570</v>
      </c>
      <c r="F286" s="176">
        <f>127.5-5.53</f>
        <v>121.97</v>
      </c>
      <c r="G286" s="177"/>
      <c r="H286" s="177">
        <v>122.5</v>
      </c>
      <c r="I286" s="177">
        <v>170</v>
      </c>
      <c r="J286" s="178" t="s">
        <v>766</v>
      </c>
      <c r="K286" s="179">
        <f t="shared" si="163"/>
        <v>0.53000000000000114</v>
      </c>
      <c r="L286" s="180">
        <f t="shared" si="164"/>
        <v>4.3453308190538747E-3</v>
      </c>
      <c r="M286" s="176" t="s">
        <v>661</v>
      </c>
      <c r="N286" s="174">
        <v>44431</v>
      </c>
      <c r="O286" s="1"/>
      <c r="P286" s="1"/>
      <c r="Q286" s="1"/>
      <c r="R286" s="6" t="s">
        <v>727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94">
        <v>136</v>
      </c>
      <c r="B287" s="195">
        <v>43294</v>
      </c>
      <c r="C287" s="195"/>
      <c r="D287" s="196" t="s">
        <v>351</v>
      </c>
      <c r="E287" s="197" t="s">
        <v>570</v>
      </c>
      <c r="F287" s="192">
        <v>46.5</v>
      </c>
      <c r="G287" s="197"/>
      <c r="H287" s="197">
        <v>17</v>
      </c>
      <c r="I287" s="198">
        <v>59</v>
      </c>
      <c r="J287" s="166" t="s">
        <v>740</v>
      </c>
      <c r="K287" s="167">
        <f t="shared" ref="K287:K295" si="165">H287-F287</f>
        <v>-29.5</v>
      </c>
      <c r="L287" s="168">
        <f t="shared" ref="L287:L295" si="166">K287/F287</f>
        <v>-0.63440860215053763</v>
      </c>
      <c r="M287" s="164" t="s">
        <v>552</v>
      </c>
      <c r="N287" s="161">
        <v>43887</v>
      </c>
      <c r="O287" s="1"/>
      <c r="P287" s="1"/>
      <c r="Q287" s="1"/>
      <c r="R287" s="6" t="s">
        <v>727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81">
        <v>137</v>
      </c>
      <c r="B288" s="182">
        <v>43396</v>
      </c>
      <c r="C288" s="182"/>
      <c r="D288" s="183" t="s">
        <v>398</v>
      </c>
      <c r="E288" s="184" t="s">
        <v>570</v>
      </c>
      <c r="F288" s="184">
        <v>156.5</v>
      </c>
      <c r="G288" s="184"/>
      <c r="H288" s="184">
        <v>207.5</v>
      </c>
      <c r="I288" s="186">
        <v>191</v>
      </c>
      <c r="J288" s="156" t="s">
        <v>628</v>
      </c>
      <c r="K288" s="157">
        <f t="shared" si="165"/>
        <v>51</v>
      </c>
      <c r="L288" s="158">
        <f t="shared" si="166"/>
        <v>0.32587859424920129</v>
      </c>
      <c r="M288" s="153" t="s">
        <v>540</v>
      </c>
      <c r="N288" s="159">
        <v>44369</v>
      </c>
      <c r="O288" s="1"/>
      <c r="P288" s="1"/>
      <c r="Q288" s="1"/>
      <c r="R288" s="6" t="s">
        <v>727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81">
        <v>138</v>
      </c>
      <c r="B289" s="182">
        <v>43439</v>
      </c>
      <c r="C289" s="182"/>
      <c r="D289" s="183" t="s">
        <v>316</v>
      </c>
      <c r="E289" s="184" t="s">
        <v>570</v>
      </c>
      <c r="F289" s="184">
        <v>259.5</v>
      </c>
      <c r="G289" s="184"/>
      <c r="H289" s="184">
        <v>320</v>
      </c>
      <c r="I289" s="186">
        <v>320</v>
      </c>
      <c r="J289" s="156" t="s">
        <v>628</v>
      </c>
      <c r="K289" s="157">
        <f t="shared" si="165"/>
        <v>60.5</v>
      </c>
      <c r="L289" s="158">
        <f t="shared" si="166"/>
        <v>0.23314065510597304</v>
      </c>
      <c r="M289" s="153" t="s">
        <v>540</v>
      </c>
      <c r="N289" s="159">
        <v>44323</v>
      </c>
      <c r="O289" s="1"/>
      <c r="P289" s="1"/>
      <c r="Q289" s="1"/>
      <c r="R289" s="6" t="s">
        <v>727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94">
        <v>139</v>
      </c>
      <c r="B290" s="195">
        <v>43439</v>
      </c>
      <c r="C290" s="195"/>
      <c r="D290" s="196" t="s">
        <v>741</v>
      </c>
      <c r="E290" s="197" t="s">
        <v>570</v>
      </c>
      <c r="F290" s="197">
        <v>715</v>
      </c>
      <c r="G290" s="197"/>
      <c r="H290" s="197">
        <v>445</v>
      </c>
      <c r="I290" s="198">
        <v>840</v>
      </c>
      <c r="J290" s="166" t="s">
        <v>742</v>
      </c>
      <c r="K290" s="167">
        <f t="shared" si="165"/>
        <v>-270</v>
      </c>
      <c r="L290" s="168">
        <f t="shared" si="166"/>
        <v>-0.3776223776223776</v>
      </c>
      <c r="M290" s="164" t="s">
        <v>552</v>
      </c>
      <c r="N290" s="161">
        <v>43800</v>
      </c>
      <c r="O290" s="1"/>
      <c r="P290" s="1"/>
      <c r="Q290" s="1"/>
      <c r="R290" s="6" t="s">
        <v>727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81">
        <v>140</v>
      </c>
      <c r="B291" s="182">
        <v>43469</v>
      </c>
      <c r="C291" s="182"/>
      <c r="D291" s="183" t="s">
        <v>157</v>
      </c>
      <c r="E291" s="184" t="s">
        <v>570</v>
      </c>
      <c r="F291" s="184">
        <v>875</v>
      </c>
      <c r="G291" s="184"/>
      <c r="H291" s="184">
        <v>1165</v>
      </c>
      <c r="I291" s="186">
        <v>1185</v>
      </c>
      <c r="J291" s="156" t="s">
        <v>743</v>
      </c>
      <c r="K291" s="157">
        <f t="shared" si="165"/>
        <v>290</v>
      </c>
      <c r="L291" s="158">
        <f t="shared" si="166"/>
        <v>0.33142857142857141</v>
      </c>
      <c r="M291" s="153" t="s">
        <v>540</v>
      </c>
      <c r="N291" s="159">
        <v>43847</v>
      </c>
      <c r="O291" s="1"/>
      <c r="P291" s="1"/>
      <c r="Q291" s="1"/>
      <c r="R291" s="6" t="s">
        <v>727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81">
        <v>141</v>
      </c>
      <c r="B292" s="182">
        <v>43559</v>
      </c>
      <c r="C292" s="182"/>
      <c r="D292" s="183" t="s">
        <v>332</v>
      </c>
      <c r="E292" s="184" t="s">
        <v>570</v>
      </c>
      <c r="F292" s="184">
        <f>387-14.63</f>
        <v>372.37</v>
      </c>
      <c r="G292" s="184"/>
      <c r="H292" s="184">
        <v>490</v>
      </c>
      <c r="I292" s="186">
        <v>490</v>
      </c>
      <c r="J292" s="156" t="s">
        <v>628</v>
      </c>
      <c r="K292" s="157">
        <f t="shared" si="165"/>
        <v>117.63</v>
      </c>
      <c r="L292" s="158">
        <f t="shared" si="166"/>
        <v>0.31589548030185027</v>
      </c>
      <c r="M292" s="153" t="s">
        <v>540</v>
      </c>
      <c r="N292" s="159">
        <v>43850</v>
      </c>
      <c r="O292" s="1"/>
      <c r="P292" s="1"/>
      <c r="Q292" s="1"/>
      <c r="R292" s="6" t="s">
        <v>727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94">
        <v>142</v>
      </c>
      <c r="B293" s="195">
        <v>43578</v>
      </c>
      <c r="C293" s="195"/>
      <c r="D293" s="196" t="s">
        <v>744</v>
      </c>
      <c r="E293" s="197" t="s">
        <v>542</v>
      </c>
      <c r="F293" s="197">
        <v>220</v>
      </c>
      <c r="G293" s="197"/>
      <c r="H293" s="197">
        <v>127.5</v>
      </c>
      <c r="I293" s="198">
        <v>284</v>
      </c>
      <c r="J293" s="166" t="s">
        <v>745</v>
      </c>
      <c r="K293" s="167">
        <f t="shared" si="165"/>
        <v>-92.5</v>
      </c>
      <c r="L293" s="168">
        <f t="shared" si="166"/>
        <v>-0.42045454545454547</v>
      </c>
      <c r="M293" s="164" t="s">
        <v>552</v>
      </c>
      <c r="N293" s="161">
        <v>43896</v>
      </c>
      <c r="O293" s="1"/>
      <c r="P293" s="1"/>
      <c r="Q293" s="1"/>
      <c r="R293" s="6" t="s">
        <v>727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81">
        <v>143</v>
      </c>
      <c r="B294" s="182">
        <v>43622</v>
      </c>
      <c r="C294" s="182"/>
      <c r="D294" s="183" t="s">
        <v>450</v>
      </c>
      <c r="E294" s="184" t="s">
        <v>542</v>
      </c>
      <c r="F294" s="184">
        <v>332.8</v>
      </c>
      <c r="G294" s="184"/>
      <c r="H294" s="184">
        <v>405</v>
      </c>
      <c r="I294" s="186">
        <v>419</v>
      </c>
      <c r="J294" s="156" t="s">
        <v>746</v>
      </c>
      <c r="K294" s="157">
        <f t="shared" si="165"/>
        <v>72.199999999999989</v>
      </c>
      <c r="L294" s="158">
        <f t="shared" si="166"/>
        <v>0.21694711538461534</v>
      </c>
      <c r="M294" s="153" t="s">
        <v>540</v>
      </c>
      <c r="N294" s="159">
        <v>43860</v>
      </c>
      <c r="O294" s="1"/>
      <c r="P294" s="1"/>
      <c r="Q294" s="1"/>
      <c r="R294" s="6" t="s">
        <v>731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75">
        <v>144</v>
      </c>
      <c r="B295" s="174">
        <v>43641</v>
      </c>
      <c r="C295" s="174"/>
      <c r="D295" s="175" t="s">
        <v>150</v>
      </c>
      <c r="E295" s="176" t="s">
        <v>570</v>
      </c>
      <c r="F295" s="176">
        <v>386</v>
      </c>
      <c r="G295" s="177"/>
      <c r="H295" s="177">
        <v>395</v>
      </c>
      <c r="I295" s="177">
        <v>452</v>
      </c>
      <c r="J295" s="178" t="s">
        <v>747</v>
      </c>
      <c r="K295" s="179">
        <f t="shared" si="165"/>
        <v>9</v>
      </c>
      <c r="L295" s="180">
        <f t="shared" si="166"/>
        <v>2.3316062176165803E-2</v>
      </c>
      <c r="M295" s="176" t="s">
        <v>661</v>
      </c>
      <c r="N295" s="174">
        <v>43868</v>
      </c>
      <c r="O295" s="1"/>
      <c r="P295" s="1"/>
      <c r="Q295" s="1"/>
      <c r="R295" s="6" t="s">
        <v>731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75">
        <v>145</v>
      </c>
      <c r="B296" s="174">
        <v>43707</v>
      </c>
      <c r="C296" s="174"/>
      <c r="D296" s="175" t="s">
        <v>130</v>
      </c>
      <c r="E296" s="176" t="s">
        <v>570</v>
      </c>
      <c r="F296" s="176">
        <v>137.5</v>
      </c>
      <c r="G296" s="177"/>
      <c r="H296" s="177">
        <v>138.5</v>
      </c>
      <c r="I296" s="177">
        <v>190</v>
      </c>
      <c r="J296" s="178" t="s">
        <v>765</v>
      </c>
      <c r="K296" s="179">
        <f>H296-F296</f>
        <v>1</v>
      </c>
      <c r="L296" s="180">
        <f>K296/F296</f>
        <v>7.2727272727272727E-3</v>
      </c>
      <c r="M296" s="176" t="s">
        <v>661</v>
      </c>
      <c r="N296" s="174">
        <v>44432</v>
      </c>
      <c r="O296" s="1"/>
      <c r="P296" s="1"/>
      <c r="Q296" s="1"/>
      <c r="R296" s="6" t="s">
        <v>727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81">
        <v>146</v>
      </c>
      <c r="B297" s="182">
        <v>43731</v>
      </c>
      <c r="C297" s="182"/>
      <c r="D297" s="183" t="s">
        <v>406</v>
      </c>
      <c r="E297" s="184" t="s">
        <v>570</v>
      </c>
      <c r="F297" s="184">
        <v>235</v>
      </c>
      <c r="G297" s="184"/>
      <c r="H297" s="184">
        <v>295</v>
      </c>
      <c r="I297" s="186">
        <v>296</v>
      </c>
      <c r="J297" s="156" t="s">
        <v>748</v>
      </c>
      <c r="K297" s="157">
        <f t="shared" ref="K297:K303" si="167">H297-F297</f>
        <v>60</v>
      </c>
      <c r="L297" s="158">
        <f t="shared" ref="L297:L303" si="168">K297/F297</f>
        <v>0.25531914893617019</v>
      </c>
      <c r="M297" s="153" t="s">
        <v>540</v>
      </c>
      <c r="N297" s="159">
        <v>43844</v>
      </c>
      <c r="O297" s="1"/>
      <c r="P297" s="1"/>
      <c r="Q297" s="1"/>
      <c r="R297" s="6" t="s">
        <v>731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81">
        <v>147</v>
      </c>
      <c r="B298" s="182">
        <v>43752</v>
      </c>
      <c r="C298" s="182"/>
      <c r="D298" s="183" t="s">
        <v>749</v>
      </c>
      <c r="E298" s="184" t="s">
        <v>570</v>
      </c>
      <c r="F298" s="184">
        <v>277.5</v>
      </c>
      <c r="G298" s="184"/>
      <c r="H298" s="184">
        <v>333</v>
      </c>
      <c r="I298" s="186">
        <v>333</v>
      </c>
      <c r="J298" s="156" t="s">
        <v>750</v>
      </c>
      <c r="K298" s="157">
        <f t="shared" si="167"/>
        <v>55.5</v>
      </c>
      <c r="L298" s="158">
        <f t="shared" si="168"/>
        <v>0.2</v>
      </c>
      <c r="M298" s="153" t="s">
        <v>540</v>
      </c>
      <c r="N298" s="159">
        <v>43846</v>
      </c>
      <c r="O298" s="1"/>
      <c r="P298" s="1"/>
      <c r="Q298" s="1"/>
      <c r="R298" s="6" t="s">
        <v>727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81">
        <v>148</v>
      </c>
      <c r="B299" s="182">
        <v>43752</v>
      </c>
      <c r="C299" s="182"/>
      <c r="D299" s="183" t="s">
        <v>751</v>
      </c>
      <c r="E299" s="184" t="s">
        <v>570</v>
      </c>
      <c r="F299" s="184">
        <v>930</v>
      </c>
      <c r="G299" s="184"/>
      <c r="H299" s="184">
        <v>1165</v>
      </c>
      <c r="I299" s="186">
        <v>1200</v>
      </c>
      <c r="J299" s="156" t="s">
        <v>752</v>
      </c>
      <c r="K299" s="157">
        <f t="shared" si="167"/>
        <v>235</v>
      </c>
      <c r="L299" s="158">
        <f t="shared" si="168"/>
        <v>0.25268817204301075</v>
      </c>
      <c r="M299" s="153" t="s">
        <v>540</v>
      </c>
      <c r="N299" s="159">
        <v>43847</v>
      </c>
      <c r="O299" s="1"/>
      <c r="P299" s="1"/>
      <c r="Q299" s="1"/>
      <c r="R299" s="6" t="s">
        <v>731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81">
        <v>149</v>
      </c>
      <c r="B300" s="182">
        <v>43753</v>
      </c>
      <c r="C300" s="182"/>
      <c r="D300" s="183" t="s">
        <v>753</v>
      </c>
      <c r="E300" s="184" t="s">
        <v>570</v>
      </c>
      <c r="F300" s="154">
        <v>111</v>
      </c>
      <c r="G300" s="184"/>
      <c r="H300" s="184">
        <v>141</v>
      </c>
      <c r="I300" s="186">
        <v>141</v>
      </c>
      <c r="J300" s="156" t="s">
        <v>555</v>
      </c>
      <c r="K300" s="157">
        <f t="shared" si="167"/>
        <v>30</v>
      </c>
      <c r="L300" s="158">
        <f t="shared" si="168"/>
        <v>0.27027027027027029</v>
      </c>
      <c r="M300" s="153" t="s">
        <v>540</v>
      </c>
      <c r="N300" s="159">
        <v>44328</v>
      </c>
      <c r="O300" s="1"/>
      <c r="P300" s="1"/>
      <c r="Q300" s="1"/>
      <c r="R300" s="6" t="s">
        <v>731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81">
        <v>150</v>
      </c>
      <c r="B301" s="182">
        <v>43753</v>
      </c>
      <c r="C301" s="182"/>
      <c r="D301" s="183" t="s">
        <v>754</v>
      </c>
      <c r="E301" s="184" t="s">
        <v>570</v>
      </c>
      <c r="F301" s="154">
        <v>296</v>
      </c>
      <c r="G301" s="184"/>
      <c r="H301" s="184">
        <v>370</v>
      </c>
      <c r="I301" s="186">
        <v>370</v>
      </c>
      <c r="J301" s="156" t="s">
        <v>628</v>
      </c>
      <c r="K301" s="157">
        <f t="shared" si="167"/>
        <v>74</v>
      </c>
      <c r="L301" s="158">
        <f t="shared" si="168"/>
        <v>0.25</v>
      </c>
      <c r="M301" s="153" t="s">
        <v>540</v>
      </c>
      <c r="N301" s="159">
        <v>43853</v>
      </c>
      <c r="O301" s="1"/>
      <c r="P301" s="1"/>
      <c r="Q301" s="1"/>
      <c r="R301" s="6" t="s">
        <v>731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81">
        <v>151</v>
      </c>
      <c r="B302" s="182">
        <v>43754</v>
      </c>
      <c r="C302" s="182"/>
      <c r="D302" s="183" t="s">
        <v>755</v>
      </c>
      <c r="E302" s="184" t="s">
        <v>570</v>
      </c>
      <c r="F302" s="154">
        <v>300</v>
      </c>
      <c r="G302" s="184"/>
      <c r="H302" s="184">
        <v>382.5</v>
      </c>
      <c r="I302" s="186">
        <v>344</v>
      </c>
      <c r="J302" s="156" t="s">
        <v>798</v>
      </c>
      <c r="K302" s="157">
        <f t="shared" si="167"/>
        <v>82.5</v>
      </c>
      <c r="L302" s="158">
        <f t="shared" si="168"/>
        <v>0.27500000000000002</v>
      </c>
      <c r="M302" s="153" t="s">
        <v>540</v>
      </c>
      <c r="N302" s="159">
        <v>44238</v>
      </c>
      <c r="O302" s="1"/>
      <c r="P302" s="1"/>
      <c r="Q302" s="1"/>
      <c r="R302" s="6" t="s">
        <v>731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81">
        <v>152</v>
      </c>
      <c r="B303" s="182">
        <v>43832</v>
      </c>
      <c r="C303" s="182"/>
      <c r="D303" s="183" t="s">
        <v>756</v>
      </c>
      <c r="E303" s="184" t="s">
        <v>570</v>
      </c>
      <c r="F303" s="154">
        <v>495</v>
      </c>
      <c r="G303" s="184"/>
      <c r="H303" s="184">
        <v>595</v>
      </c>
      <c r="I303" s="186">
        <v>590</v>
      </c>
      <c r="J303" s="156" t="s">
        <v>797</v>
      </c>
      <c r="K303" s="157">
        <f t="shared" si="167"/>
        <v>100</v>
      </c>
      <c r="L303" s="158">
        <f t="shared" si="168"/>
        <v>0.20202020202020202</v>
      </c>
      <c r="M303" s="153" t="s">
        <v>540</v>
      </c>
      <c r="N303" s="159">
        <v>44589</v>
      </c>
      <c r="O303" s="1"/>
      <c r="P303" s="1"/>
      <c r="Q303" s="1"/>
      <c r="R303" s="6" t="s">
        <v>731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81">
        <v>153</v>
      </c>
      <c r="B304" s="182">
        <v>43966</v>
      </c>
      <c r="C304" s="182"/>
      <c r="D304" s="183" t="s">
        <v>71</v>
      </c>
      <c r="E304" s="184" t="s">
        <v>570</v>
      </c>
      <c r="F304" s="154">
        <v>67.5</v>
      </c>
      <c r="G304" s="184"/>
      <c r="H304" s="184">
        <v>86</v>
      </c>
      <c r="I304" s="186">
        <v>86</v>
      </c>
      <c r="J304" s="156" t="s">
        <v>757</v>
      </c>
      <c r="K304" s="157">
        <f t="shared" ref="K304:K312" si="169">H304-F304</f>
        <v>18.5</v>
      </c>
      <c r="L304" s="158">
        <f t="shared" ref="L304:L312" si="170">K304/F304</f>
        <v>0.27407407407407408</v>
      </c>
      <c r="M304" s="153" t="s">
        <v>540</v>
      </c>
      <c r="N304" s="159">
        <v>44008</v>
      </c>
      <c r="O304" s="1"/>
      <c r="P304" s="1"/>
      <c r="Q304" s="1"/>
      <c r="R304" s="6" t="s">
        <v>731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81">
        <v>154</v>
      </c>
      <c r="B305" s="182">
        <v>44035</v>
      </c>
      <c r="C305" s="182"/>
      <c r="D305" s="183" t="s">
        <v>449</v>
      </c>
      <c r="E305" s="184" t="s">
        <v>570</v>
      </c>
      <c r="F305" s="154">
        <v>231</v>
      </c>
      <c r="G305" s="184"/>
      <c r="H305" s="184">
        <v>281</v>
      </c>
      <c r="I305" s="186">
        <v>281</v>
      </c>
      <c r="J305" s="156" t="s">
        <v>628</v>
      </c>
      <c r="K305" s="157">
        <f t="shared" si="169"/>
        <v>50</v>
      </c>
      <c r="L305" s="158">
        <f t="shared" si="170"/>
        <v>0.21645021645021645</v>
      </c>
      <c r="M305" s="153" t="s">
        <v>540</v>
      </c>
      <c r="N305" s="159">
        <v>44358</v>
      </c>
      <c r="O305" s="1"/>
      <c r="P305" s="1"/>
      <c r="Q305" s="1"/>
      <c r="R305" s="6" t="s">
        <v>731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81">
        <v>155</v>
      </c>
      <c r="B306" s="182">
        <v>44092</v>
      </c>
      <c r="C306" s="182"/>
      <c r="D306" s="183" t="s">
        <v>389</v>
      </c>
      <c r="E306" s="184" t="s">
        <v>570</v>
      </c>
      <c r="F306" s="184">
        <v>206</v>
      </c>
      <c r="G306" s="184"/>
      <c r="H306" s="184">
        <v>248</v>
      </c>
      <c r="I306" s="186">
        <v>248</v>
      </c>
      <c r="J306" s="156" t="s">
        <v>628</v>
      </c>
      <c r="K306" s="157">
        <f t="shared" si="169"/>
        <v>42</v>
      </c>
      <c r="L306" s="158">
        <f t="shared" si="170"/>
        <v>0.20388349514563106</v>
      </c>
      <c r="M306" s="153" t="s">
        <v>540</v>
      </c>
      <c r="N306" s="159">
        <v>44214</v>
      </c>
      <c r="O306" s="1"/>
      <c r="P306" s="1"/>
      <c r="Q306" s="1"/>
      <c r="R306" s="6" t="s">
        <v>731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81">
        <v>156</v>
      </c>
      <c r="B307" s="182">
        <v>44140</v>
      </c>
      <c r="C307" s="182"/>
      <c r="D307" s="183" t="s">
        <v>389</v>
      </c>
      <c r="E307" s="184" t="s">
        <v>570</v>
      </c>
      <c r="F307" s="184">
        <v>182.5</v>
      </c>
      <c r="G307" s="184"/>
      <c r="H307" s="184">
        <v>248</v>
      </c>
      <c r="I307" s="186">
        <v>248</v>
      </c>
      <c r="J307" s="156" t="s">
        <v>628</v>
      </c>
      <c r="K307" s="157">
        <f t="shared" si="169"/>
        <v>65.5</v>
      </c>
      <c r="L307" s="158">
        <f t="shared" si="170"/>
        <v>0.35890410958904112</v>
      </c>
      <c r="M307" s="153" t="s">
        <v>540</v>
      </c>
      <c r="N307" s="159">
        <v>44214</v>
      </c>
      <c r="O307" s="1"/>
      <c r="P307" s="1"/>
      <c r="Q307" s="1"/>
      <c r="R307" s="6" t="s">
        <v>731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81">
        <v>157</v>
      </c>
      <c r="B308" s="182">
        <v>44140</v>
      </c>
      <c r="C308" s="182"/>
      <c r="D308" s="183" t="s">
        <v>316</v>
      </c>
      <c r="E308" s="184" t="s">
        <v>570</v>
      </c>
      <c r="F308" s="184">
        <v>247.5</v>
      </c>
      <c r="G308" s="184"/>
      <c r="H308" s="184">
        <v>320</v>
      </c>
      <c r="I308" s="186">
        <v>320</v>
      </c>
      <c r="J308" s="156" t="s">
        <v>628</v>
      </c>
      <c r="K308" s="157">
        <f t="shared" si="169"/>
        <v>72.5</v>
      </c>
      <c r="L308" s="158">
        <f t="shared" si="170"/>
        <v>0.29292929292929293</v>
      </c>
      <c r="M308" s="153" t="s">
        <v>540</v>
      </c>
      <c r="N308" s="159">
        <v>44323</v>
      </c>
      <c r="O308" s="1"/>
      <c r="P308" s="1"/>
      <c r="Q308" s="1"/>
      <c r="R308" s="6" t="s">
        <v>731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81">
        <v>158</v>
      </c>
      <c r="B309" s="182">
        <v>44140</v>
      </c>
      <c r="C309" s="182"/>
      <c r="D309" s="183" t="s">
        <v>269</v>
      </c>
      <c r="E309" s="184" t="s">
        <v>570</v>
      </c>
      <c r="F309" s="154">
        <v>925</v>
      </c>
      <c r="G309" s="184"/>
      <c r="H309" s="184">
        <v>1095</v>
      </c>
      <c r="I309" s="186">
        <v>1093</v>
      </c>
      <c r="J309" s="156" t="s">
        <v>758</v>
      </c>
      <c r="K309" s="157">
        <f t="shared" si="169"/>
        <v>170</v>
      </c>
      <c r="L309" s="158">
        <f t="shared" si="170"/>
        <v>0.18378378378378379</v>
      </c>
      <c r="M309" s="153" t="s">
        <v>540</v>
      </c>
      <c r="N309" s="159">
        <v>44201</v>
      </c>
      <c r="O309" s="1"/>
      <c r="P309" s="1"/>
      <c r="Q309" s="1"/>
      <c r="R309" s="6" t="s">
        <v>731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81">
        <v>159</v>
      </c>
      <c r="B310" s="182">
        <v>44140</v>
      </c>
      <c r="C310" s="182"/>
      <c r="D310" s="183" t="s">
        <v>332</v>
      </c>
      <c r="E310" s="184" t="s">
        <v>570</v>
      </c>
      <c r="F310" s="154">
        <v>332.5</v>
      </c>
      <c r="G310" s="184"/>
      <c r="H310" s="184">
        <v>393</v>
      </c>
      <c r="I310" s="186">
        <v>406</v>
      </c>
      <c r="J310" s="156" t="s">
        <v>759</v>
      </c>
      <c r="K310" s="157">
        <f t="shared" si="169"/>
        <v>60.5</v>
      </c>
      <c r="L310" s="158">
        <f t="shared" si="170"/>
        <v>0.18195488721804512</v>
      </c>
      <c r="M310" s="153" t="s">
        <v>540</v>
      </c>
      <c r="N310" s="159">
        <v>44256</v>
      </c>
      <c r="O310" s="1"/>
      <c r="P310" s="1"/>
      <c r="Q310" s="1"/>
      <c r="R310" s="6" t="s">
        <v>731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81">
        <v>160</v>
      </c>
      <c r="B311" s="182">
        <v>44141</v>
      </c>
      <c r="C311" s="182"/>
      <c r="D311" s="183" t="s">
        <v>449</v>
      </c>
      <c r="E311" s="184" t="s">
        <v>570</v>
      </c>
      <c r="F311" s="154">
        <v>231</v>
      </c>
      <c r="G311" s="184"/>
      <c r="H311" s="184">
        <v>281</v>
      </c>
      <c r="I311" s="186">
        <v>281</v>
      </c>
      <c r="J311" s="156" t="s">
        <v>628</v>
      </c>
      <c r="K311" s="157">
        <f t="shared" si="169"/>
        <v>50</v>
      </c>
      <c r="L311" s="158">
        <f t="shared" si="170"/>
        <v>0.21645021645021645</v>
      </c>
      <c r="M311" s="153" t="s">
        <v>540</v>
      </c>
      <c r="N311" s="159">
        <v>44358</v>
      </c>
      <c r="O311" s="1"/>
      <c r="P311" s="1"/>
      <c r="Q311" s="1"/>
      <c r="R311" s="6" t="s">
        <v>731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81">
        <v>161</v>
      </c>
      <c r="B312" s="182">
        <v>44187</v>
      </c>
      <c r="C312" s="182"/>
      <c r="D312" s="183" t="s">
        <v>425</v>
      </c>
      <c r="E312" s="184" t="s">
        <v>570</v>
      </c>
      <c r="F312" s="154">
        <v>190</v>
      </c>
      <c r="G312" s="184"/>
      <c r="H312" s="184">
        <v>239</v>
      </c>
      <c r="I312" s="186">
        <v>239</v>
      </c>
      <c r="J312" s="156" t="s">
        <v>851</v>
      </c>
      <c r="K312" s="157">
        <f t="shared" si="169"/>
        <v>49</v>
      </c>
      <c r="L312" s="158">
        <f t="shared" si="170"/>
        <v>0.25789473684210529</v>
      </c>
      <c r="M312" s="153" t="s">
        <v>540</v>
      </c>
      <c r="N312" s="159">
        <v>44844</v>
      </c>
      <c r="O312" s="1"/>
      <c r="P312" s="1"/>
      <c r="Q312" s="1"/>
      <c r="R312" s="6" t="s">
        <v>731</v>
      </c>
    </row>
    <row r="313" spans="1:26" ht="12.75" customHeight="1">
      <c r="A313" s="181">
        <v>162</v>
      </c>
      <c r="B313" s="182">
        <v>44258</v>
      </c>
      <c r="C313" s="182"/>
      <c r="D313" s="183" t="s">
        <v>756</v>
      </c>
      <c r="E313" s="184" t="s">
        <v>570</v>
      </c>
      <c r="F313" s="154">
        <v>495</v>
      </c>
      <c r="G313" s="184"/>
      <c r="H313" s="184">
        <v>595</v>
      </c>
      <c r="I313" s="186">
        <v>590</v>
      </c>
      <c r="J313" s="156" t="s">
        <v>797</v>
      </c>
      <c r="K313" s="157">
        <f t="shared" ref="K313:K320" si="171">H313-F313</f>
        <v>100</v>
      </c>
      <c r="L313" s="158">
        <f t="shared" ref="L313:L320" si="172">K313/F313</f>
        <v>0.20202020202020202</v>
      </c>
      <c r="M313" s="153" t="s">
        <v>540</v>
      </c>
      <c r="N313" s="159">
        <v>44589</v>
      </c>
      <c r="O313" s="1"/>
      <c r="P313" s="1"/>
      <c r="R313" s="6" t="s">
        <v>731</v>
      </c>
    </row>
    <row r="314" spans="1:26" ht="12.75" customHeight="1">
      <c r="A314" s="181">
        <v>163</v>
      </c>
      <c r="B314" s="182">
        <v>44274</v>
      </c>
      <c r="C314" s="182"/>
      <c r="D314" s="183" t="s">
        <v>332</v>
      </c>
      <c r="E314" s="184" t="s">
        <v>570</v>
      </c>
      <c r="F314" s="154">
        <v>355</v>
      </c>
      <c r="G314" s="184"/>
      <c r="H314" s="184">
        <v>422.5</v>
      </c>
      <c r="I314" s="186">
        <v>420</v>
      </c>
      <c r="J314" s="156" t="s">
        <v>760</v>
      </c>
      <c r="K314" s="157">
        <f t="shared" si="171"/>
        <v>67.5</v>
      </c>
      <c r="L314" s="158">
        <f t="shared" si="172"/>
        <v>0.19014084507042253</v>
      </c>
      <c r="M314" s="153" t="s">
        <v>540</v>
      </c>
      <c r="N314" s="159">
        <v>44361</v>
      </c>
      <c r="O314" s="1"/>
      <c r="R314" s="199" t="s">
        <v>731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81">
        <v>164</v>
      </c>
      <c r="B315" s="182">
        <v>44295</v>
      </c>
      <c r="C315" s="182"/>
      <c r="D315" s="183" t="s">
        <v>761</v>
      </c>
      <c r="E315" s="184" t="s">
        <v>570</v>
      </c>
      <c r="F315" s="154">
        <v>555</v>
      </c>
      <c r="G315" s="184"/>
      <c r="H315" s="184">
        <v>663</v>
      </c>
      <c r="I315" s="186">
        <v>663</v>
      </c>
      <c r="J315" s="156" t="s">
        <v>762</v>
      </c>
      <c r="K315" s="157">
        <f t="shared" si="171"/>
        <v>108</v>
      </c>
      <c r="L315" s="158">
        <f t="shared" si="172"/>
        <v>0.19459459459459461</v>
      </c>
      <c r="M315" s="153" t="s">
        <v>540</v>
      </c>
      <c r="N315" s="159">
        <v>44321</v>
      </c>
      <c r="O315" s="1"/>
      <c r="P315" s="1"/>
      <c r="Q315" s="1"/>
      <c r="R315" s="199" t="s">
        <v>731</v>
      </c>
    </row>
    <row r="316" spans="1:26" ht="12.75" customHeight="1">
      <c r="A316" s="181">
        <v>165</v>
      </c>
      <c r="B316" s="182">
        <v>44308</v>
      </c>
      <c r="C316" s="182"/>
      <c r="D316" s="183" t="s">
        <v>360</v>
      </c>
      <c r="E316" s="184" t="s">
        <v>570</v>
      </c>
      <c r="F316" s="154">
        <v>126.5</v>
      </c>
      <c r="G316" s="184"/>
      <c r="H316" s="184">
        <v>155</v>
      </c>
      <c r="I316" s="186">
        <v>155</v>
      </c>
      <c r="J316" s="156" t="s">
        <v>628</v>
      </c>
      <c r="K316" s="157">
        <f t="shared" si="171"/>
        <v>28.5</v>
      </c>
      <c r="L316" s="158">
        <f t="shared" si="172"/>
        <v>0.22529644268774704</v>
      </c>
      <c r="M316" s="153" t="s">
        <v>540</v>
      </c>
      <c r="N316" s="159">
        <v>44362</v>
      </c>
      <c r="O316" s="1"/>
      <c r="R316" s="199" t="s">
        <v>731</v>
      </c>
    </row>
    <row r="317" spans="1:26" ht="12.75" customHeight="1">
      <c r="A317" s="226">
        <v>166</v>
      </c>
      <c r="B317" s="227">
        <v>44368</v>
      </c>
      <c r="C317" s="227"/>
      <c r="D317" s="228" t="s">
        <v>377</v>
      </c>
      <c r="E317" s="229" t="s">
        <v>570</v>
      </c>
      <c r="F317" s="230">
        <v>287.5</v>
      </c>
      <c r="G317" s="229"/>
      <c r="H317" s="229">
        <v>245</v>
      </c>
      <c r="I317" s="231">
        <v>344</v>
      </c>
      <c r="J317" s="166" t="s">
        <v>792</v>
      </c>
      <c r="K317" s="167">
        <f t="shared" si="171"/>
        <v>-42.5</v>
      </c>
      <c r="L317" s="168">
        <f t="shared" si="172"/>
        <v>-0.14782608695652175</v>
      </c>
      <c r="M317" s="164" t="s">
        <v>552</v>
      </c>
      <c r="N317" s="161">
        <v>44508</v>
      </c>
      <c r="O317" s="1"/>
      <c r="R317" s="199" t="s">
        <v>731</v>
      </c>
    </row>
    <row r="318" spans="1:26" ht="12.75" customHeight="1">
      <c r="A318" s="181">
        <v>167</v>
      </c>
      <c r="B318" s="182">
        <v>44368</v>
      </c>
      <c r="C318" s="182"/>
      <c r="D318" s="183" t="s">
        <v>449</v>
      </c>
      <c r="E318" s="184" t="s">
        <v>570</v>
      </c>
      <c r="F318" s="154">
        <v>241</v>
      </c>
      <c r="G318" s="184"/>
      <c r="H318" s="184">
        <v>298</v>
      </c>
      <c r="I318" s="186">
        <v>320</v>
      </c>
      <c r="J318" s="156" t="s">
        <v>628</v>
      </c>
      <c r="K318" s="157">
        <f t="shared" si="171"/>
        <v>57</v>
      </c>
      <c r="L318" s="158">
        <f t="shared" si="172"/>
        <v>0.23651452282157676</v>
      </c>
      <c r="M318" s="153" t="s">
        <v>540</v>
      </c>
      <c r="N318" s="159">
        <v>44802</v>
      </c>
      <c r="O318" s="41"/>
      <c r="R318" s="199" t="s">
        <v>731</v>
      </c>
    </row>
    <row r="319" spans="1:26" ht="12.75" customHeight="1">
      <c r="A319" s="181">
        <v>168</v>
      </c>
      <c r="B319" s="182">
        <v>44406</v>
      </c>
      <c r="C319" s="182"/>
      <c r="D319" s="183" t="s">
        <v>360</v>
      </c>
      <c r="E319" s="184" t="s">
        <v>570</v>
      </c>
      <c r="F319" s="154">
        <v>162.5</v>
      </c>
      <c r="G319" s="184"/>
      <c r="H319" s="184">
        <v>200</v>
      </c>
      <c r="I319" s="186">
        <v>200</v>
      </c>
      <c r="J319" s="156" t="s">
        <v>628</v>
      </c>
      <c r="K319" s="157">
        <f t="shared" si="171"/>
        <v>37.5</v>
      </c>
      <c r="L319" s="158">
        <f t="shared" si="172"/>
        <v>0.23076923076923078</v>
      </c>
      <c r="M319" s="153" t="s">
        <v>540</v>
      </c>
      <c r="N319" s="159">
        <v>44802</v>
      </c>
      <c r="O319" s="1"/>
      <c r="R319" s="199" t="s">
        <v>731</v>
      </c>
    </row>
    <row r="320" spans="1:26" ht="12.75" customHeight="1">
      <c r="A320" s="181">
        <v>169</v>
      </c>
      <c r="B320" s="182">
        <v>44462</v>
      </c>
      <c r="C320" s="182"/>
      <c r="D320" s="183" t="s">
        <v>767</v>
      </c>
      <c r="E320" s="184" t="s">
        <v>570</v>
      </c>
      <c r="F320" s="154">
        <v>1235</v>
      </c>
      <c r="G320" s="184"/>
      <c r="H320" s="184">
        <v>1505</v>
      </c>
      <c r="I320" s="186">
        <v>1500</v>
      </c>
      <c r="J320" s="156" t="s">
        <v>628</v>
      </c>
      <c r="K320" s="157">
        <f t="shared" si="171"/>
        <v>270</v>
      </c>
      <c r="L320" s="158">
        <f t="shared" si="172"/>
        <v>0.21862348178137653</v>
      </c>
      <c r="M320" s="153" t="s">
        <v>540</v>
      </c>
      <c r="N320" s="159">
        <v>44564</v>
      </c>
      <c r="O320" s="1"/>
      <c r="R320" s="199" t="s">
        <v>731</v>
      </c>
    </row>
    <row r="321" spans="1:18" ht="12.75" customHeight="1">
      <c r="A321" s="211">
        <v>170</v>
      </c>
      <c r="B321" s="212">
        <v>44480</v>
      </c>
      <c r="C321" s="212"/>
      <c r="D321" s="213" t="s">
        <v>769</v>
      </c>
      <c r="E321" s="214" t="s">
        <v>570</v>
      </c>
      <c r="F321" s="215" t="s">
        <v>772</v>
      </c>
      <c r="G321" s="214"/>
      <c r="H321" s="214"/>
      <c r="I321" s="214">
        <v>145</v>
      </c>
      <c r="J321" s="216" t="s">
        <v>543</v>
      </c>
      <c r="K321" s="211"/>
      <c r="L321" s="212"/>
      <c r="M321" s="212"/>
      <c r="N321" s="213"/>
      <c r="O321" s="41"/>
      <c r="R321" s="199" t="s">
        <v>731</v>
      </c>
    </row>
    <row r="322" spans="1:18" ht="12.75" customHeight="1">
      <c r="A322" s="217">
        <v>171</v>
      </c>
      <c r="B322" s="218">
        <v>44481</v>
      </c>
      <c r="C322" s="218"/>
      <c r="D322" s="219" t="s">
        <v>258</v>
      </c>
      <c r="E322" s="220" t="s">
        <v>570</v>
      </c>
      <c r="F322" s="221" t="s">
        <v>771</v>
      </c>
      <c r="G322" s="220"/>
      <c r="H322" s="220"/>
      <c r="I322" s="220">
        <v>380</v>
      </c>
      <c r="J322" s="222" t="s">
        <v>543</v>
      </c>
      <c r="K322" s="217"/>
      <c r="L322" s="218"/>
      <c r="M322" s="218"/>
      <c r="N322" s="219"/>
      <c r="O322" s="41"/>
      <c r="R322" s="199" t="s">
        <v>731</v>
      </c>
    </row>
    <row r="323" spans="1:18" ht="12.75" customHeight="1">
      <c r="A323" s="181">
        <v>172</v>
      </c>
      <c r="B323" s="182">
        <v>44481</v>
      </c>
      <c r="C323" s="182"/>
      <c r="D323" s="183" t="s">
        <v>384</v>
      </c>
      <c r="E323" s="184" t="s">
        <v>570</v>
      </c>
      <c r="F323" s="154">
        <v>45.5</v>
      </c>
      <c r="G323" s="184"/>
      <c r="H323" s="184">
        <v>56.5</v>
      </c>
      <c r="I323" s="186">
        <v>56</v>
      </c>
      <c r="J323" s="156" t="s">
        <v>886</v>
      </c>
      <c r="K323" s="157">
        <f>H323-F323</f>
        <v>11</v>
      </c>
      <c r="L323" s="158">
        <f>K323/F323</f>
        <v>0.24175824175824176</v>
      </c>
      <c r="M323" s="153" t="s">
        <v>540</v>
      </c>
      <c r="N323" s="159">
        <v>44881</v>
      </c>
      <c r="O323" s="41"/>
      <c r="R323" s="199"/>
    </row>
    <row r="324" spans="1:18" ht="12.75" customHeight="1">
      <c r="A324" s="181">
        <v>173</v>
      </c>
      <c r="B324" s="182">
        <v>44551</v>
      </c>
      <c r="C324" s="182"/>
      <c r="D324" s="183" t="s">
        <v>118</v>
      </c>
      <c r="E324" s="184" t="s">
        <v>570</v>
      </c>
      <c r="F324" s="154">
        <v>2300</v>
      </c>
      <c r="G324" s="184"/>
      <c r="H324" s="184">
        <f>(2820+2200)/2</f>
        <v>2510</v>
      </c>
      <c r="I324" s="186">
        <v>3000</v>
      </c>
      <c r="J324" s="156" t="s">
        <v>805</v>
      </c>
      <c r="K324" s="157">
        <f>H324-F324</f>
        <v>210</v>
      </c>
      <c r="L324" s="158">
        <f>K324/F324</f>
        <v>9.1304347826086957E-2</v>
      </c>
      <c r="M324" s="153" t="s">
        <v>540</v>
      </c>
      <c r="N324" s="159">
        <v>44649</v>
      </c>
      <c r="O324" s="1"/>
      <c r="R324" s="199"/>
    </row>
    <row r="325" spans="1:18" ht="12.75" customHeight="1">
      <c r="A325" s="223">
        <v>174</v>
      </c>
      <c r="B325" s="218">
        <v>44606</v>
      </c>
      <c r="C325" s="223"/>
      <c r="D325" s="223" t="s">
        <v>404</v>
      </c>
      <c r="E325" s="220" t="s">
        <v>570</v>
      </c>
      <c r="F325" s="220" t="s">
        <v>800</v>
      </c>
      <c r="G325" s="220"/>
      <c r="H325" s="220"/>
      <c r="I325" s="220">
        <v>764</v>
      </c>
      <c r="J325" s="220" t="s">
        <v>543</v>
      </c>
      <c r="K325" s="220"/>
      <c r="L325" s="220"/>
      <c r="M325" s="220"/>
      <c r="N325" s="223"/>
      <c r="O325" s="41"/>
      <c r="R325" s="199"/>
    </row>
    <row r="326" spans="1:18" ht="12.75" customHeight="1">
      <c r="A326" s="181">
        <v>175</v>
      </c>
      <c r="B326" s="182">
        <v>44613</v>
      </c>
      <c r="C326" s="182"/>
      <c r="D326" s="183" t="s">
        <v>767</v>
      </c>
      <c r="E326" s="184" t="s">
        <v>570</v>
      </c>
      <c r="F326" s="154">
        <v>1255</v>
      </c>
      <c r="G326" s="184"/>
      <c r="H326" s="184">
        <v>1515</v>
      </c>
      <c r="I326" s="186">
        <v>1510</v>
      </c>
      <c r="J326" s="156" t="s">
        <v>628</v>
      </c>
      <c r="K326" s="157">
        <f>H326-F326</f>
        <v>260</v>
      </c>
      <c r="L326" s="158">
        <f>K326/F326</f>
        <v>0.20717131474103587</v>
      </c>
      <c r="M326" s="153" t="s">
        <v>540</v>
      </c>
      <c r="N326" s="159">
        <v>44834</v>
      </c>
      <c r="O326" s="41"/>
      <c r="R326" s="199"/>
    </row>
    <row r="327" spans="1:18" ht="12.75" customHeight="1">
      <c r="A327">
        <v>176</v>
      </c>
      <c r="B327" s="218">
        <v>44670</v>
      </c>
      <c r="C327" s="218"/>
      <c r="D327" s="223" t="s">
        <v>505</v>
      </c>
      <c r="E327" s="249" t="s">
        <v>570</v>
      </c>
      <c r="F327" s="220" t="s">
        <v>807</v>
      </c>
      <c r="G327" s="220"/>
      <c r="H327" s="220"/>
      <c r="I327" s="220">
        <v>553</v>
      </c>
      <c r="J327" s="220" t="s">
        <v>543</v>
      </c>
      <c r="K327" s="220"/>
      <c r="L327" s="220"/>
      <c r="M327" s="220"/>
      <c r="N327" s="220"/>
      <c r="O327" s="41"/>
      <c r="R327" s="199"/>
    </row>
    <row r="328" spans="1:18" ht="12.75" customHeight="1">
      <c r="A328" s="181">
        <v>177</v>
      </c>
      <c r="B328" s="182">
        <v>44746</v>
      </c>
      <c r="C328" s="182"/>
      <c r="D328" s="183" t="s">
        <v>841</v>
      </c>
      <c r="E328" s="184" t="s">
        <v>570</v>
      </c>
      <c r="F328" s="154">
        <v>207.5</v>
      </c>
      <c r="G328" s="184"/>
      <c r="H328" s="184">
        <v>254</v>
      </c>
      <c r="I328" s="186">
        <v>254</v>
      </c>
      <c r="J328" s="156" t="s">
        <v>628</v>
      </c>
      <c r="K328" s="157">
        <f>H328-F328</f>
        <v>46.5</v>
      </c>
      <c r="L328" s="158">
        <f>K328/F328</f>
        <v>0.22409638554216868</v>
      </c>
      <c r="M328" s="153" t="s">
        <v>540</v>
      </c>
      <c r="N328" s="159">
        <v>44792</v>
      </c>
      <c r="O328" s="1"/>
      <c r="R328" s="199"/>
    </row>
    <row r="329" spans="1:18" ht="12.75" customHeight="1">
      <c r="A329" s="181">
        <v>178</v>
      </c>
      <c r="B329" s="182">
        <v>44775</v>
      </c>
      <c r="C329" s="182"/>
      <c r="D329" s="183" t="s">
        <v>451</v>
      </c>
      <c r="E329" s="184" t="s">
        <v>570</v>
      </c>
      <c r="F329" s="154">
        <v>31.25</v>
      </c>
      <c r="G329" s="184"/>
      <c r="H329" s="184">
        <v>38.75</v>
      </c>
      <c r="I329" s="186">
        <v>38</v>
      </c>
      <c r="J329" s="156" t="s">
        <v>628</v>
      </c>
      <c r="K329" s="157">
        <f t="shared" ref="K329" si="173">H329-F329</f>
        <v>7.5</v>
      </c>
      <c r="L329" s="158">
        <f t="shared" ref="L329" si="174">K329/F329</f>
        <v>0.24</v>
      </c>
      <c r="M329" s="153" t="s">
        <v>540</v>
      </c>
      <c r="N329" s="159">
        <v>44844</v>
      </c>
      <c r="O329" s="41"/>
      <c r="R329" s="54"/>
    </row>
    <row r="330" spans="1:18" ht="12.75" customHeight="1">
      <c r="A330" s="217">
        <v>179</v>
      </c>
      <c r="B330" s="218">
        <v>44841</v>
      </c>
      <c r="C330" s="223"/>
      <c r="D330" s="223" t="s">
        <v>849</v>
      </c>
      <c r="E330" s="249" t="s">
        <v>570</v>
      </c>
      <c r="F330" s="220" t="s">
        <v>850</v>
      </c>
      <c r="G330" s="220"/>
      <c r="H330" s="220"/>
      <c r="I330" s="220">
        <v>840</v>
      </c>
      <c r="J330" s="220" t="s">
        <v>543</v>
      </c>
      <c r="K330" s="220"/>
      <c r="L330" s="220"/>
      <c r="M330" s="220"/>
      <c r="N330" s="220"/>
      <c r="O330" s="41"/>
      <c r="Q330" s="202"/>
      <c r="R330" s="54"/>
    </row>
    <row r="331" spans="1:18" ht="12.75" customHeight="1">
      <c r="A331" s="217">
        <v>180</v>
      </c>
      <c r="B331" s="218">
        <v>44844</v>
      </c>
      <c r="C331" s="223"/>
      <c r="D331" s="223" t="s">
        <v>406</v>
      </c>
      <c r="E331" s="249" t="s">
        <v>570</v>
      </c>
      <c r="F331" s="220" t="s">
        <v>852</v>
      </c>
      <c r="G331" s="220"/>
      <c r="H331" s="220"/>
      <c r="I331" s="220">
        <v>291</v>
      </c>
      <c r="J331" s="220" t="s">
        <v>543</v>
      </c>
      <c r="K331" s="220"/>
      <c r="L331" s="220"/>
      <c r="M331" s="220"/>
      <c r="N331" s="220"/>
      <c r="O331" s="41"/>
      <c r="Q331" s="202"/>
      <c r="R331" s="54"/>
    </row>
    <row r="332" spans="1:18" ht="12.75" customHeight="1">
      <c r="A332" s="217">
        <v>181</v>
      </c>
      <c r="B332" s="218">
        <v>44845</v>
      </c>
      <c r="C332" s="223"/>
      <c r="D332" s="223" t="s">
        <v>404</v>
      </c>
      <c r="E332" s="249" t="s">
        <v>570</v>
      </c>
      <c r="F332" s="220" t="s">
        <v>884</v>
      </c>
      <c r="G332" s="220"/>
      <c r="H332" s="220"/>
      <c r="I332" s="220">
        <v>765</v>
      </c>
      <c r="J332" s="220" t="s">
        <v>543</v>
      </c>
      <c r="K332" s="220"/>
      <c r="L332" s="220"/>
      <c r="M332" s="220"/>
      <c r="N332" s="220"/>
      <c r="O332" s="41"/>
      <c r="Q332" s="202"/>
      <c r="R332" s="54"/>
    </row>
    <row r="333" spans="1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1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1:18" ht="12.75" customHeight="1">
      <c r="B335" s="200" t="s">
        <v>763</v>
      </c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1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1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1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1:18" ht="12.75" customHeight="1">
      <c r="A339" s="201"/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1:18" ht="12.75" customHeight="1">
      <c r="A340" s="201"/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1:18" ht="12.75" customHeight="1">
      <c r="A341" s="53"/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1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1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1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1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1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1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1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1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1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1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1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2.7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  <row r="482" spans="6:18" ht="12.75" customHeight="1">
      <c r="F482" s="54"/>
      <c r="G482" s="54"/>
      <c r="H482" s="54"/>
      <c r="I482" s="54"/>
      <c r="J482" s="41"/>
      <c r="K482" s="54"/>
      <c r="L482" s="54"/>
      <c r="M482" s="54"/>
      <c r="O482" s="41"/>
      <c r="R482" s="54"/>
    </row>
    <row r="483" spans="6:18" ht="12.75" customHeight="1">
      <c r="F483" s="54"/>
      <c r="G483" s="54"/>
      <c r="H483" s="54"/>
      <c r="I483" s="54"/>
      <c r="J483" s="41"/>
      <c r="K483" s="54"/>
      <c r="L483" s="54"/>
      <c r="M483" s="54"/>
      <c r="O483" s="41"/>
      <c r="R483" s="54"/>
    </row>
    <row r="484" spans="6:18" ht="12.75" customHeight="1">
      <c r="F484" s="54"/>
      <c r="G484" s="54"/>
      <c r="H484" s="54"/>
      <c r="I484" s="54"/>
      <c r="J484" s="41"/>
      <c r="K484" s="54"/>
      <c r="L484" s="54"/>
      <c r="M484" s="54"/>
      <c r="O484" s="41"/>
      <c r="R484" s="54"/>
    </row>
    <row r="485" spans="6:18" ht="12.75" customHeight="1">
      <c r="F485" s="54"/>
      <c r="G485" s="54"/>
      <c r="H485" s="54"/>
      <c r="I485" s="54"/>
      <c r="J485" s="41"/>
      <c r="K485" s="54"/>
      <c r="L485" s="54"/>
      <c r="M485" s="54"/>
      <c r="O485" s="41"/>
      <c r="R485" s="54"/>
    </row>
    <row r="486" spans="6:18" ht="12.75" customHeight="1">
      <c r="F486" s="54"/>
      <c r="G486" s="54"/>
      <c r="H486" s="54"/>
      <c r="I486" s="54"/>
      <c r="J486" s="41"/>
      <c r="K486" s="54"/>
      <c r="L486" s="54"/>
      <c r="M486" s="54"/>
      <c r="O486" s="41"/>
      <c r="R486" s="54"/>
    </row>
    <row r="487" spans="6:18" ht="12.75" customHeight="1">
      <c r="F487" s="54"/>
      <c r="G487" s="54"/>
      <c r="H487" s="54"/>
      <c r="I487" s="54"/>
      <c r="J487" s="41"/>
      <c r="K487" s="54"/>
      <c r="L487" s="54"/>
      <c r="M487" s="54"/>
      <c r="O487" s="41"/>
      <c r="R487" s="54"/>
    </row>
    <row r="488" spans="6:18" ht="12.75" customHeight="1">
      <c r="F488" s="54"/>
      <c r="G488" s="54"/>
      <c r="H488" s="54"/>
      <c r="I488" s="54"/>
      <c r="J488" s="41"/>
      <c r="K488" s="54"/>
      <c r="L488" s="54"/>
      <c r="M488" s="54"/>
      <c r="O488" s="41"/>
      <c r="R488" s="54"/>
    </row>
    <row r="489" spans="6:18" ht="12.75" customHeight="1">
      <c r="F489" s="54"/>
      <c r="G489" s="54"/>
      <c r="H489" s="54"/>
      <c r="I489" s="54"/>
      <c r="J489" s="41"/>
      <c r="K489" s="54"/>
      <c r="L489" s="54"/>
      <c r="M489" s="54"/>
      <c r="O489" s="41"/>
      <c r="R489" s="54"/>
    </row>
    <row r="490" spans="6:18" ht="12.75" customHeight="1">
      <c r="F490" s="54"/>
      <c r="G490" s="54"/>
      <c r="H490" s="54"/>
      <c r="I490" s="54"/>
      <c r="J490" s="41"/>
      <c r="K490" s="54"/>
      <c r="L490" s="54"/>
      <c r="M490" s="54"/>
      <c r="O490" s="41"/>
      <c r="R490" s="54"/>
    </row>
    <row r="491" spans="6:18" ht="12.75" customHeight="1">
      <c r="F491" s="54"/>
      <c r="G491" s="54"/>
      <c r="H491" s="54"/>
      <c r="I491" s="54"/>
      <c r="J491" s="41"/>
      <c r="K491" s="54"/>
      <c r="L491" s="54"/>
      <c r="M491" s="54"/>
      <c r="O491" s="41"/>
      <c r="R491" s="54"/>
    </row>
    <row r="492" spans="6:18" ht="12.75" customHeight="1">
      <c r="F492" s="54"/>
      <c r="G492" s="54"/>
      <c r="H492" s="54"/>
      <c r="I492" s="54"/>
      <c r="J492" s="41"/>
      <c r="K492" s="54"/>
      <c r="L492" s="54"/>
      <c r="M492" s="54"/>
      <c r="O492" s="41"/>
      <c r="R492" s="54"/>
    </row>
    <row r="493" spans="6:18" ht="12.75" customHeight="1">
      <c r="F493" s="54"/>
      <c r="G493" s="54"/>
      <c r="H493" s="54"/>
      <c r="I493" s="54"/>
      <c r="J493" s="41"/>
      <c r="K493" s="54"/>
      <c r="L493" s="54"/>
      <c r="M493" s="54"/>
      <c r="O493" s="41"/>
      <c r="R493" s="54"/>
    </row>
    <row r="494" spans="6:18" ht="12.75" customHeight="1">
      <c r="F494" s="54"/>
      <c r="G494" s="54"/>
      <c r="H494" s="54"/>
      <c r="I494" s="54"/>
      <c r="J494" s="41"/>
      <c r="K494" s="54"/>
      <c r="L494" s="54"/>
      <c r="M494" s="54"/>
      <c r="O494" s="41"/>
      <c r="R494" s="54"/>
    </row>
    <row r="495" spans="6:18" ht="12.75" customHeight="1">
      <c r="F495" s="54"/>
      <c r="G495" s="54"/>
      <c r="H495" s="54"/>
      <c r="I495" s="54"/>
      <c r="J495" s="41"/>
      <c r="K495" s="54"/>
      <c r="L495" s="54"/>
      <c r="M495" s="54"/>
      <c r="O495" s="41"/>
      <c r="R495" s="54"/>
    </row>
    <row r="496" spans="6:18" ht="12.75" customHeight="1">
      <c r="F496" s="54"/>
      <c r="G496" s="54"/>
      <c r="H496" s="54"/>
      <c r="I496" s="54"/>
      <c r="J496" s="41"/>
      <c r="K496" s="54"/>
      <c r="L496" s="54"/>
      <c r="M496" s="54"/>
      <c r="O496" s="41"/>
      <c r="R496" s="54"/>
    </row>
    <row r="497" spans="6:18" ht="12.75" customHeight="1">
      <c r="F497" s="54"/>
      <c r="G497" s="54"/>
      <c r="H497" s="54"/>
      <c r="I497" s="54"/>
      <c r="J497" s="41"/>
      <c r="K497" s="54"/>
      <c r="L497" s="54"/>
      <c r="M497" s="54"/>
      <c r="O497" s="41"/>
      <c r="R497" s="54"/>
    </row>
    <row r="498" spans="6:18" ht="12.75" customHeight="1">
      <c r="F498" s="54"/>
      <c r="G498" s="54"/>
      <c r="H498" s="54"/>
      <c r="I498" s="54"/>
      <c r="J498" s="41"/>
      <c r="K498" s="54"/>
      <c r="L498" s="54"/>
      <c r="M498" s="54"/>
      <c r="O498" s="41"/>
      <c r="R498" s="54"/>
    </row>
    <row r="499" spans="6:18" ht="12.75" customHeight="1">
      <c r="F499" s="54"/>
      <c r="G499" s="54"/>
      <c r="H499" s="54"/>
      <c r="I499" s="54"/>
      <c r="J499" s="41"/>
      <c r="K499" s="54"/>
      <c r="L499" s="54"/>
      <c r="M499" s="54"/>
      <c r="O499" s="41"/>
      <c r="R499" s="54"/>
    </row>
    <row r="500" spans="6:18" ht="12.75" customHeight="1">
      <c r="F500" s="54"/>
      <c r="G500" s="54"/>
      <c r="H500" s="54"/>
      <c r="I500" s="54"/>
      <c r="J500" s="41"/>
      <c r="K500" s="54"/>
      <c r="L500" s="54"/>
      <c r="M500" s="54"/>
      <c r="O500" s="41"/>
      <c r="R500" s="54"/>
    </row>
    <row r="501" spans="6:18" ht="12.75" customHeight="1">
      <c r="F501" s="54"/>
      <c r="G501" s="54"/>
      <c r="H501" s="54"/>
      <c r="I501" s="54"/>
      <c r="J501" s="41"/>
      <c r="K501" s="54"/>
      <c r="L501" s="54"/>
      <c r="M501" s="54"/>
      <c r="O501" s="41"/>
      <c r="R501" s="54"/>
    </row>
    <row r="502" spans="6:18" ht="12.75" customHeight="1">
      <c r="F502" s="54"/>
      <c r="G502" s="54"/>
      <c r="H502" s="54"/>
      <c r="I502" s="54"/>
      <c r="J502" s="41"/>
      <c r="K502" s="54"/>
      <c r="L502" s="54"/>
      <c r="M502" s="54"/>
      <c r="O502" s="41"/>
      <c r="R502" s="54"/>
    </row>
    <row r="503" spans="6:18" ht="12.75" customHeight="1">
      <c r="F503" s="54"/>
      <c r="G503" s="54"/>
      <c r="H503" s="54"/>
      <c r="I503" s="54"/>
      <c r="J503" s="41"/>
      <c r="K503" s="54"/>
      <c r="L503" s="54"/>
      <c r="M503" s="54"/>
      <c r="O503" s="41"/>
      <c r="R503" s="54"/>
    </row>
    <row r="504" spans="6:18" ht="12.75" customHeight="1">
      <c r="F504" s="54"/>
      <c r="G504" s="54"/>
      <c r="H504" s="54"/>
      <c r="I504" s="54"/>
      <c r="J504" s="41"/>
      <c r="K504" s="54"/>
      <c r="L504" s="54"/>
      <c r="M504" s="54"/>
      <c r="O504" s="41"/>
      <c r="R504" s="54"/>
    </row>
    <row r="505" spans="6:18" ht="12.75" customHeight="1">
      <c r="F505" s="54"/>
      <c r="G505" s="54"/>
      <c r="H505" s="54"/>
      <c r="I505" s="54"/>
      <c r="J505" s="41"/>
      <c r="K505" s="54"/>
      <c r="L505" s="54"/>
      <c r="M505" s="54"/>
      <c r="O505" s="41"/>
      <c r="R505" s="54"/>
    </row>
    <row r="506" spans="6:18" ht="12.75" customHeight="1">
      <c r="F506" s="54"/>
      <c r="G506" s="54"/>
      <c r="H506" s="54"/>
      <c r="I506" s="54"/>
      <c r="J506" s="41"/>
      <c r="K506" s="54"/>
      <c r="L506" s="54"/>
      <c r="M506" s="54"/>
      <c r="O506" s="41"/>
      <c r="R506" s="54"/>
    </row>
    <row r="507" spans="6:18" ht="12.75" customHeight="1">
      <c r="F507" s="54"/>
      <c r="G507" s="54"/>
      <c r="H507" s="54"/>
      <c r="I507" s="54"/>
      <c r="J507" s="41"/>
      <c r="K507" s="54"/>
      <c r="L507" s="54"/>
      <c r="M507" s="54"/>
      <c r="O507" s="41"/>
      <c r="R507" s="54"/>
    </row>
    <row r="508" spans="6:18" ht="12.75" customHeight="1">
      <c r="F508" s="54"/>
      <c r="G508" s="54"/>
      <c r="H508" s="54"/>
      <c r="I508" s="54"/>
      <c r="J508" s="41"/>
      <c r="K508" s="54"/>
      <c r="L508" s="54"/>
      <c r="M508" s="54"/>
      <c r="O508" s="41"/>
      <c r="R508" s="54"/>
    </row>
    <row r="509" spans="6:18" ht="12.75" customHeight="1">
      <c r="F509" s="54"/>
      <c r="G509" s="54"/>
      <c r="H509" s="54"/>
      <c r="I509" s="54"/>
      <c r="J509" s="41"/>
      <c r="K509" s="54"/>
      <c r="L509" s="54"/>
      <c r="M509" s="54"/>
      <c r="O509" s="41"/>
      <c r="R509" s="54"/>
    </row>
    <row r="510" spans="6:18" ht="12.75" customHeight="1">
      <c r="F510" s="54"/>
      <c r="G510" s="54"/>
      <c r="H510" s="54"/>
      <c r="I510" s="54"/>
      <c r="J510" s="41"/>
      <c r="K510" s="54"/>
      <c r="L510" s="54"/>
      <c r="M510" s="54"/>
      <c r="O510" s="41"/>
      <c r="R510" s="54"/>
    </row>
    <row r="511" spans="6:18" ht="12.75" customHeight="1">
      <c r="F511" s="54"/>
      <c r="G511" s="54"/>
      <c r="H511" s="54"/>
      <c r="I511" s="54"/>
      <c r="J511" s="41"/>
      <c r="K511" s="54"/>
      <c r="L511" s="54"/>
      <c r="M511" s="54"/>
      <c r="O511" s="41"/>
      <c r="R511" s="54"/>
    </row>
    <row r="512" spans="6:18" ht="12.75" customHeight="1">
      <c r="F512" s="54"/>
      <c r="G512" s="54"/>
      <c r="H512" s="54"/>
      <c r="I512" s="54"/>
      <c r="J512" s="41"/>
      <c r="K512" s="54"/>
      <c r="L512" s="54"/>
      <c r="M512" s="54"/>
      <c r="O512" s="41"/>
      <c r="R512" s="54"/>
    </row>
    <row r="513" spans="6:18" ht="12.75" customHeight="1">
      <c r="F513" s="54"/>
      <c r="G513" s="54"/>
      <c r="H513" s="54"/>
      <c r="I513" s="54"/>
      <c r="J513" s="41"/>
      <c r="K513" s="54"/>
      <c r="L513" s="54"/>
      <c r="M513" s="54"/>
      <c r="O513" s="41"/>
      <c r="R513" s="54"/>
    </row>
    <row r="514" spans="6:18" ht="15" customHeight="1">
      <c r="F514" s="54"/>
      <c r="G514" s="54"/>
      <c r="H514" s="54"/>
      <c r="I514" s="54"/>
      <c r="J514" s="41"/>
      <c r="K514" s="54"/>
      <c r="L514" s="54"/>
      <c r="M514" s="54"/>
      <c r="O514" s="41"/>
      <c r="R514" s="54"/>
    </row>
  </sheetData>
  <autoFilter ref="R1:R337" xr:uid="{00000000-0009-0000-0000-000005000000}"/>
  <hyperlinks>
    <hyperlink ref="M5" location="Main!A1" display="Back To Main Page" xr:uid="{00000000-0004-0000-0500-000000000000}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 Sharma</cp:lastModifiedBy>
  <cp:lastPrinted>2019-09-05T08:25:00Z</cp:lastPrinted>
  <dcterms:created xsi:type="dcterms:W3CDTF">2015-06-08T02:34:00Z</dcterms:created>
  <dcterms:modified xsi:type="dcterms:W3CDTF">2022-12-27T18:21:50Z</dcterms:modified>
</cp:coreProperties>
</file>